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01.1 - ROZPOČET-VV" sheetId="2" r:id="rId2"/>
    <sheet name="D.1.1(2,3) - ASŘ - Soupis..." sheetId="3" r:id="rId3"/>
    <sheet name="D.1.4.1 - Zdravotechnika" sheetId="4" r:id="rId4"/>
    <sheet name="D.1.4.2.1 - Vzduchotechnika" sheetId="5" r:id="rId5"/>
    <sheet name="D.1.4.2.2 - Vytápění a př..." sheetId="6" r:id="rId6"/>
    <sheet name="D.1.4.3 - Měření a regulace" sheetId="7" r:id="rId7"/>
    <sheet name="D.1.4.4 - Silnoproudá ele..." sheetId="8" r:id="rId8"/>
    <sheet name="D.1.4.5 - Elektronické ko..." sheetId="9" r:id="rId9"/>
    <sheet name="D.1.4.6 - Zemní plyn" sheetId="10" r:id="rId10"/>
    <sheet name="D.1.5 - Interiér" sheetId="11" r:id="rId11"/>
    <sheet name="SO.003.1 - ROZPOČET-VV" sheetId="12" r:id="rId12"/>
    <sheet name="SO.004.1 - ROZPOČET-VV" sheetId="13" r:id="rId13"/>
    <sheet name="SO.005.1 - ROZPOČET-VV" sheetId="14" r:id="rId14"/>
    <sheet name="SO.006.1 - ROZPOČET-VV" sheetId="15" r:id="rId15"/>
    <sheet name="SO.007.1 - ROZPOČET-VV" sheetId="16" r:id="rId16"/>
    <sheet name="SO.008.1 - ROZPOČET-VV" sheetId="17" r:id="rId17"/>
    <sheet name="SO.098.1 - ROZPOČET-VV" sheetId="18" r:id="rId18"/>
    <sheet name="SO.099.1 - ROZPOČET-VV" sheetId="19" r:id="rId19"/>
    <sheet name="SO.101.1 - ROZPOČET-VV" sheetId="20" r:id="rId20"/>
    <sheet name="VON.1 - ROZPOČET-VV" sheetId="21" r:id="rId21"/>
    <sheet name="Seznam figur" sheetId="22" r:id="rId22"/>
    <sheet name="Pokyny pro vyplnění" sheetId="23" r:id="rId23"/>
  </sheets>
  <definedNames>
    <definedName name="_xlnm.Print_Area" localSheetId="0">'Rekapitulace stavby'!$D$4:$AO$36,'Rekapitulace stavby'!$C$42:$AQ$87</definedName>
    <definedName name="_xlnm.Print_Titles" localSheetId="0">'Rekapitulace stavby'!$52:$52</definedName>
    <definedName name="_xlnm._FilterDatabase" localSheetId="1" hidden="1">'SO.001.1 - ROZPOČET-VV'!$C$87:$K$92</definedName>
    <definedName name="_xlnm.Print_Area" localSheetId="1">'SO.001.1 - ROZPOČET-VV'!$C$4:$J$41,'SO.001.1 - ROZPOČET-VV'!$C$47:$J$67,'SO.001.1 - ROZPOČET-VV'!$C$73:$K$92</definedName>
    <definedName name="_xlnm.Print_Titles" localSheetId="1">'SO.001.1 - ROZPOČET-VV'!$87:$87</definedName>
    <definedName name="_xlnm._FilterDatabase" localSheetId="2" hidden="1">'D.1.1(2,3) - ASŘ - Soupis...'!$C$126:$K$3559</definedName>
    <definedName name="_xlnm.Print_Area" localSheetId="2">'D.1.1(2,3) - ASŘ - Soupis...'!$C$4:$J$41,'D.1.1(2,3) - ASŘ - Soupis...'!$C$47:$J$106,'D.1.1(2,3) - ASŘ - Soupis...'!$C$112:$K$3559</definedName>
    <definedName name="_xlnm.Print_Titles" localSheetId="2">'D.1.1(2,3) - ASŘ - Soupis...'!$126:$126</definedName>
    <definedName name="_xlnm._FilterDatabase" localSheetId="3" hidden="1">'D.1.4.1 - Zdravotechnika'!$C$86:$K$90</definedName>
    <definedName name="_xlnm.Print_Area" localSheetId="3">'D.1.4.1 - Zdravotechnika'!$C$4:$J$41,'D.1.4.1 - Zdravotechnika'!$C$47:$J$66,'D.1.4.1 - Zdravotechnika'!$C$72:$K$90</definedName>
    <definedName name="_xlnm.Print_Titles" localSheetId="3">'D.1.4.1 - Zdravotechnika'!$86:$86</definedName>
    <definedName name="_xlnm._FilterDatabase" localSheetId="4" hidden="1">'D.1.4.2.1 - Vzduchotechnika'!$C$86:$K$90</definedName>
    <definedName name="_xlnm.Print_Area" localSheetId="4">'D.1.4.2.1 - Vzduchotechnika'!$C$4:$J$41,'D.1.4.2.1 - Vzduchotechnika'!$C$47:$J$66,'D.1.4.2.1 - Vzduchotechnika'!$C$72:$K$90</definedName>
    <definedName name="_xlnm.Print_Titles" localSheetId="4">'D.1.4.2.1 - Vzduchotechnika'!$86:$86</definedName>
    <definedName name="_xlnm._FilterDatabase" localSheetId="5" hidden="1">'D.1.4.2.2 - Vytápění a př...'!$C$86:$K$90</definedName>
    <definedName name="_xlnm.Print_Area" localSheetId="5">'D.1.4.2.2 - Vytápění a př...'!$C$4:$J$41,'D.1.4.2.2 - Vytápění a př...'!$C$47:$J$66,'D.1.4.2.2 - Vytápění a př...'!$C$72:$K$90</definedName>
    <definedName name="_xlnm.Print_Titles" localSheetId="5">'D.1.4.2.2 - Vytápění a př...'!$86:$86</definedName>
    <definedName name="_xlnm._FilterDatabase" localSheetId="6" hidden="1">'D.1.4.3 - Měření a regulace'!$C$86:$K$90</definedName>
    <definedName name="_xlnm.Print_Area" localSheetId="6">'D.1.4.3 - Měření a regulace'!$C$4:$J$41,'D.1.4.3 - Měření a regulace'!$C$47:$J$66,'D.1.4.3 - Měření a regulace'!$C$72:$K$90</definedName>
    <definedName name="_xlnm.Print_Titles" localSheetId="6">'D.1.4.3 - Měření a regulace'!$86:$86</definedName>
    <definedName name="_xlnm._FilterDatabase" localSheetId="7" hidden="1">'D.1.4.4 - Silnoproudá ele...'!$C$86:$K$90</definedName>
    <definedName name="_xlnm.Print_Area" localSheetId="7">'D.1.4.4 - Silnoproudá ele...'!$C$4:$J$41,'D.1.4.4 - Silnoproudá ele...'!$C$47:$J$66,'D.1.4.4 - Silnoproudá ele...'!$C$72:$K$90</definedName>
    <definedName name="_xlnm.Print_Titles" localSheetId="7">'D.1.4.4 - Silnoproudá ele...'!$86:$86</definedName>
    <definedName name="_xlnm._FilterDatabase" localSheetId="8" hidden="1">'D.1.4.5 - Elektronické ko...'!$C$86:$K$90</definedName>
    <definedName name="_xlnm.Print_Area" localSheetId="8">'D.1.4.5 - Elektronické ko...'!$C$4:$J$41,'D.1.4.5 - Elektronické ko...'!$C$47:$J$66,'D.1.4.5 - Elektronické ko...'!$C$72:$K$90</definedName>
    <definedName name="_xlnm.Print_Titles" localSheetId="8">'D.1.4.5 - Elektronické ko...'!$86:$86</definedName>
    <definedName name="_xlnm._FilterDatabase" localSheetId="9" hidden="1">'D.1.4.6 - Zemní plyn'!$C$86:$K$90</definedName>
    <definedName name="_xlnm.Print_Area" localSheetId="9">'D.1.4.6 - Zemní plyn'!$C$4:$J$41,'D.1.4.6 - Zemní plyn'!$C$47:$J$66,'D.1.4.6 - Zemní plyn'!$C$72:$K$90</definedName>
    <definedName name="_xlnm.Print_Titles" localSheetId="9">'D.1.4.6 - Zemní plyn'!$86:$86</definedName>
    <definedName name="_xlnm._FilterDatabase" localSheetId="10" hidden="1">'D.1.5 - Interiér'!$C$86:$K$90</definedName>
    <definedName name="_xlnm.Print_Area" localSheetId="10">'D.1.5 - Interiér'!$C$4:$J$41,'D.1.5 - Interiér'!$C$47:$J$66,'D.1.5 - Interiér'!$C$72:$K$90</definedName>
    <definedName name="_xlnm.Print_Titles" localSheetId="10">'D.1.5 - Interiér'!$86:$86</definedName>
    <definedName name="_xlnm._FilterDatabase" localSheetId="11" hidden="1">'SO.003.1 - ROZPOČET-VV'!$C$86:$K$90</definedName>
    <definedName name="_xlnm.Print_Area" localSheetId="11">'SO.003.1 - ROZPOČET-VV'!$C$4:$J$41,'SO.003.1 - ROZPOČET-VV'!$C$47:$J$66,'SO.003.1 - ROZPOČET-VV'!$C$72:$K$90</definedName>
    <definedName name="_xlnm.Print_Titles" localSheetId="11">'SO.003.1 - ROZPOČET-VV'!$86:$86</definedName>
    <definedName name="_xlnm._FilterDatabase" localSheetId="12" hidden="1">'SO.004.1 - ROZPOČET-VV'!$C$86:$K$90</definedName>
    <definedName name="_xlnm.Print_Area" localSheetId="12">'SO.004.1 - ROZPOČET-VV'!$C$4:$J$41,'SO.004.1 - ROZPOČET-VV'!$C$47:$J$66,'SO.004.1 - ROZPOČET-VV'!$C$72:$K$90</definedName>
    <definedName name="_xlnm.Print_Titles" localSheetId="12">'SO.004.1 - ROZPOČET-VV'!$86:$86</definedName>
    <definedName name="_xlnm._FilterDatabase" localSheetId="13" hidden="1">'SO.005.1 - ROZPOČET-VV'!$C$86:$K$90</definedName>
    <definedName name="_xlnm.Print_Area" localSheetId="13">'SO.005.1 - ROZPOČET-VV'!$C$4:$J$41,'SO.005.1 - ROZPOČET-VV'!$C$47:$J$66,'SO.005.1 - ROZPOČET-VV'!$C$72:$K$90</definedName>
    <definedName name="_xlnm.Print_Titles" localSheetId="13">'SO.005.1 - ROZPOČET-VV'!$86:$86</definedName>
    <definedName name="_xlnm._FilterDatabase" localSheetId="14" hidden="1">'SO.006.1 - ROZPOČET-VV'!$C$86:$K$90</definedName>
    <definedName name="_xlnm.Print_Area" localSheetId="14">'SO.006.1 - ROZPOČET-VV'!$C$4:$J$41,'SO.006.1 - ROZPOČET-VV'!$C$47:$J$66,'SO.006.1 - ROZPOČET-VV'!$C$72:$K$90</definedName>
    <definedName name="_xlnm.Print_Titles" localSheetId="14">'SO.006.1 - ROZPOČET-VV'!$86:$86</definedName>
    <definedName name="_xlnm._FilterDatabase" localSheetId="15" hidden="1">'SO.007.1 - ROZPOČET-VV'!$C$87:$K$92</definedName>
    <definedName name="_xlnm.Print_Area" localSheetId="15">'SO.007.1 - ROZPOČET-VV'!$C$4:$J$41,'SO.007.1 - ROZPOČET-VV'!$C$47:$J$67,'SO.007.1 - ROZPOČET-VV'!$C$73:$K$92</definedName>
    <definedName name="_xlnm.Print_Titles" localSheetId="15">'SO.007.1 - ROZPOČET-VV'!$87:$87</definedName>
    <definedName name="_xlnm._FilterDatabase" localSheetId="16" hidden="1">'SO.008.1 - ROZPOČET-VV'!$C$87:$K$92</definedName>
    <definedName name="_xlnm.Print_Area" localSheetId="16">'SO.008.1 - ROZPOČET-VV'!$C$4:$J$41,'SO.008.1 - ROZPOČET-VV'!$C$47:$J$67,'SO.008.1 - ROZPOČET-VV'!$C$73:$K$92</definedName>
    <definedName name="_xlnm.Print_Titles" localSheetId="16">'SO.008.1 - ROZPOČET-VV'!$87:$87</definedName>
    <definedName name="_xlnm._FilterDatabase" localSheetId="17" hidden="1">'SO.098.1 - ROZPOČET-VV'!$C$88:$K$110</definedName>
    <definedName name="_xlnm.Print_Area" localSheetId="17">'SO.098.1 - ROZPOČET-VV'!$C$4:$J$41,'SO.098.1 - ROZPOČET-VV'!$C$47:$J$68,'SO.098.1 - ROZPOČET-VV'!$C$74:$K$110</definedName>
    <definedName name="_xlnm.Print_Titles" localSheetId="17">'SO.098.1 - ROZPOČET-VV'!$88:$88</definedName>
    <definedName name="_xlnm._FilterDatabase" localSheetId="18" hidden="1">'SO.099.1 - ROZPOČET-VV'!$C$91:$K$146</definedName>
    <definedName name="_xlnm.Print_Area" localSheetId="18">'SO.099.1 - ROZPOČET-VV'!$C$4:$J$41,'SO.099.1 - ROZPOČET-VV'!$C$47:$J$71,'SO.099.1 - ROZPOČET-VV'!$C$77:$K$146</definedName>
    <definedName name="_xlnm.Print_Titles" localSheetId="18">'SO.099.1 - ROZPOČET-VV'!$91:$91</definedName>
    <definedName name="_xlnm._FilterDatabase" localSheetId="19" hidden="1">'SO.101.1 - ROZPOČET-VV'!$C$86:$K$90</definedName>
    <definedName name="_xlnm.Print_Area" localSheetId="19">'SO.101.1 - ROZPOČET-VV'!$C$4:$J$41,'SO.101.1 - ROZPOČET-VV'!$C$47:$J$66,'SO.101.1 - ROZPOČET-VV'!$C$72:$K$90</definedName>
    <definedName name="_xlnm.Print_Titles" localSheetId="19">'SO.101.1 - ROZPOČET-VV'!$86:$86</definedName>
    <definedName name="_xlnm._FilterDatabase" localSheetId="20" hidden="1">'VON.1 - ROZPOČET-VV'!$C$92:$K$165</definedName>
    <definedName name="_xlnm.Print_Area" localSheetId="20">'VON.1 - ROZPOČET-VV'!$C$4:$J$41,'VON.1 - ROZPOČET-VV'!$C$47:$J$72,'VON.1 - ROZPOČET-VV'!$C$78:$K$165</definedName>
    <definedName name="_xlnm.Print_Titles" localSheetId="20">'VON.1 - ROZPOČET-VV'!$92:$92</definedName>
    <definedName name="_xlnm.Print_Area" localSheetId="21">'Seznam figur'!$C$4:$G$352</definedName>
    <definedName name="_xlnm.Print_Titles" localSheetId="21">'Seznam figur'!$9:$9</definedName>
    <definedName name="_xlnm.Print_Area" localSheetId="2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2" l="1" r="D7"/>
  <c i="21" r="J39"/>
  <c r="J38"/>
  <c i="1" r="AY86"/>
  <c i="21" r="J37"/>
  <c i="1" r="AX86"/>
  <c i="21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87"/>
  <c r="E7"/>
  <c r="E81"/>
  <c i="20" r="J39"/>
  <c r="J38"/>
  <c i="1" r="AY84"/>
  <c i="20" r="J37"/>
  <c i="1" r="AX84"/>
  <c i="20" r="BI90"/>
  <c r="BH90"/>
  <c r="BG90"/>
  <c r="BF90"/>
  <c r="T90"/>
  <c r="T89"/>
  <c r="T88"/>
  <c r="T87"/>
  <c r="R90"/>
  <c r="R89"/>
  <c r="R88"/>
  <c r="R87"/>
  <c r="P90"/>
  <c r="P89"/>
  <c r="P88"/>
  <c r="P87"/>
  <c i="1" r="AU84"/>
  <c i="20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9" r="J39"/>
  <c r="J38"/>
  <c i="1" r="AY82"/>
  <c i="19" r="J37"/>
  <c i="1" r="AX82"/>
  <c i="19"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86"/>
  <c r="E7"/>
  <c r="E80"/>
  <c i="18" r="J39"/>
  <c r="J38"/>
  <c i="1" r="AY80"/>
  <c i="18" r="J37"/>
  <c i="1" r="AX80"/>
  <c i="18"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85"/>
  <c r="J16"/>
  <c r="J14"/>
  <c r="J83"/>
  <c r="E7"/>
  <c r="E77"/>
  <c i="17" r="J39"/>
  <c r="J38"/>
  <c i="1" r="AY78"/>
  <c i="17" r="J37"/>
  <c i="1" r="AX78"/>
  <c i="17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78"/>
  <c i="17"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16" r="J39"/>
  <c r="J38"/>
  <c i="1" r="AY76"/>
  <c i="16" r="J37"/>
  <c i="1" r="AX76"/>
  <c i="16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76"/>
  <c i="16"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15" r="J39"/>
  <c r="J38"/>
  <c i="1" r="AY74"/>
  <c i="15" r="J37"/>
  <c i="1" r="AX74"/>
  <c i="15" r="BI90"/>
  <c r="BH90"/>
  <c r="BG90"/>
  <c r="BF90"/>
  <c r="T90"/>
  <c r="T89"/>
  <c r="T88"/>
  <c r="T87"/>
  <c r="R90"/>
  <c r="R89"/>
  <c r="R88"/>
  <c r="R87"/>
  <c r="P90"/>
  <c r="P89"/>
  <c r="P88"/>
  <c r="P87"/>
  <c i="1" r="AU74"/>
  <c i="15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4" r="J39"/>
  <c r="J38"/>
  <c i="1" r="AY72"/>
  <c i="14" r="J37"/>
  <c i="1" r="AX72"/>
  <c i="14" r="BI90"/>
  <c r="BH90"/>
  <c r="BG90"/>
  <c r="BF90"/>
  <c r="T90"/>
  <c r="T89"/>
  <c r="T88"/>
  <c r="T87"/>
  <c r="R90"/>
  <c r="R89"/>
  <c r="R88"/>
  <c r="R87"/>
  <c r="P90"/>
  <c r="P89"/>
  <c r="P88"/>
  <c r="P87"/>
  <c i="1" r="AU72"/>
  <c i="14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3" r="J39"/>
  <c r="J38"/>
  <c i="1" r="AY70"/>
  <c i="13" r="J37"/>
  <c i="1" r="AX70"/>
  <c i="13" r="BI90"/>
  <c r="BH90"/>
  <c r="BG90"/>
  <c r="BF90"/>
  <c r="T90"/>
  <c r="T89"/>
  <c r="T88"/>
  <c r="T87"/>
  <c r="R90"/>
  <c r="R89"/>
  <c r="R88"/>
  <c r="R87"/>
  <c r="P90"/>
  <c r="P89"/>
  <c r="P88"/>
  <c r="P87"/>
  <c i="1" r="AU70"/>
  <c i="13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50"/>
  <c i="12" r="J39"/>
  <c r="J38"/>
  <c i="1" r="AY68"/>
  <c i="12" r="J37"/>
  <c i="1" r="AX68"/>
  <c i="12" r="BI90"/>
  <c r="BH90"/>
  <c r="BG90"/>
  <c r="BF90"/>
  <c r="T90"/>
  <c r="T89"/>
  <c r="T88"/>
  <c r="T87"/>
  <c r="R90"/>
  <c r="R89"/>
  <c r="R88"/>
  <c r="R87"/>
  <c r="P90"/>
  <c r="P89"/>
  <c r="P88"/>
  <c r="P87"/>
  <c i="1" r="AU68"/>
  <c i="12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90"/>
  <c r="BH90"/>
  <c r="BG90"/>
  <c r="BF90"/>
  <c r="T90"/>
  <c r="T89"/>
  <c r="T88"/>
  <c r="T87"/>
  <c r="R90"/>
  <c r="R89"/>
  <c r="R88"/>
  <c r="R87"/>
  <c r="P90"/>
  <c r="P89"/>
  <c r="P88"/>
  <c r="P87"/>
  <c i="1" r="AU66"/>
  <c i="11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0" r="J39"/>
  <c r="J38"/>
  <c i="1" r="AY65"/>
  <c i="10" r="J37"/>
  <c i="1" r="AX65"/>
  <c i="10" r="BI90"/>
  <c r="BH90"/>
  <c r="BG90"/>
  <c r="BF90"/>
  <c r="T90"/>
  <c r="T89"/>
  <c r="T88"/>
  <c r="T87"/>
  <c r="R90"/>
  <c r="R89"/>
  <c r="R88"/>
  <c r="R87"/>
  <c r="P90"/>
  <c r="P89"/>
  <c r="P88"/>
  <c r="P87"/>
  <c i="1" r="AU65"/>
  <c i="10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9" r="J39"/>
  <c r="J38"/>
  <c i="1" r="AY64"/>
  <c i="9" r="J37"/>
  <c i="1" r="AX64"/>
  <c i="9" r="BI90"/>
  <c r="BH90"/>
  <c r="BG90"/>
  <c r="BF90"/>
  <c r="T90"/>
  <c r="T89"/>
  <c r="T88"/>
  <c r="T87"/>
  <c r="R90"/>
  <c r="R89"/>
  <c r="R88"/>
  <c r="R87"/>
  <c r="P90"/>
  <c r="P89"/>
  <c r="P88"/>
  <c r="P87"/>
  <c i="1" r="AU64"/>
  <c i="9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8" r="J39"/>
  <c r="J38"/>
  <c i="1" r="AY63"/>
  <c i="8" r="J37"/>
  <c i="1" r="AX63"/>
  <c i="8" r="BI90"/>
  <c r="BH90"/>
  <c r="BG90"/>
  <c r="BF90"/>
  <c r="T90"/>
  <c r="T89"/>
  <c r="T88"/>
  <c r="T87"/>
  <c r="R90"/>
  <c r="R89"/>
  <c r="R88"/>
  <c r="R87"/>
  <c r="P90"/>
  <c r="P89"/>
  <c r="P88"/>
  <c r="P87"/>
  <c i="1" r="AU63"/>
  <c i="8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7" r="J39"/>
  <c r="J38"/>
  <c i="1" r="AY62"/>
  <c i="7" r="J37"/>
  <c i="1" r="AX62"/>
  <c i="7" r="BI90"/>
  <c r="BH90"/>
  <c r="BG90"/>
  <c r="BF90"/>
  <c r="T90"/>
  <c r="T89"/>
  <c r="T88"/>
  <c r="T87"/>
  <c r="R90"/>
  <c r="R89"/>
  <c r="R88"/>
  <c r="R87"/>
  <c r="P90"/>
  <c r="P89"/>
  <c r="P88"/>
  <c r="P87"/>
  <c i="1" r="AU62"/>
  <c i="7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6" r="J39"/>
  <c r="J38"/>
  <c i="1" r="AY61"/>
  <c i="6" r="J37"/>
  <c i="1" r="AX61"/>
  <c i="6" r="BI90"/>
  <c r="BH90"/>
  <c r="BG90"/>
  <c r="BF90"/>
  <c r="T90"/>
  <c r="T89"/>
  <c r="T88"/>
  <c r="T87"/>
  <c r="R90"/>
  <c r="R89"/>
  <c r="R88"/>
  <c r="R87"/>
  <c r="P90"/>
  <c r="P89"/>
  <c r="P88"/>
  <c r="P87"/>
  <c i="1" r="AU61"/>
  <c i="6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5" r="J39"/>
  <c r="J38"/>
  <c i="1" r="AY60"/>
  <c i="5" r="J37"/>
  <c i="1" r="AX60"/>
  <c i="5" r="BI90"/>
  <c r="BH90"/>
  <c r="BG90"/>
  <c r="BF90"/>
  <c r="T90"/>
  <c r="T89"/>
  <c r="T88"/>
  <c r="T87"/>
  <c r="R90"/>
  <c r="R89"/>
  <c r="R88"/>
  <c r="R87"/>
  <c r="P90"/>
  <c r="P89"/>
  <c r="P88"/>
  <c r="P87"/>
  <c i="1" r="AU60"/>
  <c i="5"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75"/>
  <c i="4" r="J39"/>
  <c r="J38"/>
  <c i="1" r="AY59"/>
  <c i="4" r="J37"/>
  <c i="1" r="AX59"/>
  <c i="4" r="BI90"/>
  <c r="BH90"/>
  <c r="BG90"/>
  <c r="BF90"/>
  <c r="T90"/>
  <c r="T89"/>
  <c r="T88"/>
  <c r="T87"/>
  <c r="R90"/>
  <c r="R89"/>
  <c r="R88"/>
  <c r="R87"/>
  <c r="P90"/>
  <c r="P89"/>
  <c r="P88"/>
  <c r="P87"/>
  <c i="1" r="AU59"/>
  <c i="4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3" r="J39"/>
  <c r="J38"/>
  <c i="1" r="AY58"/>
  <c i="3" r="J37"/>
  <c i="1" r="AX58"/>
  <c i="3" r="BI3555"/>
  <c r="BH3555"/>
  <c r="BG3555"/>
  <c r="BF3555"/>
  <c r="T3555"/>
  <c r="R3555"/>
  <c r="P3555"/>
  <c r="BI3550"/>
  <c r="BH3550"/>
  <c r="BG3550"/>
  <c r="BF3550"/>
  <c r="T3550"/>
  <c r="R3550"/>
  <c r="P3550"/>
  <c r="BI3543"/>
  <c r="BH3543"/>
  <c r="BG3543"/>
  <c r="BF3543"/>
  <c r="T3543"/>
  <c r="R3543"/>
  <c r="P3543"/>
  <c r="BI3536"/>
  <c r="BH3536"/>
  <c r="BG3536"/>
  <c r="BF3536"/>
  <c r="T3536"/>
  <c r="R3536"/>
  <c r="P3536"/>
  <c r="BI3533"/>
  <c r="BH3533"/>
  <c r="BG3533"/>
  <c r="BF3533"/>
  <c r="T3533"/>
  <c r="R3533"/>
  <c r="P3533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18"/>
  <c r="BH3518"/>
  <c r="BG3518"/>
  <c r="BF3518"/>
  <c r="T3518"/>
  <c r="R3518"/>
  <c r="P3518"/>
  <c r="BI3516"/>
  <c r="BH3516"/>
  <c r="BG3516"/>
  <c r="BF3516"/>
  <c r="T3516"/>
  <c r="T3515"/>
  <c r="R3516"/>
  <c r="R3515"/>
  <c r="P3516"/>
  <c r="P3515"/>
  <c r="BI3512"/>
  <c r="BH3512"/>
  <c r="BG3512"/>
  <c r="BF3512"/>
  <c r="T3512"/>
  <c r="R3512"/>
  <c r="P3512"/>
  <c r="BI3509"/>
  <c r="BH3509"/>
  <c r="BG3509"/>
  <c r="BF3509"/>
  <c r="T3509"/>
  <c r="R3509"/>
  <c r="P3509"/>
  <c r="BI3508"/>
  <c r="BH3508"/>
  <c r="BG3508"/>
  <c r="BF3508"/>
  <c r="T3508"/>
  <c r="R3508"/>
  <c r="P3508"/>
  <c r="BI3507"/>
  <c r="BH3507"/>
  <c r="BG3507"/>
  <c r="BF3507"/>
  <c r="T3507"/>
  <c r="R3507"/>
  <c r="P3507"/>
  <c r="BI3506"/>
  <c r="BH3506"/>
  <c r="BG3506"/>
  <c r="BF3506"/>
  <c r="T3506"/>
  <c r="R3506"/>
  <c r="P3506"/>
  <c r="BI3505"/>
  <c r="BH3505"/>
  <c r="BG3505"/>
  <c r="BF3505"/>
  <c r="T3505"/>
  <c r="R3505"/>
  <c r="P3505"/>
  <c r="BI3504"/>
  <c r="BH3504"/>
  <c r="BG3504"/>
  <c r="BF3504"/>
  <c r="T3504"/>
  <c r="R3504"/>
  <c r="P3504"/>
  <c r="BI3503"/>
  <c r="BH3503"/>
  <c r="BG3503"/>
  <c r="BF3503"/>
  <c r="T3503"/>
  <c r="R3503"/>
  <c r="P3503"/>
  <c r="BI3502"/>
  <c r="BH3502"/>
  <c r="BG3502"/>
  <c r="BF3502"/>
  <c r="T3502"/>
  <c r="R3502"/>
  <c r="P3502"/>
  <c r="BI3501"/>
  <c r="BH3501"/>
  <c r="BG3501"/>
  <c r="BF3501"/>
  <c r="T3501"/>
  <c r="R3501"/>
  <c r="P3501"/>
  <c r="BI3500"/>
  <c r="BH3500"/>
  <c r="BG3500"/>
  <c r="BF3500"/>
  <c r="T3500"/>
  <c r="R3500"/>
  <c r="P3500"/>
  <c r="BI3499"/>
  <c r="BH3499"/>
  <c r="BG3499"/>
  <c r="BF3499"/>
  <c r="T3499"/>
  <c r="R3499"/>
  <c r="P3499"/>
  <c r="BI3498"/>
  <c r="BH3498"/>
  <c r="BG3498"/>
  <c r="BF3498"/>
  <c r="T3498"/>
  <c r="R3498"/>
  <c r="P3498"/>
  <c r="BI3497"/>
  <c r="BH3497"/>
  <c r="BG3497"/>
  <c r="BF3497"/>
  <c r="T3497"/>
  <c r="R3497"/>
  <c r="P3497"/>
  <c r="BI3496"/>
  <c r="BH3496"/>
  <c r="BG3496"/>
  <c r="BF3496"/>
  <c r="T3496"/>
  <c r="R3496"/>
  <c r="P3496"/>
  <c r="BI3495"/>
  <c r="BH3495"/>
  <c r="BG3495"/>
  <c r="BF3495"/>
  <c r="T3495"/>
  <c r="R3495"/>
  <c r="P3495"/>
  <c r="BI3494"/>
  <c r="BH3494"/>
  <c r="BG3494"/>
  <c r="BF3494"/>
  <c r="T3494"/>
  <c r="R3494"/>
  <c r="P3494"/>
  <c r="BI3493"/>
  <c r="BH3493"/>
  <c r="BG3493"/>
  <c r="BF3493"/>
  <c r="T3493"/>
  <c r="R3493"/>
  <c r="P3493"/>
  <c r="BI3492"/>
  <c r="BH3492"/>
  <c r="BG3492"/>
  <c r="BF3492"/>
  <c r="T3492"/>
  <c r="R3492"/>
  <c r="P3492"/>
  <c r="BI3491"/>
  <c r="BH3491"/>
  <c r="BG3491"/>
  <c r="BF3491"/>
  <c r="T3491"/>
  <c r="R3491"/>
  <c r="P3491"/>
  <c r="BI3490"/>
  <c r="BH3490"/>
  <c r="BG3490"/>
  <c r="BF3490"/>
  <c r="T3490"/>
  <c r="R3490"/>
  <c r="P3490"/>
  <c r="BI3489"/>
  <c r="BH3489"/>
  <c r="BG3489"/>
  <c r="BF3489"/>
  <c r="T3489"/>
  <c r="R3489"/>
  <c r="P3489"/>
  <c r="BI3488"/>
  <c r="BH3488"/>
  <c r="BG3488"/>
  <c r="BF3488"/>
  <c r="T3488"/>
  <c r="R3488"/>
  <c r="P3488"/>
  <c r="BI3487"/>
  <c r="BH3487"/>
  <c r="BG3487"/>
  <c r="BF3487"/>
  <c r="T3487"/>
  <c r="R3487"/>
  <c r="P3487"/>
  <c r="BI3486"/>
  <c r="BH3486"/>
  <c r="BG3486"/>
  <c r="BF3486"/>
  <c r="T3486"/>
  <c r="R3486"/>
  <c r="P3486"/>
  <c r="BI3485"/>
  <c r="BH3485"/>
  <c r="BG3485"/>
  <c r="BF3485"/>
  <c r="T3485"/>
  <c r="R3485"/>
  <c r="P3485"/>
  <c r="BI3484"/>
  <c r="BH3484"/>
  <c r="BG3484"/>
  <c r="BF3484"/>
  <c r="T3484"/>
  <c r="R3484"/>
  <c r="P3484"/>
  <c r="BI3483"/>
  <c r="BH3483"/>
  <c r="BG3483"/>
  <c r="BF3483"/>
  <c r="T3483"/>
  <c r="R3483"/>
  <c r="P3483"/>
  <c r="BI3482"/>
  <c r="BH3482"/>
  <c r="BG3482"/>
  <c r="BF3482"/>
  <c r="T3482"/>
  <c r="R3482"/>
  <c r="P3482"/>
  <c r="BI3477"/>
  <c r="BH3477"/>
  <c r="BG3477"/>
  <c r="BF3477"/>
  <c r="T3477"/>
  <c r="R3477"/>
  <c r="P3477"/>
  <c r="BI3445"/>
  <c r="BH3445"/>
  <c r="BG3445"/>
  <c r="BF3445"/>
  <c r="T3445"/>
  <c r="R3445"/>
  <c r="P3445"/>
  <c r="BI3424"/>
  <c r="BH3424"/>
  <c r="BG3424"/>
  <c r="BF3424"/>
  <c r="T3424"/>
  <c r="R3424"/>
  <c r="P3424"/>
  <c r="BI3364"/>
  <c r="BH3364"/>
  <c r="BG3364"/>
  <c r="BF3364"/>
  <c r="T3364"/>
  <c r="R3364"/>
  <c r="P3364"/>
  <c r="BI3360"/>
  <c r="BH3360"/>
  <c r="BG3360"/>
  <c r="BF3360"/>
  <c r="T3360"/>
  <c r="R3360"/>
  <c r="P3360"/>
  <c r="BI3356"/>
  <c r="BH3356"/>
  <c r="BG3356"/>
  <c r="BF3356"/>
  <c r="T3356"/>
  <c r="R3356"/>
  <c r="P3356"/>
  <c r="BI3352"/>
  <c r="BH3352"/>
  <c r="BG3352"/>
  <c r="BF3352"/>
  <c r="T3352"/>
  <c r="R3352"/>
  <c r="P3352"/>
  <c r="BI3350"/>
  <c r="BH3350"/>
  <c r="BG3350"/>
  <c r="BF3350"/>
  <c r="T3350"/>
  <c r="R3350"/>
  <c r="P3350"/>
  <c r="BI3345"/>
  <c r="BH3345"/>
  <c r="BG3345"/>
  <c r="BF3345"/>
  <c r="T3345"/>
  <c r="R3345"/>
  <c r="P3345"/>
  <c r="BI3340"/>
  <c r="BH3340"/>
  <c r="BG3340"/>
  <c r="BF3340"/>
  <c r="T3340"/>
  <c r="R3340"/>
  <c r="P3340"/>
  <c r="BI3335"/>
  <c r="BH3335"/>
  <c r="BG3335"/>
  <c r="BF3335"/>
  <c r="T3335"/>
  <c r="R3335"/>
  <c r="P3335"/>
  <c r="BI3331"/>
  <c r="BH3331"/>
  <c r="BG3331"/>
  <c r="BF3331"/>
  <c r="T3331"/>
  <c r="R3331"/>
  <c r="P3331"/>
  <c r="BI3329"/>
  <c r="BH3329"/>
  <c r="BG3329"/>
  <c r="BF3329"/>
  <c r="T3329"/>
  <c r="R3329"/>
  <c r="P3329"/>
  <c r="BI3325"/>
  <c r="BH3325"/>
  <c r="BG3325"/>
  <c r="BF3325"/>
  <c r="T3325"/>
  <c r="R3325"/>
  <c r="P3325"/>
  <c r="BI3321"/>
  <c r="BH3321"/>
  <c r="BG3321"/>
  <c r="BF3321"/>
  <c r="T3321"/>
  <c r="R3321"/>
  <c r="P3321"/>
  <c r="BI3317"/>
  <c r="BH3317"/>
  <c r="BG3317"/>
  <c r="BF3317"/>
  <c r="T3317"/>
  <c r="R3317"/>
  <c r="P3317"/>
  <c r="BI3306"/>
  <c r="BH3306"/>
  <c r="BG3306"/>
  <c r="BF3306"/>
  <c r="T3306"/>
  <c r="R3306"/>
  <c r="P3306"/>
  <c r="BI3301"/>
  <c r="BH3301"/>
  <c r="BG3301"/>
  <c r="BF3301"/>
  <c r="T3301"/>
  <c r="R3301"/>
  <c r="P3301"/>
  <c r="BI3295"/>
  <c r="BH3295"/>
  <c r="BG3295"/>
  <c r="BF3295"/>
  <c r="T3295"/>
  <c r="R3295"/>
  <c r="P3295"/>
  <c r="BI3291"/>
  <c r="BH3291"/>
  <c r="BG3291"/>
  <c r="BF3291"/>
  <c r="T3291"/>
  <c r="R3291"/>
  <c r="P3291"/>
  <c r="BI3164"/>
  <c r="BH3164"/>
  <c r="BG3164"/>
  <c r="BF3164"/>
  <c r="T3164"/>
  <c r="R3164"/>
  <c r="P3164"/>
  <c r="BI3136"/>
  <c r="BH3136"/>
  <c r="BG3136"/>
  <c r="BF3136"/>
  <c r="T3136"/>
  <c r="R3136"/>
  <c r="P3136"/>
  <c r="BI3126"/>
  <c r="BH3126"/>
  <c r="BG3126"/>
  <c r="BF3126"/>
  <c r="T3126"/>
  <c r="R3126"/>
  <c r="P3126"/>
  <c r="BI3117"/>
  <c r="BH3117"/>
  <c r="BG3117"/>
  <c r="BF3117"/>
  <c r="T3117"/>
  <c r="R3117"/>
  <c r="P3117"/>
  <c r="BI3114"/>
  <c r="BH3114"/>
  <c r="BG3114"/>
  <c r="BF3114"/>
  <c r="T3114"/>
  <c r="R3114"/>
  <c r="P3114"/>
  <c r="BI3110"/>
  <c r="BH3110"/>
  <c r="BG3110"/>
  <c r="BF3110"/>
  <c r="T3110"/>
  <c r="R3110"/>
  <c r="P3110"/>
  <c r="BI3108"/>
  <c r="BH3108"/>
  <c r="BG3108"/>
  <c r="BF3108"/>
  <c r="T3108"/>
  <c r="R3108"/>
  <c r="P3108"/>
  <c r="BI3056"/>
  <c r="BH3056"/>
  <c r="BG3056"/>
  <c r="BF3056"/>
  <c r="T3056"/>
  <c r="R3056"/>
  <c r="P3056"/>
  <c r="BI3007"/>
  <c r="BH3007"/>
  <c r="BG3007"/>
  <c r="BF3007"/>
  <c r="T3007"/>
  <c r="R3007"/>
  <c r="P3007"/>
  <c r="BI2994"/>
  <c r="BH2994"/>
  <c r="BG2994"/>
  <c r="BF2994"/>
  <c r="T2994"/>
  <c r="R2994"/>
  <c r="P2994"/>
  <c r="BI2947"/>
  <c r="BH2947"/>
  <c r="BG2947"/>
  <c r="BF2947"/>
  <c r="T2947"/>
  <c r="R2947"/>
  <c r="P2947"/>
  <c r="BI2892"/>
  <c r="BH2892"/>
  <c r="BG2892"/>
  <c r="BF2892"/>
  <c r="T2892"/>
  <c r="R2892"/>
  <c r="P2892"/>
  <c r="BI2888"/>
  <c r="BH2888"/>
  <c r="BG2888"/>
  <c r="BF2888"/>
  <c r="T2888"/>
  <c r="R2888"/>
  <c r="P2888"/>
  <c r="BI2885"/>
  <c r="BH2885"/>
  <c r="BG2885"/>
  <c r="BF2885"/>
  <c r="T2885"/>
  <c r="R2885"/>
  <c r="P2885"/>
  <c r="BI2825"/>
  <c r="BH2825"/>
  <c r="BG2825"/>
  <c r="BF2825"/>
  <c r="T2825"/>
  <c r="R2825"/>
  <c r="P2825"/>
  <c r="BI2815"/>
  <c r="BH2815"/>
  <c r="BG2815"/>
  <c r="BF2815"/>
  <c r="T2815"/>
  <c r="R2815"/>
  <c r="P2815"/>
  <c r="BI2766"/>
  <c r="BH2766"/>
  <c r="BG2766"/>
  <c r="BF2766"/>
  <c r="T2766"/>
  <c r="R2766"/>
  <c r="P2766"/>
  <c r="BI2762"/>
  <c r="BH2762"/>
  <c r="BG2762"/>
  <c r="BF2762"/>
  <c r="T2762"/>
  <c r="R2762"/>
  <c r="P2762"/>
  <c r="BI2758"/>
  <c r="BH2758"/>
  <c r="BG2758"/>
  <c r="BF2758"/>
  <c r="T2758"/>
  <c r="R2758"/>
  <c r="P2758"/>
  <c r="BI2700"/>
  <c r="BH2700"/>
  <c r="BG2700"/>
  <c r="BF2700"/>
  <c r="T2700"/>
  <c r="R2700"/>
  <c r="P2700"/>
  <c r="BI2696"/>
  <c r="BH2696"/>
  <c r="BG2696"/>
  <c r="BF2696"/>
  <c r="T2696"/>
  <c r="R2696"/>
  <c r="P2696"/>
  <c r="BI2671"/>
  <c r="BH2671"/>
  <c r="BG2671"/>
  <c r="BF2671"/>
  <c r="T2671"/>
  <c r="R2671"/>
  <c r="P2671"/>
  <c r="BI2613"/>
  <c r="BH2613"/>
  <c r="BG2613"/>
  <c r="BF2613"/>
  <c r="T2613"/>
  <c r="R2613"/>
  <c r="P2613"/>
  <c r="BI2610"/>
  <c r="BH2610"/>
  <c r="BG2610"/>
  <c r="BF2610"/>
  <c r="T2610"/>
  <c r="R2610"/>
  <c r="P2610"/>
  <c r="BI2608"/>
  <c r="BH2608"/>
  <c r="BG2608"/>
  <c r="BF2608"/>
  <c r="T2608"/>
  <c r="R2608"/>
  <c r="P2608"/>
  <c r="BI2595"/>
  <c r="BH2595"/>
  <c r="BG2595"/>
  <c r="BF2595"/>
  <c r="T2595"/>
  <c r="R2595"/>
  <c r="P2595"/>
  <c r="BI2591"/>
  <c r="BH2591"/>
  <c r="BG2591"/>
  <c r="BF2591"/>
  <c r="T2591"/>
  <c r="R2591"/>
  <c r="P2591"/>
  <c r="BI2587"/>
  <c r="BH2587"/>
  <c r="BG2587"/>
  <c r="BF2587"/>
  <c r="T2587"/>
  <c r="R2587"/>
  <c r="P2587"/>
  <c r="BI2582"/>
  <c r="BH2582"/>
  <c r="BG2582"/>
  <c r="BF2582"/>
  <c r="T2582"/>
  <c r="R2582"/>
  <c r="P2582"/>
  <c r="BI2578"/>
  <c r="BH2578"/>
  <c r="BG2578"/>
  <c r="BF2578"/>
  <c r="T2578"/>
  <c r="R2578"/>
  <c r="P2578"/>
  <c r="BI2575"/>
  <c r="BH2575"/>
  <c r="BG2575"/>
  <c r="BF2575"/>
  <c r="T2575"/>
  <c r="R2575"/>
  <c r="P2575"/>
  <c r="BI2572"/>
  <c r="BH2572"/>
  <c r="BG2572"/>
  <c r="BF2572"/>
  <c r="T2572"/>
  <c r="R2572"/>
  <c r="P2572"/>
  <c r="BI2569"/>
  <c r="BH2569"/>
  <c r="BG2569"/>
  <c r="BF2569"/>
  <c r="T2569"/>
  <c r="R2569"/>
  <c r="P2569"/>
  <c r="BI2566"/>
  <c r="BH2566"/>
  <c r="BG2566"/>
  <c r="BF2566"/>
  <c r="T2566"/>
  <c r="R2566"/>
  <c r="P2566"/>
  <c r="BI2561"/>
  <c r="BH2561"/>
  <c r="BG2561"/>
  <c r="BF2561"/>
  <c r="T2561"/>
  <c r="R2561"/>
  <c r="P2561"/>
  <c r="BI2557"/>
  <c r="BH2557"/>
  <c r="BG2557"/>
  <c r="BF2557"/>
  <c r="T2557"/>
  <c r="R2557"/>
  <c r="P2557"/>
  <c r="BI2553"/>
  <c r="BH2553"/>
  <c r="BG2553"/>
  <c r="BF2553"/>
  <c r="T2553"/>
  <c r="R2553"/>
  <c r="P2553"/>
  <c r="BI2551"/>
  <c r="BH2551"/>
  <c r="BG2551"/>
  <c r="BF2551"/>
  <c r="T2551"/>
  <c r="R2551"/>
  <c r="P2551"/>
  <c r="BI2548"/>
  <c r="BH2548"/>
  <c r="BG2548"/>
  <c r="BF2548"/>
  <c r="T2548"/>
  <c r="R2548"/>
  <c r="P2548"/>
  <c r="BI2544"/>
  <c r="BH2544"/>
  <c r="BG2544"/>
  <c r="BF2544"/>
  <c r="T2544"/>
  <c r="R2544"/>
  <c r="P2544"/>
  <c r="BI2494"/>
  <c r="BH2494"/>
  <c r="BG2494"/>
  <c r="BF2494"/>
  <c r="T2494"/>
  <c r="R2494"/>
  <c r="P2494"/>
  <c r="BI2483"/>
  <c r="BH2483"/>
  <c r="BG2483"/>
  <c r="BF2483"/>
  <c r="T2483"/>
  <c r="R2483"/>
  <c r="P2483"/>
  <c r="BI2478"/>
  <c r="BH2478"/>
  <c r="BG2478"/>
  <c r="BF2478"/>
  <c r="T2478"/>
  <c r="R2478"/>
  <c r="P2478"/>
  <c r="BI2470"/>
  <c r="BH2470"/>
  <c r="BG2470"/>
  <c r="BF2470"/>
  <c r="T2470"/>
  <c r="R2470"/>
  <c r="P2470"/>
  <c r="BI2461"/>
  <c r="BH2461"/>
  <c r="BG2461"/>
  <c r="BF2461"/>
  <c r="T2461"/>
  <c r="R2461"/>
  <c r="P2461"/>
  <c r="BI2452"/>
  <c r="BH2452"/>
  <c r="BG2452"/>
  <c r="BF2452"/>
  <c r="T2452"/>
  <c r="R2452"/>
  <c r="P2452"/>
  <c r="BI2448"/>
  <c r="BH2448"/>
  <c r="BG2448"/>
  <c r="BF2448"/>
  <c r="T2448"/>
  <c r="R2448"/>
  <c r="P2448"/>
  <c r="BI2445"/>
  <c r="BH2445"/>
  <c r="BG2445"/>
  <c r="BF2445"/>
  <c r="T2445"/>
  <c r="R2445"/>
  <c r="P2445"/>
  <c r="BI2444"/>
  <c r="BH2444"/>
  <c r="BG2444"/>
  <c r="BF2444"/>
  <c r="T2444"/>
  <c r="R2444"/>
  <c r="P2444"/>
  <c r="BI2443"/>
  <c r="BH2443"/>
  <c r="BG2443"/>
  <c r="BF2443"/>
  <c r="T2443"/>
  <c r="R2443"/>
  <c r="P2443"/>
  <c r="BI2442"/>
  <c r="BH2442"/>
  <c r="BG2442"/>
  <c r="BF2442"/>
  <c r="T2442"/>
  <c r="R2442"/>
  <c r="P2442"/>
  <c r="BI2441"/>
  <c r="BH2441"/>
  <c r="BG2441"/>
  <c r="BF2441"/>
  <c r="T2441"/>
  <c r="R2441"/>
  <c r="P2441"/>
  <c r="BI2440"/>
  <c r="BH2440"/>
  <c r="BG2440"/>
  <c r="BF2440"/>
  <c r="T2440"/>
  <c r="R2440"/>
  <c r="P2440"/>
  <c r="BI2439"/>
  <c r="BH2439"/>
  <c r="BG2439"/>
  <c r="BF2439"/>
  <c r="T2439"/>
  <c r="R2439"/>
  <c r="P2439"/>
  <c r="BI2438"/>
  <c r="BH2438"/>
  <c r="BG2438"/>
  <c r="BF2438"/>
  <c r="T2438"/>
  <c r="R2438"/>
  <c r="P2438"/>
  <c r="BI2435"/>
  <c r="BH2435"/>
  <c r="BG2435"/>
  <c r="BF2435"/>
  <c r="T2435"/>
  <c r="R2435"/>
  <c r="P2435"/>
  <c r="BI2434"/>
  <c r="BH2434"/>
  <c r="BG2434"/>
  <c r="BF2434"/>
  <c r="T2434"/>
  <c r="R2434"/>
  <c r="P2434"/>
  <c r="BI2433"/>
  <c r="BH2433"/>
  <c r="BG2433"/>
  <c r="BF2433"/>
  <c r="T2433"/>
  <c r="R2433"/>
  <c r="P2433"/>
  <c r="BI2430"/>
  <c r="BH2430"/>
  <c r="BG2430"/>
  <c r="BF2430"/>
  <c r="T2430"/>
  <c r="R2430"/>
  <c r="P2430"/>
  <c r="BI2429"/>
  <c r="BH2429"/>
  <c r="BG2429"/>
  <c r="BF2429"/>
  <c r="T2429"/>
  <c r="R2429"/>
  <c r="P2429"/>
  <c r="BI2428"/>
  <c r="BH2428"/>
  <c r="BG2428"/>
  <c r="BF2428"/>
  <c r="T2428"/>
  <c r="R2428"/>
  <c r="P2428"/>
  <c r="BI2427"/>
  <c r="BH2427"/>
  <c r="BG2427"/>
  <c r="BF2427"/>
  <c r="T2427"/>
  <c r="R2427"/>
  <c r="P2427"/>
  <c r="BI2426"/>
  <c r="BH2426"/>
  <c r="BG2426"/>
  <c r="BF2426"/>
  <c r="T2426"/>
  <c r="R2426"/>
  <c r="P2426"/>
  <c r="BI2425"/>
  <c r="BH2425"/>
  <c r="BG2425"/>
  <c r="BF2425"/>
  <c r="T2425"/>
  <c r="R2425"/>
  <c r="P2425"/>
  <c r="BI2424"/>
  <c r="BH2424"/>
  <c r="BG2424"/>
  <c r="BF2424"/>
  <c r="T2424"/>
  <c r="R2424"/>
  <c r="P2424"/>
  <c r="BI2423"/>
  <c r="BH2423"/>
  <c r="BG2423"/>
  <c r="BF2423"/>
  <c r="T2423"/>
  <c r="R2423"/>
  <c r="P2423"/>
  <c r="BI2422"/>
  <c r="BH2422"/>
  <c r="BG2422"/>
  <c r="BF2422"/>
  <c r="T2422"/>
  <c r="R2422"/>
  <c r="P2422"/>
  <c r="BI2421"/>
  <c r="BH2421"/>
  <c r="BG2421"/>
  <c r="BF2421"/>
  <c r="T2421"/>
  <c r="R2421"/>
  <c r="P2421"/>
  <c r="BI2420"/>
  <c r="BH2420"/>
  <c r="BG2420"/>
  <c r="BF2420"/>
  <c r="T2420"/>
  <c r="R2420"/>
  <c r="P2420"/>
  <c r="BI2419"/>
  <c r="BH2419"/>
  <c r="BG2419"/>
  <c r="BF2419"/>
  <c r="T2419"/>
  <c r="R2419"/>
  <c r="P2419"/>
  <c r="BI2418"/>
  <c r="BH2418"/>
  <c r="BG2418"/>
  <c r="BF2418"/>
  <c r="T2418"/>
  <c r="R2418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2"/>
  <c r="BH2412"/>
  <c r="BG2412"/>
  <c r="BF2412"/>
  <c r="T2412"/>
  <c r="R2412"/>
  <c r="P2412"/>
  <c r="BI2411"/>
  <c r="BH2411"/>
  <c r="BG2411"/>
  <c r="BF2411"/>
  <c r="T2411"/>
  <c r="R2411"/>
  <c r="P2411"/>
  <c r="BI2410"/>
  <c r="BH2410"/>
  <c r="BG2410"/>
  <c r="BF2410"/>
  <c r="T2410"/>
  <c r="R2410"/>
  <c r="P2410"/>
  <c r="BI2409"/>
  <c r="BH2409"/>
  <c r="BG2409"/>
  <c r="BF2409"/>
  <c r="T2409"/>
  <c r="R2409"/>
  <c r="P2409"/>
  <c r="BI2408"/>
  <c r="BH2408"/>
  <c r="BG2408"/>
  <c r="BF2408"/>
  <c r="T2408"/>
  <c r="R2408"/>
  <c r="P2408"/>
  <c r="BI2407"/>
  <c r="BH2407"/>
  <c r="BG2407"/>
  <c r="BF2407"/>
  <c r="T2407"/>
  <c r="R2407"/>
  <c r="P2407"/>
  <c r="BI2406"/>
  <c r="BH2406"/>
  <c r="BG2406"/>
  <c r="BF2406"/>
  <c r="T2406"/>
  <c r="R2406"/>
  <c r="P2406"/>
  <c r="BI2405"/>
  <c r="BH2405"/>
  <c r="BG2405"/>
  <c r="BF2405"/>
  <c r="T2405"/>
  <c r="R2405"/>
  <c r="P2405"/>
  <c r="BI2404"/>
  <c r="BH2404"/>
  <c r="BG2404"/>
  <c r="BF2404"/>
  <c r="T2404"/>
  <c r="R2404"/>
  <c r="P2404"/>
  <c r="BI2403"/>
  <c r="BH2403"/>
  <c r="BG2403"/>
  <c r="BF2403"/>
  <c r="T2403"/>
  <c r="R2403"/>
  <c r="P2403"/>
  <c r="BI2402"/>
  <c r="BH2402"/>
  <c r="BG2402"/>
  <c r="BF2402"/>
  <c r="T2402"/>
  <c r="R2402"/>
  <c r="P2402"/>
  <c r="BI2401"/>
  <c r="BH2401"/>
  <c r="BG2401"/>
  <c r="BF2401"/>
  <c r="T2401"/>
  <c r="R2401"/>
  <c r="P2401"/>
  <c r="BI2400"/>
  <c r="BH2400"/>
  <c r="BG2400"/>
  <c r="BF2400"/>
  <c r="T2400"/>
  <c r="R2400"/>
  <c r="P2400"/>
  <c r="BI2399"/>
  <c r="BH2399"/>
  <c r="BG2399"/>
  <c r="BF2399"/>
  <c r="T2399"/>
  <c r="R2399"/>
  <c r="P2399"/>
  <c r="BI2398"/>
  <c r="BH2398"/>
  <c r="BG2398"/>
  <c r="BF2398"/>
  <c r="T2398"/>
  <c r="R2398"/>
  <c r="P2398"/>
  <c r="BI2397"/>
  <c r="BH2397"/>
  <c r="BG2397"/>
  <c r="BF2397"/>
  <c r="T2397"/>
  <c r="R2397"/>
  <c r="P2397"/>
  <c r="BI2396"/>
  <c r="BH2396"/>
  <c r="BG2396"/>
  <c r="BF2396"/>
  <c r="T2396"/>
  <c r="R2396"/>
  <c r="P2396"/>
  <c r="BI2395"/>
  <c r="BH2395"/>
  <c r="BG2395"/>
  <c r="BF2395"/>
  <c r="T2395"/>
  <c r="R2395"/>
  <c r="P2395"/>
  <c r="BI2394"/>
  <c r="BH2394"/>
  <c r="BG2394"/>
  <c r="BF2394"/>
  <c r="T2394"/>
  <c r="R2394"/>
  <c r="P2394"/>
  <c r="BI2393"/>
  <c r="BH2393"/>
  <c r="BG2393"/>
  <c r="BF2393"/>
  <c r="T2393"/>
  <c r="R2393"/>
  <c r="P2393"/>
  <c r="BI2392"/>
  <c r="BH2392"/>
  <c r="BG2392"/>
  <c r="BF2392"/>
  <c r="T2392"/>
  <c r="R2392"/>
  <c r="P2392"/>
  <c r="BI2391"/>
  <c r="BH2391"/>
  <c r="BG2391"/>
  <c r="BF2391"/>
  <c r="T2391"/>
  <c r="R2391"/>
  <c r="P2391"/>
  <c r="BI2390"/>
  <c r="BH2390"/>
  <c r="BG2390"/>
  <c r="BF2390"/>
  <c r="T2390"/>
  <c r="R2390"/>
  <c r="P2390"/>
  <c r="BI2389"/>
  <c r="BH2389"/>
  <c r="BG2389"/>
  <c r="BF2389"/>
  <c r="T2389"/>
  <c r="R2389"/>
  <c r="P2389"/>
  <c r="BI2388"/>
  <c r="BH2388"/>
  <c r="BG2388"/>
  <c r="BF2388"/>
  <c r="T2388"/>
  <c r="R2388"/>
  <c r="P2388"/>
  <c r="BI2387"/>
  <c r="BH2387"/>
  <c r="BG2387"/>
  <c r="BF2387"/>
  <c r="T2387"/>
  <c r="R2387"/>
  <c r="P2387"/>
  <c r="BI2386"/>
  <c r="BH2386"/>
  <c r="BG2386"/>
  <c r="BF2386"/>
  <c r="T2386"/>
  <c r="R2386"/>
  <c r="P2386"/>
  <c r="BI2385"/>
  <c r="BH2385"/>
  <c r="BG2385"/>
  <c r="BF2385"/>
  <c r="T2385"/>
  <c r="R2385"/>
  <c r="P2385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9"/>
  <c r="BH2379"/>
  <c r="BG2379"/>
  <c r="BF2379"/>
  <c r="T2379"/>
  <c r="R2379"/>
  <c r="P2379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5"/>
  <c r="BH2375"/>
  <c r="BG2375"/>
  <c r="BF2375"/>
  <c r="T2375"/>
  <c r="R2375"/>
  <c r="P2375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62"/>
  <c r="BH2362"/>
  <c r="BG2362"/>
  <c r="BF2362"/>
  <c r="T2362"/>
  <c r="R2362"/>
  <c r="P2362"/>
  <c r="BI2359"/>
  <c r="BH2359"/>
  <c r="BG2359"/>
  <c r="BF2359"/>
  <c r="T2359"/>
  <c r="R2359"/>
  <c r="P2359"/>
  <c r="BI2355"/>
  <c r="BH2355"/>
  <c r="BG2355"/>
  <c r="BF2355"/>
  <c r="T2355"/>
  <c r="R2355"/>
  <c r="P2355"/>
  <c r="BI2351"/>
  <c r="BH2351"/>
  <c r="BG2351"/>
  <c r="BF2351"/>
  <c r="T2351"/>
  <c r="R2351"/>
  <c r="P2351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45"/>
  <c r="BH2345"/>
  <c r="BG2345"/>
  <c r="BF2345"/>
  <c r="T2345"/>
  <c r="R2345"/>
  <c r="P2345"/>
  <c r="BI2344"/>
  <c r="BH2344"/>
  <c r="BG2344"/>
  <c r="BF2344"/>
  <c r="T2344"/>
  <c r="R2344"/>
  <c r="P2344"/>
  <c r="BI2340"/>
  <c r="BH2340"/>
  <c r="BG2340"/>
  <c r="BF2340"/>
  <c r="T2340"/>
  <c r="R2340"/>
  <c r="P2340"/>
  <c r="BI2336"/>
  <c r="BH2336"/>
  <c r="BG2336"/>
  <c r="BF2336"/>
  <c r="T2336"/>
  <c r="R2336"/>
  <c r="P2336"/>
  <c r="BI2332"/>
  <c r="BH2332"/>
  <c r="BG2332"/>
  <c r="BF2332"/>
  <c r="T2332"/>
  <c r="R2332"/>
  <c r="P2332"/>
  <c r="BI2329"/>
  <c r="BH2329"/>
  <c r="BG2329"/>
  <c r="BF2329"/>
  <c r="T2329"/>
  <c r="R2329"/>
  <c r="P2329"/>
  <c r="BI2325"/>
  <c r="BH2325"/>
  <c r="BG2325"/>
  <c r="BF2325"/>
  <c r="T2325"/>
  <c r="R2325"/>
  <c r="P2325"/>
  <c r="BI2320"/>
  <c r="BH2320"/>
  <c r="BG2320"/>
  <c r="BF2320"/>
  <c r="T2320"/>
  <c r="R2320"/>
  <c r="P2320"/>
  <c r="BI2316"/>
  <c r="BH2316"/>
  <c r="BG2316"/>
  <c r="BF2316"/>
  <c r="T2316"/>
  <c r="R2316"/>
  <c r="P2316"/>
  <c r="BI2313"/>
  <c r="BH2313"/>
  <c r="BG2313"/>
  <c r="BF2313"/>
  <c r="T2313"/>
  <c r="R2313"/>
  <c r="P2313"/>
  <c r="BI2307"/>
  <c r="BH2307"/>
  <c r="BG2307"/>
  <c r="BF2307"/>
  <c r="T2307"/>
  <c r="R2307"/>
  <c r="P2307"/>
  <c r="BI2282"/>
  <c r="BH2282"/>
  <c r="BG2282"/>
  <c r="BF2282"/>
  <c r="T2282"/>
  <c r="R2282"/>
  <c r="P2282"/>
  <c r="BI2270"/>
  <c r="BH2270"/>
  <c r="BG2270"/>
  <c r="BF2270"/>
  <c r="T2270"/>
  <c r="R2270"/>
  <c r="P2270"/>
  <c r="BI2264"/>
  <c r="BH2264"/>
  <c r="BG2264"/>
  <c r="BF2264"/>
  <c r="T2264"/>
  <c r="R2264"/>
  <c r="P2264"/>
  <c r="BI2256"/>
  <c r="BH2256"/>
  <c r="BG2256"/>
  <c r="BF2256"/>
  <c r="T2256"/>
  <c r="R2256"/>
  <c r="P2256"/>
  <c r="BI2249"/>
  <c r="BH2249"/>
  <c r="BG2249"/>
  <c r="BF2249"/>
  <c r="T2249"/>
  <c r="R2249"/>
  <c r="P2249"/>
  <c r="BI2240"/>
  <c r="BH2240"/>
  <c r="BG2240"/>
  <c r="BF2240"/>
  <c r="T2240"/>
  <c r="R2240"/>
  <c r="P2240"/>
  <c r="BI2225"/>
  <c r="BH2225"/>
  <c r="BG2225"/>
  <c r="BF2225"/>
  <c r="T2225"/>
  <c r="R2225"/>
  <c r="P2225"/>
  <c r="BI2215"/>
  <c r="BH2215"/>
  <c r="BG2215"/>
  <c r="BF2215"/>
  <c r="T2215"/>
  <c r="R2215"/>
  <c r="P2215"/>
  <c r="BI2212"/>
  <c r="BH2212"/>
  <c r="BG2212"/>
  <c r="BF2212"/>
  <c r="T2212"/>
  <c r="R2212"/>
  <c r="P2212"/>
  <c r="BI2207"/>
  <c r="BH2207"/>
  <c r="BG2207"/>
  <c r="BF2207"/>
  <c r="T2207"/>
  <c r="R2207"/>
  <c r="P2207"/>
  <c r="BI2203"/>
  <c r="BH2203"/>
  <c r="BG2203"/>
  <c r="BF2203"/>
  <c r="T2203"/>
  <c r="R2203"/>
  <c r="P2203"/>
  <c r="BI2199"/>
  <c r="BH2199"/>
  <c r="BG2199"/>
  <c r="BF2199"/>
  <c r="T2199"/>
  <c r="R2199"/>
  <c r="P2199"/>
  <c r="BI2195"/>
  <c r="BH2195"/>
  <c r="BG2195"/>
  <c r="BF2195"/>
  <c r="T2195"/>
  <c r="R2195"/>
  <c r="P2195"/>
  <c r="BI2191"/>
  <c r="BH2191"/>
  <c r="BG2191"/>
  <c r="BF2191"/>
  <c r="T2191"/>
  <c r="R2191"/>
  <c r="P2191"/>
  <c r="BI2187"/>
  <c r="BH2187"/>
  <c r="BG2187"/>
  <c r="BF2187"/>
  <c r="T2187"/>
  <c r="R2187"/>
  <c r="P2187"/>
  <c r="BI2183"/>
  <c r="BH2183"/>
  <c r="BG2183"/>
  <c r="BF2183"/>
  <c r="T2183"/>
  <c r="R2183"/>
  <c r="P2183"/>
  <c r="BI2181"/>
  <c r="BH2181"/>
  <c r="BG2181"/>
  <c r="BF2181"/>
  <c r="T2181"/>
  <c r="R2181"/>
  <c r="P2181"/>
  <c r="BI2178"/>
  <c r="BH2178"/>
  <c r="BG2178"/>
  <c r="BF2178"/>
  <c r="T2178"/>
  <c r="R2178"/>
  <c r="P2178"/>
  <c r="BI2170"/>
  <c r="BH2170"/>
  <c r="BG2170"/>
  <c r="BF2170"/>
  <c r="T2170"/>
  <c r="R2170"/>
  <c r="P2170"/>
  <c r="BI2166"/>
  <c r="BH2166"/>
  <c r="BG2166"/>
  <c r="BF2166"/>
  <c r="T2166"/>
  <c r="R2166"/>
  <c r="P2166"/>
  <c r="BI2145"/>
  <c r="BH2145"/>
  <c r="BG2145"/>
  <c r="BF2145"/>
  <c r="T2145"/>
  <c r="R2145"/>
  <c r="P2145"/>
  <c r="BI2142"/>
  <c r="BH2142"/>
  <c r="BG2142"/>
  <c r="BF2142"/>
  <c r="T2142"/>
  <c r="R2142"/>
  <c r="P2142"/>
  <c r="BI2123"/>
  <c r="BH2123"/>
  <c r="BG2123"/>
  <c r="BF2123"/>
  <c r="T2123"/>
  <c r="R2123"/>
  <c r="P2123"/>
  <c r="BI2103"/>
  <c r="BH2103"/>
  <c r="BG2103"/>
  <c r="BF2103"/>
  <c r="T2103"/>
  <c r="R2103"/>
  <c r="P2103"/>
  <c r="BI2097"/>
  <c r="BH2097"/>
  <c r="BG2097"/>
  <c r="BF2097"/>
  <c r="T2097"/>
  <c r="R2097"/>
  <c r="P2097"/>
  <c r="BI2093"/>
  <c r="BH2093"/>
  <c r="BG2093"/>
  <c r="BF2093"/>
  <c r="T2093"/>
  <c r="R2093"/>
  <c r="P2093"/>
  <c r="BI2089"/>
  <c r="BH2089"/>
  <c r="BG2089"/>
  <c r="BF2089"/>
  <c r="T2089"/>
  <c r="R2089"/>
  <c r="P2089"/>
  <c r="BI2087"/>
  <c r="BH2087"/>
  <c r="BG2087"/>
  <c r="BF2087"/>
  <c r="T2087"/>
  <c r="R2087"/>
  <c r="P2087"/>
  <c r="BI2084"/>
  <c r="BH2084"/>
  <c r="BG2084"/>
  <c r="BF2084"/>
  <c r="T2084"/>
  <c r="R2084"/>
  <c r="P2084"/>
  <c r="BI2082"/>
  <c r="BH2082"/>
  <c r="BG2082"/>
  <c r="BF2082"/>
  <c r="T2082"/>
  <c r="R2082"/>
  <c r="P2082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69"/>
  <c r="BH2069"/>
  <c r="BG2069"/>
  <c r="BF2069"/>
  <c r="T2069"/>
  <c r="R2069"/>
  <c r="P2069"/>
  <c r="BI2066"/>
  <c r="BH2066"/>
  <c r="BG2066"/>
  <c r="BF2066"/>
  <c r="T2066"/>
  <c r="R2066"/>
  <c r="P2066"/>
  <c r="BI2061"/>
  <c r="BH2061"/>
  <c r="BG2061"/>
  <c r="BF2061"/>
  <c r="T2061"/>
  <c r="R2061"/>
  <c r="P2061"/>
  <c r="BI2057"/>
  <c r="BH2057"/>
  <c r="BG2057"/>
  <c r="BF2057"/>
  <c r="T2057"/>
  <c r="R2057"/>
  <c r="P2057"/>
  <c r="BI2052"/>
  <c r="BH2052"/>
  <c r="BG2052"/>
  <c r="BF2052"/>
  <c r="T2052"/>
  <c r="R2052"/>
  <c r="P2052"/>
  <c r="BI2050"/>
  <c r="BH2050"/>
  <c r="BG2050"/>
  <c r="BF2050"/>
  <c r="T2050"/>
  <c r="R2050"/>
  <c r="P2050"/>
  <c r="BI2045"/>
  <c r="BH2045"/>
  <c r="BG2045"/>
  <c r="BF2045"/>
  <c r="T2045"/>
  <c r="R2045"/>
  <c r="P2045"/>
  <c r="BI2043"/>
  <c r="BH2043"/>
  <c r="BG2043"/>
  <c r="BF2043"/>
  <c r="T2043"/>
  <c r="R2043"/>
  <c r="P2043"/>
  <c r="BI2026"/>
  <c r="BH2026"/>
  <c r="BG2026"/>
  <c r="BF2026"/>
  <c r="T2026"/>
  <c r="R2026"/>
  <c r="P2026"/>
  <c r="BI2024"/>
  <c r="BH2024"/>
  <c r="BG2024"/>
  <c r="BF2024"/>
  <c r="T2024"/>
  <c r="R2024"/>
  <c r="P2024"/>
  <c r="BI2012"/>
  <c r="BH2012"/>
  <c r="BG2012"/>
  <c r="BF2012"/>
  <c r="T2012"/>
  <c r="R2012"/>
  <c r="P2012"/>
  <c r="BI1994"/>
  <c r="BH1994"/>
  <c r="BG1994"/>
  <c r="BF1994"/>
  <c r="T1994"/>
  <c r="R1994"/>
  <c r="P1994"/>
  <c r="BI1980"/>
  <c r="BH1980"/>
  <c r="BG1980"/>
  <c r="BF1980"/>
  <c r="T1980"/>
  <c r="R1980"/>
  <c r="P1980"/>
  <c r="BI1975"/>
  <c r="BH1975"/>
  <c r="BG1975"/>
  <c r="BF1975"/>
  <c r="T1975"/>
  <c r="R1975"/>
  <c r="P1975"/>
  <c r="BI1964"/>
  <c r="BH1964"/>
  <c r="BG1964"/>
  <c r="BF1964"/>
  <c r="T1964"/>
  <c r="R1964"/>
  <c r="P1964"/>
  <c r="BI1935"/>
  <c r="BH1935"/>
  <c r="BG1935"/>
  <c r="BF1935"/>
  <c r="T1935"/>
  <c r="R1935"/>
  <c r="P1935"/>
  <c r="BI1932"/>
  <c r="BH1932"/>
  <c r="BG1932"/>
  <c r="BF1932"/>
  <c r="T1932"/>
  <c r="R1932"/>
  <c r="P1932"/>
  <c r="BI1927"/>
  <c r="BH1927"/>
  <c r="BG1927"/>
  <c r="BF1927"/>
  <c r="T1927"/>
  <c r="R1927"/>
  <c r="P1927"/>
  <c r="BI1926"/>
  <c r="BH1926"/>
  <c r="BG1926"/>
  <c r="BF1926"/>
  <c r="T1926"/>
  <c r="R1926"/>
  <c r="P1926"/>
  <c r="BI1922"/>
  <c r="BH1922"/>
  <c r="BG1922"/>
  <c r="BF1922"/>
  <c r="T1922"/>
  <c r="R1922"/>
  <c r="P1922"/>
  <c r="BI1920"/>
  <c r="BH1920"/>
  <c r="BG1920"/>
  <c r="BF1920"/>
  <c r="T1920"/>
  <c r="R1920"/>
  <c r="P1920"/>
  <c r="BI1910"/>
  <c r="BH1910"/>
  <c r="BG1910"/>
  <c r="BF1910"/>
  <c r="T1910"/>
  <c r="R1910"/>
  <c r="P1910"/>
  <c r="BI1906"/>
  <c r="BH1906"/>
  <c r="BG1906"/>
  <c r="BF1906"/>
  <c r="T1906"/>
  <c r="R1906"/>
  <c r="P1906"/>
  <c r="BI1890"/>
  <c r="BH1890"/>
  <c r="BG1890"/>
  <c r="BF1890"/>
  <c r="T1890"/>
  <c r="R1890"/>
  <c r="P1890"/>
  <c r="BI1874"/>
  <c r="BH1874"/>
  <c r="BG1874"/>
  <c r="BF1874"/>
  <c r="T1874"/>
  <c r="R1874"/>
  <c r="P1874"/>
  <c r="BI1872"/>
  <c r="BH1872"/>
  <c r="BG1872"/>
  <c r="BF1872"/>
  <c r="T1872"/>
  <c r="R1872"/>
  <c r="P1872"/>
  <c r="BI1865"/>
  <c r="BH1865"/>
  <c r="BG1865"/>
  <c r="BF1865"/>
  <c r="T1865"/>
  <c r="R1865"/>
  <c r="P1865"/>
  <c r="BI1859"/>
  <c r="BH1859"/>
  <c r="BG1859"/>
  <c r="BF1859"/>
  <c r="T1859"/>
  <c r="R1859"/>
  <c r="P1859"/>
  <c r="BI1852"/>
  <c r="BH1852"/>
  <c r="BG1852"/>
  <c r="BF1852"/>
  <c r="T1852"/>
  <c r="R1852"/>
  <c r="P1852"/>
  <c r="BI1848"/>
  <c r="BH1848"/>
  <c r="BG1848"/>
  <c r="BF1848"/>
  <c r="T1848"/>
  <c r="R1848"/>
  <c r="P1848"/>
  <c r="BI1842"/>
  <c r="BH1842"/>
  <c r="BG1842"/>
  <c r="BF1842"/>
  <c r="T1842"/>
  <c r="R1842"/>
  <c r="P1842"/>
  <c r="BI1840"/>
  <c r="BH1840"/>
  <c r="BG1840"/>
  <c r="BF1840"/>
  <c r="T1840"/>
  <c r="R1840"/>
  <c r="P1840"/>
  <c r="BI1836"/>
  <c r="BH1836"/>
  <c r="BG1836"/>
  <c r="BF1836"/>
  <c r="T1836"/>
  <c r="R1836"/>
  <c r="P1836"/>
  <c r="BI1832"/>
  <c r="BH1832"/>
  <c r="BG1832"/>
  <c r="BF1832"/>
  <c r="T1832"/>
  <c r="R1832"/>
  <c r="P1832"/>
  <c r="BI1826"/>
  <c r="BH1826"/>
  <c r="BG1826"/>
  <c r="BF1826"/>
  <c r="T1826"/>
  <c r="R1826"/>
  <c r="P1826"/>
  <c r="BI1820"/>
  <c r="BH1820"/>
  <c r="BG1820"/>
  <c r="BF1820"/>
  <c r="T1820"/>
  <c r="R1820"/>
  <c r="P1820"/>
  <c r="BI1813"/>
  <c r="BH1813"/>
  <c r="BG1813"/>
  <c r="BF1813"/>
  <c r="T1813"/>
  <c r="R1813"/>
  <c r="P1813"/>
  <c r="BI1806"/>
  <c r="BH1806"/>
  <c r="BG1806"/>
  <c r="BF1806"/>
  <c r="T1806"/>
  <c r="R1806"/>
  <c r="P1806"/>
  <c r="BI1800"/>
  <c r="BH1800"/>
  <c r="BG1800"/>
  <c r="BF1800"/>
  <c r="T1800"/>
  <c r="R1800"/>
  <c r="P1800"/>
  <c r="BI1795"/>
  <c r="BH1795"/>
  <c r="BG1795"/>
  <c r="BF1795"/>
  <c r="T1795"/>
  <c r="R1795"/>
  <c r="P1795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3"/>
  <c r="BH1783"/>
  <c r="BG1783"/>
  <c r="BF1783"/>
  <c r="T1783"/>
  <c r="R1783"/>
  <c r="P1783"/>
  <c r="BI1780"/>
  <c r="BH1780"/>
  <c r="BG1780"/>
  <c r="BF1780"/>
  <c r="T1780"/>
  <c r="R1780"/>
  <c r="P1780"/>
  <c r="BI1777"/>
  <c r="BH1777"/>
  <c r="BG1777"/>
  <c r="BF1777"/>
  <c r="T1777"/>
  <c r="R1777"/>
  <c r="P1777"/>
  <c r="BI1773"/>
  <c r="BH1773"/>
  <c r="BG1773"/>
  <c r="BF1773"/>
  <c r="T1773"/>
  <c r="R1773"/>
  <c r="P1773"/>
  <c r="BI1770"/>
  <c r="BH1770"/>
  <c r="BG1770"/>
  <c r="BF1770"/>
  <c r="T1770"/>
  <c r="R1770"/>
  <c r="P1770"/>
  <c r="BI1767"/>
  <c r="BH1767"/>
  <c r="BG1767"/>
  <c r="BF1767"/>
  <c r="T1767"/>
  <c r="R1767"/>
  <c r="P1767"/>
  <c r="BI1763"/>
  <c r="BH1763"/>
  <c r="BG1763"/>
  <c r="BF1763"/>
  <c r="T1763"/>
  <c r="R1763"/>
  <c r="P1763"/>
  <c r="BI1758"/>
  <c r="BH1758"/>
  <c r="BG1758"/>
  <c r="BF1758"/>
  <c r="T1758"/>
  <c r="R1758"/>
  <c r="P1758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5"/>
  <c r="BH1745"/>
  <c r="BG1745"/>
  <c r="BF1745"/>
  <c r="T1745"/>
  <c r="R1745"/>
  <c r="P1745"/>
  <c r="BI1741"/>
  <c r="BH1741"/>
  <c r="BG1741"/>
  <c r="BF1741"/>
  <c r="T1741"/>
  <c r="R1741"/>
  <c r="P1741"/>
  <c r="BI1739"/>
  <c r="BH1739"/>
  <c r="BG1739"/>
  <c r="BF1739"/>
  <c r="T1739"/>
  <c r="R1739"/>
  <c r="P1739"/>
  <c r="BI1735"/>
  <c r="BH1735"/>
  <c r="BG1735"/>
  <c r="BF1735"/>
  <c r="T1735"/>
  <c r="R1735"/>
  <c r="P1735"/>
  <c r="BI1733"/>
  <c r="BH1733"/>
  <c r="BG1733"/>
  <c r="BF1733"/>
  <c r="T1733"/>
  <c r="R1733"/>
  <c r="P1733"/>
  <c r="BI1729"/>
  <c r="BH1729"/>
  <c r="BG1729"/>
  <c r="BF1729"/>
  <c r="T1729"/>
  <c r="R1729"/>
  <c r="P1729"/>
  <c r="BI1725"/>
  <c r="BH1725"/>
  <c r="BG1725"/>
  <c r="BF1725"/>
  <c r="T1725"/>
  <c r="R1725"/>
  <c r="P1725"/>
  <c r="BI1713"/>
  <c r="BH1713"/>
  <c r="BG1713"/>
  <c r="BF1713"/>
  <c r="T1713"/>
  <c r="R1713"/>
  <c r="P1713"/>
  <c r="BI1708"/>
  <c r="BH1708"/>
  <c r="BG1708"/>
  <c r="BF1708"/>
  <c r="T1708"/>
  <c r="R1708"/>
  <c r="P1708"/>
  <c r="BI1706"/>
  <c r="BH1706"/>
  <c r="BG1706"/>
  <c r="BF1706"/>
  <c r="T1706"/>
  <c r="R1706"/>
  <c r="P1706"/>
  <c r="BI1691"/>
  <c r="BH1691"/>
  <c r="BG1691"/>
  <c r="BF1691"/>
  <c r="T1691"/>
  <c r="R1691"/>
  <c r="P1691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9"/>
  <c r="BH1679"/>
  <c r="BG1679"/>
  <c r="BF1679"/>
  <c r="T1679"/>
  <c r="R1679"/>
  <c r="P1679"/>
  <c r="BI1663"/>
  <c r="BH1663"/>
  <c r="BG1663"/>
  <c r="BF1663"/>
  <c r="T1663"/>
  <c r="R1663"/>
  <c r="P1663"/>
  <c r="BI1660"/>
  <c r="BH1660"/>
  <c r="BG1660"/>
  <c r="BF1660"/>
  <c r="T1660"/>
  <c r="R1660"/>
  <c r="P1660"/>
  <c r="BI1656"/>
  <c r="BH1656"/>
  <c r="BG1656"/>
  <c r="BF1656"/>
  <c r="T1656"/>
  <c r="R1656"/>
  <c r="P1656"/>
  <c r="BI1652"/>
  <c r="BH1652"/>
  <c r="BG1652"/>
  <c r="BF1652"/>
  <c r="T1652"/>
  <c r="T1651"/>
  <c r="R1652"/>
  <c r="R1651"/>
  <c r="P1652"/>
  <c r="P1651"/>
  <c r="BI1649"/>
  <c r="BH1649"/>
  <c r="BG1649"/>
  <c r="BF1649"/>
  <c r="T1649"/>
  <c r="R1649"/>
  <c r="P1649"/>
  <c r="BI1646"/>
  <c r="BH1646"/>
  <c r="BG1646"/>
  <c r="BF1646"/>
  <c r="T1646"/>
  <c r="R1646"/>
  <c r="P1646"/>
  <c r="BI1644"/>
  <c r="BH1644"/>
  <c r="BG1644"/>
  <c r="BF1644"/>
  <c r="T1644"/>
  <c r="R1644"/>
  <c r="P1644"/>
  <c r="BI1642"/>
  <c r="BH1642"/>
  <c r="BG1642"/>
  <c r="BF1642"/>
  <c r="T1642"/>
  <c r="R1642"/>
  <c r="P1642"/>
  <c r="BI1640"/>
  <c r="BH1640"/>
  <c r="BG1640"/>
  <c r="BF1640"/>
  <c r="T1640"/>
  <c r="R1640"/>
  <c r="P1640"/>
  <c r="BI1620"/>
  <c r="BH1620"/>
  <c r="BG1620"/>
  <c r="BF1620"/>
  <c r="T1620"/>
  <c r="R1620"/>
  <c r="P1620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0"/>
  <c r="BH1590"/>
  <c r="BG1590"/>
  <c r="BF1590"/>
  <c r="T1590"/>
  <c r="R1590"/>
  <c r="P1590"/>
  <c r="BI1584"/>
  <c r="BH1584"/>
  <c r="BG1584"/>
  <c r="BF1584"/>
  <c r="T1584"/>
  <c r="R1584"/>
  <c r="P1584"/>
  <c r="BI1582"/>
  <c r="BH1582"/>
  <c r="BG1582"/>
  <c r="BF1582"/>
  <c r="T1582"/>
  <c r="R1582"/>
  <c r="P1582"/>
  <c r="BI1579"/>
  <c r="BH1579"/>
  <c r="BG1579"/>
  <c r="BF1579"/>
  <c r="T1579"/>
  <c r="R1579"/>
  <c r="P1579"/>
  <c r="BI1575"/>
  <c r="BH1575"/>
  <c r="BG1575"/>
  <c r="BF1575"/>
  <c r="T1575"/>
  <c r="R1575"/>
  <c r="P1575"/>
  <c r="BI1573"/>
  <c r="BH1573"/>
  <c r="BG1573"/>
  <c r="BF1573"/>
  <c r="T1573"/>
  <c r="R1573"/>
  <c r="P1573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61"/>
  <c r="BH1561"/>
  <c r="BG1561"/>
  <c r="BF1561"/>
  <c r="T1561"/>
  <c r="R1561"/>
  <c r="P1561"/>
  <c r="BI1544"/>
  <c r="BH1544"/>
  <c r="BG1544"/>
  <c r="BF1544"/>
  <c r="T1544"/>
  <c r="R1544"/>
  <c r="P1544"/>
  <c r="BI1539"/>
  <c r="BH1539"/>
  <c r="BG1539"/>
  <c r="BF1539"/>
  <c r="T1539"/>
  <c r="R1539"/>
  <c r="P1539"/>
  <c r="BI1535"/>
  <c r="BH1535"/>
  <c r="BG1535"/>
  <c r="BF1535"/>
  <c r="T1535"/>
  <c r="R1535"/>
  <c r="P1535"/>
  <c r="BI1531"/>
  <c r="BH1531"/>
  <c r="BG1531"/>
  <c r="BF1531"/>
  <c r="T1531"/>
  <c r="R1531"/>
  <c r="P1531"/>
  <c r="BI1527"/>
  <c r="BH1527"/>
  <c r="BG1527"/>
  <c r="BF1527"/>
  <c r="T1527"/>
  <c r="R1527"/>
  <c r="P1527"/>
  <c r="BI1523"/>
  <c r="BH1523"/>
  <c r="BG1523"/>
  <c r="BF1523"/>
  <c r="T1523"/>
  <c r="R1523"/>
  <c r="P1523"/>
  <c r="BI1521"/>
  <c r="BH1521"/>
  <c r="BG1521"/>
  <c r="BF1521"/>
  <c r="T1521"/>
  <c r="R1521"/>
  <c r="P1521"/>
  <c r="BI1515"/>
  <c r="BH1515"/>
  <c r="BG1515"/>
  <c r="BF1515"/>
  <c r="T1515"/>
  <c r="R1515"/>
  <c r="P1515"/>
  <c r="BI1505"/>
  <c r="BH1505"/>
  <c r="BG1505"/>
  <c r="BF1505"/>
  <c r="T1505"/>
  <c r="R1505"/>
  <c r="P1505"/>
  <c r="BI1498"/>
  <c r="BH1498"/>
  <c r="BG1498"/>
  <c r="BF1498"/>
  <c r="T1498"/>
  <c r="R1498"/>
  <c r="P1498"/>
  <c r="BI1494"/>
  <c r="BH1494"/>
  <c r="BG1494"/>
  <c r="BF1494"/>
  <c r="T1494"/>
  <c r="R1494"/>
  <c r="P1494"/>
  <c r="BI1486"/>
  <c r="BH1486"/>
  <c r="BG1486"/>
  <c r="BF1486"/>
  <c r="T1486"/>
  <c r="R1486"/>
  <c r="P1486"/>
  <c r="BI1472"/>
  <c r="BH1472"/>
  <c r="BG1472"/>
  <c r="BF1472"/>
  <c r="T1472"/>
  <c r="R1472"/>
  <c r="P1472"/>
  <c r="BI1466"/>
  <c r="BH1466"/>
  <c r="BG1466"/>
  <c r="BF1466"/>
  <c r="T1466"/>
  <c r="R1466"/>
  <c r="P1466"/>
  <c r="BI1462"/>
  <c r="BH1462"/>
  <c r="BG1462"/>
  <c r="BF1462"/>
  <c r="T1462"/>
  <c r="R1462"/>
  <c r="P1462"/>
  <c r="BI1457"/>
  <c r="BH1457"/>
  <c r="BG1457"/>
  <c r="BF1457"/>
  <c r="T1457"/>
  <c r="R1457"/>
  <c r="P1457"/>
  <c r="BI1449"/>
  <c r="BH1449"/>
  <c r="BG1449"/>
  <c r="BF1449"/>
  <c r="T1449"/>
  <c r="R1449"/>
  <c r="P1449"/>
  <c r="BI1437"/>
  <c r="BH1437"/>
  <c r="BG1437"/>
  <c r="BF1437"/>
  <c r="T1437"/>
  <c r="R1437"/>
  <c r="P1437"/>
  <c r="BI1433"/>
  <c r="BH1433"/>
  <c r="BG1433"/>
  <c r="BF1433"/>
  <c r="T1433"/>
  <c r="R1433"/>
  <c r="P1433"/>
  <c r="BI1429"/>
  <c r="BH1429"/>
  <c r="BG1429"/>
  <c r="BF1429"/>
  <c r="T1429"/>
  <c r="R1429"/>
  <c r="P1429"/>
  <c r="BI1425"/>
  <c r="BH1425"/>
  <c r="BG1425"/>
  <c r="BF1425"/>
  <c r="T1425"/>
  <c r="R1425"/>
  <c r="P1425"/>
  <c r="BI1413"/>
  <c r="BH1413"/>
  <c r="BG1413"/>
  <c r="BF1413"/>
  <c r="T1413"/>
  <c r="R1413"/>
  <c r="P1413"/>
  <c r="BI1407"/>
  <c r="BH1407"/>
  <c r="BG1407"/>
  <c r="BF1407"/>
  <c r="T1407"/>
  <c r="R1407"/>
  <c r="P1407"/>
  <c r="BI1397"/>
  <c r="BH1397"/>
  <c r="BG1397"/>
  <c r="BF1397"/>
  <c r="T1397"/>
  <c r="R1397"/>
  <c r="P1397"/>
  <c r="BI1393"/>
  <c r="BH1393"/>
  <c r="BG1393"/>
  <c r="BF1393"/>
  <c r="T1393"/>
  <c r="R1393"/>
  <c r="P1393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4"/>
  <c r="BH1374"/>
  <c r="BG1374"/>
  <c r="BF1374"/>
  <c r="T1374"/>
  <c r="R1374"/>
  <c r="P1374"/>
  <c r="BI1370"/>
  <c r="BH1370"/>
  <c r="BG1370"/>
  <c r="BF1370"/>
  <c r="T1370"/>
  <c r="R1370"/>
  <c r="P1370"/>
  <c r="BI1363"/>
  <c r="BH1363"/>
  <c r="BG1363"/>
  <c r="BF1363"/>
  <c r="T1363"/>
  <c r="R1363"/>
  <c r="P1363"/>
  <c r="BI1352"/>
  <c r="BH1352"/>
  <c r="BG1352"/>
  <c r="BF1352"/>
  <c r="T1352"/>
  <c r="R1352"/>
  <c r="P1352"/>
  <c r="BI1348"/>
  <c r="BH1348"/>
  <c r="BG1348"/>
  <c r="BF1348"/>
  <c r="T1348"/>
  <c r="R1348"/>
  <c r="P1348"/>
  <c r="BI1344"/>
  <c r="BH1344"/>
  <c r="BG1344"/>
  <c r="BF1344"/>
  <c r="T1344"/>
  <c r="R1344"/>
  <c r="P1344"/>
  <c r="BI1341"/>
  <c r="BH1341"/>
  <c r="BG1341"/>
  <c r="BF1341"/>
  <c r="T1341"/>
  <c r="R1341"/>
  <c r="P1341"/>
  <c r="BI1337"/>
  <c r="BH1337"/>
  <c r="BG1337"/>
  <c r="BF1337"/>
  <c r="T1337"/>
  <c r="R1337"/>
  <c r="P1337"/>
  <c r="BI1295"/>
  <c r="BH1295"/>
  <c r="BG1295"/>
  <c r="BF1295"/>
  <c r="T1295"/>
  <c r="R1295"/>
  <c r="P1295"/>
  <c r="BI1294"/>
  <c r="BH1294"/>
  <c r="BG1294"/>
  <c r="BF1294"/>
  <c r="T1294"/>
  <c r="R1294"/>
  <c r="P1294"/>
  <c r="BI1292"/>
  <c r="BH1292"/>
  <c r="BG1292"/>
  <c r="BF1292"/>
  <c r="T1292"/>
  <c r="R1292"/>
  <c r="P1292"/>
  <c r="BI1283"/>
  <c r="BH1283"/>
  <c r="BG1283"/>
  <c r="BF1283"/>
  <c r="T1283"/>
  <c r="R1283"/>
  <c r="P1283"/>
  <c r="BI1271"/>
  <c r="BH1271"/>
  <c r="BG1271"/>
  <c r="BF1271"/>
  <c r="T1271"/>
  <c r="R1271"/>
  <c r="P1271"/>
  <c r="BI1259"/>
  <c r="BH1259"/>
  <c r="BG1259"/>
  <c r="BF1259"/>
  <c r="T1259"/>
  <c r="R1259"/>
  <c r="P1259"/>
  <c r="BI1247"/>
  <c r="BH1247"/>
  <c r="BG1247"/>
  <c r="BF1247"/>
  <c r="T1247"/>
  <c r="R1247"/>
  <c r="P1247"/>
  <c r="BI1228"/>
  <c r="BH1228"/>
  <c r="BG1228"/>
  <c r="BF1228"/>
  <c r="T1228"/>
  <c r="R1228"/>
  <c r="P1228"/>
  <c r="BI1209"/>
  <c r="BH1209"/>
  <c r="BG1209"/>
  <c r="BF1209"/>
  <c r="T1209"/>
  <c r="R1209"/>
  <c r="P1209"/>
  <c r="BI1202"/>
  <c r="BH1202"/>
  <c r="BG1202"/>
  <c r="BF1202"/>
  <c r="T1202"/>
  <c r="R1202"/>
  <c r="P1202"/>
  <c r="BI1195"/>
  <c r="BH1195"/>
  <c r="BG1195"/>
  <c r="BF1195"/>
  <c r="T1195"/>
  <c r="R1195"/>
  <c r="P1195"/>
  <c r="BI1182"/>
  <c r="BH1182"/>
  <c r="BG1182"/>
  <c r="BF1182"/>
  <c r="T1182"/>
  <c r="R1182"/>
  <c r="P1182"/>
  <c r="BI1180"/>
  <c r="BH1180"/>
  <c r="BG1180"/>
  <c r="BF1180"/>
  <c r="T1180"/>
  <c r="R1180"/>
  <c r="P1180"/>
  <c r="BI1170"/>
  <c r="BH1170"/>
  <c r="BG1170"/>
  <c r="BF1170"/>
  <c r="T1170"/>
  <c r="R1170"/>
  <c r="P1170"/>
  <c r="BI1168"/>
  <c r="BH1168"/>
  <c r="BG1168"/>
  <c r="BF1168"/>
  <c r="T1168"/>
  <c r="R1168"/>
  <c r="P1168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29"/>
  <c r="BH1129"/>
  <c r="BG1129"/>
  <c r="BF1129"/>
  <c r="T1129"/>
  <c r="R1129"/>
  <c r="P1129"/>
  <c r="BI1125"/>
  <c r="BH1125"/>
  <c r="BG1125"/>
  <c r="BF1125"/>
  <c r="T1125"/>
  <c r="R1125"/>
  <c r="P1125"/>
  <c r="BI1116"/>
  <c r="BH1116"/>
  <c r="BG1116"/>
  <c r="BF1116"/>
  <c r="T1116"/>
  <c r="R1116"/>
  <c r="P1116"/>
  <c r="BI1103"/>
  <c r="BH1103"/>
  <c r="BG1103"/>
  <c r="BF1103"/>
  <c r="T1103"/>
  <c r="R1103"/>
  <c r="P1103"/>
  <c r="BI1100"/>
  <c r="BH1100"/>
  <c r="BG1100"/>
  <c r="BF1100"/>
  <c r="T1100"/>
  <c r="R1100"/>
  <c r="P1100"/>
  <c r="BI1047"/>
  <c r="BH1047"/>
  <c r="BG1047"/>
  <c r="BF1047"/>
  <c r="T1047"/>
  <c r="R1047"/>
  <c r="P1047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994"/>
  <c r="BH994"/>
  <c r="BG994"/>
  <c r="BF994"/>
  <c r="T994"/>
  <c r="R994"/>
  <c r="P994"/>
  <c r="BI981"/>
  <c r="BH981"/>
  <c r="BG981"/>
  <c r="BF981"/>
  <c r="T981"/>
  <c r="R981"/>
  <c r="P981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5"/>
  <c r="BH965"/>
  <c r="BG965"/>
  <c r="BF965"/>
  <c r="T965"/>
  <c r="R965"/>
  <c r="P965"/>
  <c r="BI953"/>
  <c r="BH953"/>
  <c r="BG953"/>
  <c r="BF953"/>
  <c r="T953"/>
  <c r="R953"/>
  <c r="P953"/>
  <c r="BI941"/>
  <c r="BH941"/>
  <c r="BG941"/>
  <c r="BF941"/>
  <c r="T941"/>
  <c r="R941"/>
  <c r="P941"/>
  <c r="BI939"/>
  <c r="BH939"/>
  <c r="BG939"/>
  <c r="BF939"/>
  <c r="T939"/>
  <c r="R939"/>
  <c r="P939"/>
  <c r="BI924"/>
  <c r="BH924"/>
  <c r="BG924"/>
  <c r="BF924"/>
  <c r="T924"/>
  <c r="R924"/>
  <c r="P924"/>
  <c r="BI921"/>
  <c r="BH921"/>
  <c r="BG921"/>
  <c r="BF921"/>
  <c r="T921"/>
  <c r="R921"/>
  <c r="P921"/>
  <c r="BI909"/>
  <c r="BH909"/>
  <c r="BG909"/>
  <c r="BF909"/>
  <c r="T909"/>
  <c r="R909"/>
  <c r="P909"/>
  <c r="BI905"/>
  <c r="BH905"/>
  <c r="BG905"/>
  <c r="BF905"/>
  <c r="T905"/>
  <c r="R905"/>
  <c r="P905"/>
  <c r="BI903"/>
  <c r="BH903"/>
  <c r="BG903"/>
  <c r="BF903"/>
  <c r="T903"/>
  <c r="R903"/>
  <c r="P903"/>
  <c r="BI891"/>
  <c r="BH891"/>
  <c r="BG891"/>
  <c r="BF891"/>
  <c r="T891"/>
  <c r="R891"/>
  <c r="P891"/>
  <c r="BI879"/>
  <c r="BH879"/>
  <c r="BG879"/>
  <c r="BF879"/>
  <c r="T879"/>
  <c r="R879"/>
  <c r="P879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53"/>
  <c r="BH853"/>
  <c r="BG853"/>
  <c r="BF853"/>
  <c r="T853"/>
  <c r="R853"/>
  <c r="P853"/>
  <c r="BI837"/>
  <c r="BH837"/>
  <c r="BG837"/>
  <c r="BF837"/>
  <c r="T837"/>
  <c r="R837"/>
  <c r="P837"/>
  <c r="BI830"/>
  <c r="BH830"/>
  <c r="BG830"/>
  <c r="BF830"/>
  <c r="T830"/>
  <c r="R830"/>
  <c r="P830"/>
  <c r="BI821"/>
  <c r="BH821"/>
  <c r="BG821"/>
  <c r="BF821"/>
  <c r="T821"/>
  <c r="R821"/>
  <c r="P821"/>
  <c r="BI819"/>
  <c r="BH819"/>
  <c r="BG819"/>
  <c r="BF819"/>
  <c r="T819"/>
  <c r="R819"/>
  <c r="P819"/>
  <c r="BI765"/>
  <c r="BH765"/>
  <c r="BG765"/>
  <c r="BF765"/>
  <c r="T765"/>
  <c r="R765"/>
  <c r="P765"/>
  <c r="BI746"/>
  <c r="BH746"/>
  <c r="BG746"/>
  <c r="BF746"/>
  <c r="T746"/>
  <c r="R746"/>
  <c r="P746"/>
  <c r="BI736"/>
  <c r="BH736"/>
  <c r="BG736"/>
  <c r="BF736"/>
  <c r="T736"/>
  <c r="R736"/>
  <c r="P736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4"/>
  <c r="BH694"/>
  <c r="BG694"/>
  <c r="BF694"/>
  <c r="T694"/>
  <c r="R694"/>
  <c r="P694"/>
  <c r="BI692"/>
  <c r="BH692"/>
  <c r="BG692"/>
  <c r="BF692"/>
  <c r="T692"/>
  <c r="R692"/>
  <c r="P692"/>
  <c r="BI675"/>
  <c r="BH675"/>
  <c r="BG675"/>
  <c r="BF675"/>
  <c r="T675"/>
  <c r="R675"/>
  <c r="P675"/>
  <c r="BI660"/>
  <c r="BH660"/>
  <c r="BG660"/>
  <c r="BF660"/>
  <c r="T660"/>
  <c r="R660"/>
  <c r="P660"/>
  <c r="BI658"/>
  <c r="BH658"/>
  <c r="BG658"/>
  <c r="BF658"/>
  <c r="T658"/>
  <c r="R658"/>
  <c r="P658"/>
  <c r="BI650"/>
  <c r="BH650"/>
  <c r="BG650"/>
  <c r="BF650"/>
  <c r="T650"/>
  <c r="R650"/>
  <c r="P650"/>
  <c r="BI634"/>
  <c r="BH634"/>
  <c r="BG634"/>
  <c r="BF634"/>
  <c r="T634"/>
  <c r="R634"/>
  <c r="P634"/>
  <c r="BI627"/>
  <c r="BH627"/>
  <c r="BG627"/>
  <c r="BF627"/>
  <c r="T627"/>
  <c r="R627"/>
  <c r="P627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560"/>
  <c r="BH560"/>
  <c r="BG560"/>
  <c r="BF560"/>
  <c r="T560"/>
  <c r="R560"/>
  <c r="P560"/>
  <c r="BI531"/>
  <c r="BH531"/>
  <c r="BG531"/>
  <c r="BF531"/>
  <c r="T531"/>
  <c r="R531"/>
  <c r="P531"/>
  <c r="BI520"/>
  <c r="BH520"/>
  <c r="BG520"/>
  <c r="BF520"/>
  <c r="T520"/>
  <c r="R520"/>
  <c r="P520"/>
  <c r="BI516"/>
  <c r="BH516"/>
  <c r="BG516"/>
  <c r="BF516"/>
  <c r="T516"/>
  <c r="R516"/>
  <c r="P516"/>
  <c r="BI507"/>
  <c r="BH507"/>
  <c r="BG507"/>
  <c r="BF507"/>
  <c r="T507"/>
  <c r="R507"/>
  <c r="P507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29"/>
  <c r="BH429"/>
  <c r="BG429"/>
  <c r="BF429"/>
  <c r="T429"/>
  <c r="R429"/>
  <c r="P429"/>
  <c r="BI418"/>
  <c r="BH418"/>
  <c r="BG418"/>
  <c r="BF418"/>
  <c r="T418"/>
  <c r="R418"/>
  <c r="P418"/>
  <c r="BI414"/>
  <c r="BH414"/>
  <c r="BG414"/>
  <c r="BF414"/>
  <c r="T414"/>
  <c r="R414"/>
  <c r="P414"/>
  <c r="BI412"/>
  <c r="BH412"/>
  <c r="BG412"/>
  <c r="BF412"/>
  <c r="T412"/>
  <c r="R412"/>
  <c r="P412"/>
  <c r="BI399"/>
  <c r="BH399"/>
  <c r="BG399"/>
  <c r="BF399"/>
  <c r="T399"/>
  <c r="R399"/>
  <c r="P399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R377"/>
  <c r="P377"/>
  <c r="BI324"/>
  <c r="BH324"/>
  <c r="BG324"/>
  <c r="BF324"/>
  <c r="T324"/>
  <c r="R324"/>
  <c r="P324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28"/>
  <c r="BH228"/>
  <c r="BG228"/>
  <c r="BF228"/>
  <c r="T228"/>
  <c r="R228"/>
  <c r="P228"/>
  <c r="BI225"/>
  <c r="BH225"/>
  <c r="BG225"/>
  <c r="BF225"/>
  <c r="T225"/>
  <c r="R225"/>
  <c r="P225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44"/>
  <c r="BH144"/>
  <c r="BG144"/>
  <c r="BF144"/>
  <c r="T144"/>
  <c r="R144"/>
  <c r="P144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F121"/>
  <c r="E119"/>
  <c r="F56"/>
  <c r="E54"/>
  <c r="J26"/>
  <c r="E26"/>
  <c r="J124"/>
  <c r="J25"/>
  <c r="J23"/>
  <c r="E23"/>
  <c r="J123"/>
  <c r="J22"/>
  <c r="J20"/>
  <c r="E20"/>
  <c r="F124"/>
  <c r="J19"/>
  <c r="J17"/>
  <c r="E17"/>
  <c r="F123"/>
  <c r="J16"/>
  <c r="J14"/>
  <c r="J121"/>
  <c r="E7"/>
  <c r="E115"/>
  <c i="2" r="J39"/>
  <c r="J38"/>
  <c i="1" r="AY56"/>
  <c i="2" r="J37"/>
  <c i="1" r="AX56"/>
  <c i="2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56"/>
  <c i="2"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1" r="L50"/>
  <c r="AM50"/>
  <c r="AM49"/>
  <c r="L49"/>
  <c r="AM47"/>
  <c r="L47"/>
  <c r="L45"/>
  <c r="L44"/>
  <c i="2" r="F38"/>
  <c r="BK92"/>
  <c r="J92"/>
  <c i="1" r="AS85"/>
  <c r="AS83"/>
  <c r="AS81"/>
  <c r="AS79"/>
  <c r="AS77"/>
  <c r="AS75"/>
  <c r="AS73"/>
  <c r="AS71"/>
  <c r="AS69"/>
  <c r="AS67"/>
  <c r="AS57"/>
  <c r="AS55"/>
  <c i="2" r="F39"/>
  <c i="1" r="BD56"/>
  <c r="BD55"/>
  <c i="2" r="F37"/>
  <c i="1" r="BB56"/>
  <c r="BB55"/>
  <c r="AX55"/>
  <c i="2" r="J36"/>
  <c i="1" r="AW56"/>
  <c i="3" r="BK1865"/>
  <c r="J1865"/>
  <c r="BK1859"/>
  <c r="J1859"/>
  <c r="BK1852"/>
  <c r="J1852"/>
  <c r="BK1848"/>
  <c r="J1848"/>
  <c r="BK1842"/>
  <c r="J1842"/>
  <c r="BK1840"/>
  <c r="J1840"/>
  <c r="BK1836"/>
  <c r="J1836"/>
  <c r="BK1832"/>
  <c r="J1832"/>
  <c r="BK1826"/>
  <c r="J1826"/>
  <c r="BK1820"/>
  <c r="J1820"/>
  <c r="BK1813"/>
  <c r="J1813"/>
  <c r="BK1806"/>
  <c r="J1806"/>
  <c r="BK1800"/>
  <c r="J1800"/>
  <c r="BK1795"/>
  <c r="J1795"/>
  <c r="BK1792"/>
  <c r="J1792"/>
  <c r="BK1789"/>
  <c r="J1789"/>
  <c r="BK1786"/>
  <c r="J1786"/>
  <c r="BK1783"/>
  <c r="J1783"/>
  <c r="BK1780"/>
  <c r="J1780"/>
  <c r="BK1777"/>
  <c r="J1777"/>
  <c r="BK1773"/>
  <c r="J1773"/>
  <c r="BK1770"/>
  <c r="J1770"/>
  <c r="BK1767"/>
  <c r="J1767"/>
  <c r="BK1763"/>
  <c r="J1763"/>
  <c r="BK1758"/>
  <c r="J1758"/>
  <c r="BK1754"/>
  <c r="J1754"/>
  <c r="BK1751"/>
  <c r="J1751"/>
  <c r="BK1748"/>
  <c r="J1748"/>
  <c r="BK1745"/>
  <c r="J1745"/>
  <c r="BK1741"/>
  <c r="J1741"/>
  <c r="BK1739"/>
  <c r="J1739"/>
  <c r="BK1735"/>
  <c r="J1735"/>
  <c r="BK1733"/>
  <c r="J1733"/>
  <c r="BK1729"/>
  <c r="J1729"/>
  <c r="BK1725"/>
  <c r="J1725"/>
  <c r="BK1713"/>
  <c r="J1713"/>
  <c r="BK1708"/>
  <c r="J1708"/>
  <c r="BK1706"/>
  <c r="J1691"/>
  <c r="BK1689"/>
  <c r="J1689"/>
  <c r="BK1685"/>
  <c r="J1685"/>
  <c r="BK1681"/>
  <c r="J1681"/>
  <c r="BK1679"/>
  <c r="J1679"/>
  <c r="BK1663"/>
  <c r="J1663"/>
  <c r="BK1660"/>
  <c r="J1660"/>
  <c r="BK1656"/>
  <c r="BK1652"/>
  <c r="J1649"/>
  <c r="BK1646"/>
  <c r="J1644"/>
  <c r="BK1642"/>
  <c r="J1640"/>
  <c r="J1620"/>
  <c r="J1602"/>
  <c r="BK1599"/>
  <c r="J1596"/>
  <c r="J1590"/>
  <c r="BK1584"/>
  <c r="J1582"/>
  <c r="J1579"/>
  <c r="BK1575"/>
  <c r="J1573"/>
  <c r="J1570"/>
  <c r="BK1566"/>
  <c r="J1564"/>
  <c r="J1561"/>
  <c r="BK1544"/>
  <c r="BK1521"/>
  <c r="J1521"/>
  <c r="BK1515"/>
  <c r="J1515"/>
  <c r="BK1505"/>
  <c r="J1505"/>
  <c r="BK1498"/>
  <c r="J1498"/>
  <c r="BK1494"/>
  <c r="J1494"/>
  <c r="BK1486"/>
  <c r="J1486"/>
  <c r="BK1472"/>
  <c r="J1472"/>
  <c r="BK1466"/>
  <c r="J1466"/>
  <c r="BK1462"/>
  <c r="J1462"/>
  <c r="BK1457"/>
  <c r="J1457"/>
  <c r="BK1449"/>
  <c r="J1449"/>
  <c r="BK1437"/>
  <c r="J1437"/>
  <c r="BK1433"/>
  <c r="J1433"/>
  <c r="BK1429"/>
  <c r="J1429"/>
  <c r="BK1425"/>
  <c r="J1425"/>
  <c r="BK1413"/>
  <c r="J1413"/>
  <c r="BK1407"/>
  <c r="J1407"/>
  <c r="BK1397"/>
  <c r="J1397"/>
  <c r="BK1393"/>
  <c r="J1393"/>
  <c r="BK1386"/>
  <c r="J1386"/>
  <c r="BK1382"/>
  <c r="J1382"/>
  <c r="BK1378"/>
  <c r="J1378"/>
  <c r="BK1374"/>
  <c r="J1374"/>
  <c r="BK1370"/>
  <c r="J1370"/>
  <c r="BK1363"/>
  <c r="J1363"/>
  <c r="BK1352"/>
  <c r="J1352"/>
  <c r="BK1348"/>
  <c r="J1348"/>
  <c r="BK1344"/>
  <c r="J1344"/>
  <c r="BK1341"/>
  <c r="J1341"/>
  <c r="BK1337"/>
  <c r="J1337"/>
  <c r="BK1295"/>
  <c r="J1295"/>
  <c r="BK1294"/>
  <c r="J1294"/>
  <c r="BK1292"/>
  <c r="J1292"/>
  <c r="BK1283"/>
  <c r="J1283"/>
  <c r="BK1271"/>
  <c r="J1271"/>
  <c r="BK1259"/>
  <c r="J1259"/>
  <c r="BK1247"/>
  <c r="J1247"/>
  <c r="BK1228"/>
  <c r="J1228"/>
  <c r="BK1209"/>
  <c r="J1209"/>
  <c r="BK1202"/>
  <c r="J1202"/>
  <c r="BK1195"/>
  <c r="J1195"/>
  <c r="BK1182"/>
  <c r="J1182"/>
  <c r="BK1180"/>
  <c r="J1180"/>
  <c r="BK1170"/>
  <c r="J1170"/>
  <c r="BK1168"/>
  <c r="J1168"/>
  <c r="BK1160"/>
  <c r="J1160"/>
  <c r="BK1158"/>
  <c r="J1158"/>
  <c r="BK1156"/>
  <c r="J1156"/>
  <c r="BK1129"/>
  <c r="J1129"/>
  <c r="BK1125"/>
  <c r="J1125"/>
  <c r="BK1116"/>
  <c r="J1116"/>
  <c r="BK1103"/>
  <c r="J1103"/>
  <c r="BK1100"/>
  <c r="J1100"/>
  <c r="BK1047"/>
  <c r="J1047"/>
  <c r="BK1036"/>
  <c r="J1036"/>
  <c r="BK1032"/>
  <c r="J1032"/>
  <c r="BK1028"/>
  <c r="J1028"/>
  <c r="BK994"/>
  <c r="J994"/>
  <c r="BK981"/>
  <c r="J981"/>
  <c r="BK973"/>
  <c r="J973"/>
  <c r="BK970"/>
  <c r="J970"/>
  <c r="BK967"/>
  <c r="J967"/>
  <c r="BK965"/>
  <c r="J965"/>
  <c r="BK953"/>
  <c r="J953"/>
  <c r="BK941"/>
  <c r="J941"/>
  <c r="BK939"/>
  <c r="J939"/>
  <c r="BK924"/>
  <c r="J924"/>
  <c r="BK921"/>
  <c r="J921"/>
  <c r="BK909"/>
  <c r="J909"/>
  <c r="BK905"/>
  <c r="J905"/>
  <c r="BK903"/>
  <c r="J903"/>
  <c r="BK891"/>
  <c r="J891"/>
  <c r="BK879"/>
  <c r="J879"/>
  <c r="BK875"/>
  <c r="J875"/>
  <c r="BK873"/>
  <c r="J873"/>
  <c r="BK871"/>
  <c r="J871"/>
  <c r="BK853"/>
  <c r="J853"/>
  <c r="BK837"/>
  <c r="J837"/>
  <c r="BK830"/>
  <c r="J830"/>
  <c r="BK821"/>
  <c r="J821"/>
  <c r="BK819"/>
  <c r="J819"/>
  <c r="BK765"/>
  <c r="J765"/>
  <c r="BK746"/>
  <c r="J746"/>
  <c r="BK736"/>
  <c r="J736"/>
  <c r="BK734"/>
  <c r="J734"/>
  <c r="BK733"/>
  <c r="J733"/>
  <c r="BK732"/>
  <c r="J732"/>
  <c r="BK731"/>
  <c r="J731"/>
  <c r="BK730"/>
  <c r="J730"/>
  <c r="BK729"/>
  <c r="J729"/>
  <c r="BK728"/>
  <c r="J728"/>
  <c r="BK727"/>
  <c r="J727"/>
  <c r="BK726"/>
  <c r="J726"/>
  <c r="BK725"/>
  <c r="J725"/>
  <c r="BK724"/>
  <c r="J724"/>
  <c r="BK723"/>
  <c r="J723"/>
  <c r="BK722"/>
  <c r="J722"/>
  <c r="BK721"/>
  <c r="J721"/>
  <c r="BK720"/>
  <c r="J720"/>
  <c r="BK719"/>
  <c r="J719"/>
  <c r="BK718"/>
  <c r="J718"/>
  <c r="BK717"/>
  <c r="J717"/>
  <c r="BK716"/>
  <c r="J716"/>
  <c r="BK715"/>
  <c r="J715"/>
  <c r="BK714"/>
  <c r="J714"/>
  <c r="BK713"/>
  <c r="J713"/>
  <c r="BK712"/>
  <c r="J712"/>
  <c r="BK711"/>
  <c r="J711"/>
  <c r="BK710"/>
  <c r="J710"/>
  <c r="BK709"/>
  <c r="J709"/>
  <c r="BK708"/>
  <c r="J708"/>
  <c r="BK707"/>
  <c r="J707"/>
  <c r="BK706"/>
  <c r="J706"/>
  <c r="BK705"/>
  <c r="J705"/>
  <c r="BK704"/>
  <c r="J704"/>
  <c r="BK703"/>
  <c r="J703"/>
  <c r="BK702"/>
  <c r="J702"/>
  <c r="BK701"/>
  <c r="J701"/>
  <c r="BK700"/>
  <c r="J700"/>
  <c r="BK699"/>
  <c r="J699"/>
  <c r="BK694"/>
  <c r="J694"/>
  <c r="BK692"/>
  <c r="J692"/>
  <c r="BK675"/>
  <c r="J675"/>
  <c r="BK660"/>
  <c r="J660"/>
  <c r="BK658"/>
  <c r="J658"/>
  <c r="BK650"/>
  <c r="J650"/>
  <c r="BK634"/>
  <c r="J634"/>
  <c r="BK627"/>
  <c r="J627"/>
  <c r="BK623"/>
  <c r="J623"/>
  <c r="BK621"/>
  <c r="J621"/>
  <c r="BK619"/>
  <c r="J619"/>
  <c r="BK560"/>
  <c r="J560"/>
  <c r="BK531"/>
  <c r="J531"/>
  <c r="BK520"/>
  <c r="J520"/>
  <c r="BK516"/>
  <c r="J516"/>
  <c r="BK507"/>
  <c r="J507"/>
  <c r="BK491"/>
  <c r="J491"/>
  <c r="BK489"/>
  <c r="J489"/>
  <c r="BK484"/>
  <c r="J484"/>
  <c r="BK480"/>
  <c r="J480"/>
  <c r="BK478"/>
  <c r="J478"/>
  <c r="BK473"/>
  <c r="J473"/>
  <c r="BK467"/>
  <c r="J467"/>
  <c r="BK464"/>
  <c r="J464"/>
  <c r="BK463"/>
  <c r="J463"/>
  <c r="BK460"/>
  <c r="J460"/>
  <c r="BK457"/>
  <c r="J457"/>
  <c r="BK447"/>
  <c r="J447"/>
  <c r="BK443"/>
  <c r="J443"/>
  <c r="BK441"/>
  <c r="J441"/>
  <c r="BK429"/>
  <c r="J429"/>
  <c r="BK418"/>
  <c r="J418"/>
  <c r="BK414"/>
  <c r="J414"/>
  <c r="BK412"/>
  <c r="J412"/>
  <c r="BK399"/>
  <c r="J399"/>
  <c r="BK386"/>
  <c r="J386"/>
  <c r="BK381"/>
  <c r="J381"/>
  <c r="BK377"/>
  <c r="J377"/>
  <c r="BK324"/>
  <c r="J324"/>
  <c r="BK303"/>
  <c r="J303"/>
  <c r="BK299"/>
  <c r="J299"/>
  <c r="BK294"/>
  <c r="J294"/>
  <c r="BK291"/>
  <c r="J291"/>
  <c r="BK285"/>
  <c r="J285"/>
  <c r="BK277"/>
  <c r="J277"/>
  <c r="BK272"/>
  <c r="J272"/>
  <c r="BK264"/>
  <c r="J264"/>
  <c r="BK249"/>
  <c r="J249"/>
  <c r="BK246"/>
  <c r="J246"/>
  <c r="BK242"/>
  <c r="J242"/>
  <c r="BK239"/>
  <c r="J239"/>
  <c r="BK228"/>
  <c r="J228"/>
  <c r="BK225"/>
  <c r="J225"/>
  <c r="BK178"/>
  <c r="J178"/>
  <c r="BK173"/>
  <c r="J173"/>
  <c r="BK169"/>
  <c r="J169"/>
  <c r="BK165"/>
  <c r="J165"/>
  <c r="BK161"/>
  <c r="J161"/>
  <c r="BK158"/>
  <c r="J158"/>
  <c r="BK144"/>
  <c r="J144"/>
  <c r="BK136"/>
  <c r="J136"/>
  <c r="BK134"/>
  <c r="J134"/>
  <c r="BK130"/>
  <c r="J130"/>
  <c r="BK3555"/>
  <c r="J3555"/>
  <c r="BK3550"/>
  <c r="J3550"/>
  <c r="BK3543"/>
  <c r="J3543"/>
  <c r="BK3536"/>
  <c r="J3536"/>
  <c r="BK3533"/>
  <c r="J3533"/>
  <c r="BK3530"/>
  <c r="J3530"/>
  <c r="BK3528"/>
  <c r="J3528"/>
  <c r="BK3526"/>
  <c r="J3526"/>
  <c r="BK3518"/>
  <c r="J3518"/>
  <c r="BK3516"/>
  <c r="J3516"/>
  <c r="BK3512"/>
  <c r="J3512"/>
  <c r="BK3509"/>
  <c r="J3509"/>
  <c r="BK3508"/>
  <c r="J3508"/>
  <c r="BK3507"/>
  <c r="J3507"/>
  <c r="BK3506"/>
  <c r="J3506"/>
  <c r="BK3505"/>
  <c r="J3505"/>
  <c r="BK3504"/>
  <c r="J3504"/>
  <c r="BK3503"/>
  <c r="J3503"/>
  <c r="BK3502"/>
  <c r="J3502"/>
  <c r="BK3501"/>
  <c r="J3501"/>
  <c r="BK3500"/>
  <c r="J3500"/>
  <c r="BK3499"/>
  <c r="J3499"/>
  <c r="BK3498"/>
  <c r="J3498"/>
  <c r="BK3497"/>
  <c r="J3497"/>
  <c r="BK3496"/>
  <c r="J3496"/>
  <c r="BK3495"/>
  <c r="J3495"/>
  <c r="BK3494"/>
  <c r="J3494"/>
  <c r="BK3493"/>
  <c r="J3493"/>
  <c r="BK3492"/>
  <c r="J3492"/>
  <c r="BK3491"/>
  <c r="J3491"/>
  <c r="BK3490"/>
  <c r="J3490"/>
  <c r="BK3489"/>
  <c r="J3489"/>
  <c r="BK3488"/>
  <c r="J3488"/>
  <c r="BK3487"/>
  <c r="J3487"/>
  <c r="BK3486"/>
  <c r="J3486"/>
  <c r="BK3485"/>
  <c r="J3485"/>
  <c r="BK3484"/>
  <c r="J3484"/>
  <c r="BK3483"/>
  <c r="J3483"/>
  <c r="BK3482"/>
  <c r="J3482"/>
  <c r="BK3477"/>
  <c r="J3477"/>
  <c r="BK3445"/>
  <c r="J3445"/>
  <c r="BK3424"/>
  <c r="J3424"/>
  <c r="BK3364"/>
  <c r="J3364"/>
  <c r="BK3360"/>
  <c r="J3360"/>
  <c r="BK3356"/>
  <c r="J3356"/>
  <c r="BK3352"/>
  <c r="J3352"/>
  <c r="BK3350"/>
  <c r="J3350"/>
  <c r="BK3345"/>
  <c r="J3345"/>
  <c r="BK3340"/>
  <c r="J3340"/>
  <c r="BK3335"/>
  <c r="J3335"/>
  <c r="BK3331"/>
  <c r="J3331"/>
  <c r="BK3329"/>
  <c r="J3329"/>
  <c r="BK3325"/>
  <c r="J3325"/>
  <c r="BK3321"/>
  <c r="J3321"/>
  <c r="BK3317"/>
  <c r="J3317"/>
  <c r="BK3306"/>
  <c r="J3306"/>
  <c r="BK3301"/>
  <c r="J3301"/>
  <c r="BK3295"/>
  <c r="J3295"/>
  <c r="BK3291"/>
  <c r="J3291"/>
  <c r="BK3164"/>
  <c r="J3164"/>
  <c r="BK3136"/>
  <c r="J3136"/>
  <c r="BK3126"/>
  <c r="J3126"/>
  <c r="BK3117"/>
  <c r="J3117"/>
  <c r="BK3114"/>
  <c r="J3114"/>
  <c r="BK3110"/>
  <c r="J3110"/>
  <c r="BK3108"/>
  <c r="J3108"/>
  <c r="BK3056"/>
  <c r="J3056"/>
  <c r="BK3007"/>
  <c r="J3007"/>
  <c r="BK2994"/>
  <c r="J2994"/>
  <c r="BK2947"/>
  <c r="J2947"/>
  <c r="BK2892"/>
  <c r="J2892"/>
  <c r="BK2888"/>
  <c r="J2888"/>
  <c r="BK2885"/>
  <c r="J2885"/>
  <c r="BK2825"/>
  <c r="J2825"/>
  <c r="BK2815"/>
  <c r="J2815"/>
  <c r="BK2766"/>
  <c r="J2766"/>
  <c r="BK2762"/>
  <c r="J2762"/>
  <c r="BK2758"/>
  <c r="J2758"/>
  <c r="BK2700"/>
  <c r="J2700"/>
  <c r="BK2696"/>
  <c r="J2696"/>
  <c r="BK2671"/>
  <c r="J2671"/>
  <c r="BK2613"/>
  <c r="J2613"/>
  <c r="BK2610"/>
  <c r="J2610"/>
  <c r="BK2608"/>
  <c r="J2608"/>
  <c r="BK2595"/>
  <c r="J2595"/>
  <c r="BK2591"/>
  <c r="J2591"/>
  <c r="BK2587"/>
  <c r="J2587"/>
  <c r="BK2582"/>
  <c r="J2582"/>
  <c r="BK2578"/>
  <c r="J2578"/>
  <c r="BK2575"/>
  <c r="J2575"/>
  <c r="BK2572"/>
  <c r="J2572"/>
  <c r="BK2569"/>
  <c r="J2569"/>
  <c r="BK2566"/>
  <c r="J2566"/>
  <c r="BK2561"/>
  <c r="J2561"/>
  <c r="BK2557"/>
  <c r="J2557"/>
  <c r="BK2553"/>
  <c r="J2553"/>
  <c r="BK2551"/>
  <c r="J2551"/>
  <c r="BK2548"/>
  <c r="J2548"/>
  <c r="BK2544"/>
  <c r="J2544"/>
  <c r="BK2494"/>
  <c r="J2494"/>
  <c r="BK2483"/>
  <c r="J2483"/>
  <c r="BK2478"/>
  <c r="J2478"/>
  <c r="BK2470"/>
  <c r="J2470"/>
  <c r="BK2461"/>
  <c r="J2461"/>
  <c r="BK2452"/>
  <c r="J2452"/>
  <c r="BK2448"/>
  <c r="J2448"/>
  <c r="BK2445"/>
  <c r="J2445"/>
  <c r="BK2444"/>
  <c r="J2444"/>
  <c r="BK2443"/>
  <c r="J2443"/>
  <c r="BK2442"/>
  <c r="J2442"/>
  <c r="BK2441"/>
  <c r="J2441"/>
  <c r="BK2440"/>
  <c r="J2440"/>
  <c r="BK2439"/>
  <c r="J2439"/>
  <c r="BK2438"/>
  <c r="J2438"/>
  <c r="BK2435"/>
  <c r="J2435"/>
  <c r="BK2434"/>
  <c r="J2434"/>
  <c r="BK2433"/>
  <c r="J2433"/>
  <c r="BK2430"/>
  <c r="J2430"/>
  <c r="BK2429"/>
  <c r="J2429"/>
  <c r="BK2428"/>
  <c r="J2428"/>
  <c r="BK2427"/>
  <c r="J2427"/>
  <c r="BK2426"/>
  <c r="J2426"/>
  <c r="BK2425"/>
  <c r="J2425"/>
  <c r="BK2424"/>
  <c r="J2424"/>
  <c r="BK2423"/>
  <c r="J2423"/>
  <c r="BK2422"/>
  <c r="J2422"/>
  <c r="BK2421"/>
  <c r="J2421"/>
  <c r="BK2420"/>
  <c r="J2420"/>
  <c r="BK2419"/>
  <c r="J2419"/>
  <c r="BK2418"/>
  <c r="J2418"/>
  <c r="BK2417"/>
  <c r="J2417"/>
  <c r="BK2416"/>
  <c r="J2416"/>
  <c r="BK2415"/>
  <c r="J2415"/>
  <c r="BK2414"/>
  <c r="J2414"/>
  <c r="BK2413"/>
  <c r="J2413"/>
  <c r="BK2412"/>
  <c r="J2412"/>
  <c r="BK2411"/>
  <c r="J2411"/>
  <c r="BK2410"/>
  <c r="J2410"/>
  <c r="BK2409"/>
  <c r="J2409"/>
  <c r="BK2408"/>
  <c r="J2408"/>
  <c r="BK2407"/>
  <c r="J2407"/>
  <c r="BK2406"/>
  <c r="J2406"/>
  <c r="BK2405"/>
  <c r="J2405"/>
  <c r="BK2404"/>
  <c r="J2404"/>
  <c r="BK2403"/>
  <c r="J2403"/>
  <c r="BK2402"/>
  <c r="J2402"/>
  <c r="BK2401"/>
  <c r="J2401"/>
  <c r="BK2400"/>
  <c r="J2400"/>
  <c r="BK2399"/>
  <c r="J2399"/>
  <c r="BK2398"/>
  <c r="J2398"/>
  <c r="BK2397"/>
  <c r="J2397"/>
  <c r="BK2396"/>
  <c r="J2396"/>
  <c r="BK2395"/>
  <c r="J2395"/>
  <c r="BK2394"/>
  <c r="J2394"/>
  <c r="BK2393"/>
  <c r="J2393"/>
  <c r="BK2392"/>
  <c r="J2392"/>
  <c r="BK2391"/>
  <c r="J2391"/>
  <c r="BK2390"/>
  <c r="J2390"/>
  <c r="BK2389"/>
  <c r="J2389"/>
  <c r="BK2388"/>
  <c r="J2388"/>
  <c r="BK2387"/>
  <c r="J2387"/>
  <c r="BK2386"/>
  <c r="J2386"/>
  <c r="BK2385"/>
  <c r="J2385"/>
  <c r="BK2382"/>
  <c r="J2382"/>
  <c r="BK2381"/>
  <c r="J2381"/>
  <c r="BK2380"/>
  <c r="J2380"/>
  <c r="BK2379"/>
  <c r="J2379"/>
  <c r="BK2378"/>
  <c r="J2378"/>
  <c r="BK2377"/>
  <c r="J2377"/>
  <c r="BK2376"/>
  <c r="J2376"/>
  <c r="BK2375"/>
  <c r="J2375"/>
  <c r="BK2372"/>
  <c r="J2372"/>
  <c r="BK2371"/>
  <c r="J2371"/>
  <c r="BK2370"/>
  <c r="J2370"/>
  <c r="BK2369"/>
  <c r="J2369"/>
  <c r="BK2368"/>
  <c r="J2368"/>
  <c r="BK2367"/>
  <c r="J2367"/>
  <c r="BK2366"/>
  <c r="J2366"/>
  <c r="BK2365"/>
  <c r="J2365"/>
  <c r="BK2364"/>
  <c r="J2364"/>
  <c r="BK2363"/>
  <c r="J2363"/>
  <c r="BK2362"/>
  <c r="J2362"/>
  <c r="BK2359"/>
  <c r="J2359"/>
  <c r="BK2355"/>
  <c r="J2355"/>
  <c r="BK2351"/>
  <c r="J2351"/>
  <c r="BK2348"/>
  <c r="J2348"/>
  <c r="BK2347"/>
  <c r="J2347"/>
  <c r="BK2346"/>
  <c r="J2346"/>
  <c r="BK2345"/>
  <c r="J2345"/>
  <c r="BK2344"/>
  <c r="J2344"/>
  <c r="BK2340"/>
  <c r="J2340"/>
  <c r="BK2336"/>
  <c r="J2336"/>
  <c r="BK2332"/>
  <c r="J2332"/>
  <c r="BK2329"/>
  <c r="J2329"/>
  <c r="BK2325"/>
  <c r="J2325"/>
  <c r="BK2320"/>
  <c r="J2320"/>
  <c r="BK2316"/>
  <c r="J2316"/>
  <c r="BK2313"/>
  <c r="J2313"/>
  <c r="BK2307"/>
  <c r="J2307"/>
  <c r="BK2282"/>
  <c r="J2282"/>
  <c r="BK2270"/>
  <c r="J2270"/>
  <c r="BK2264"/>
  <c r="J2264"/>
  <c r="BK2256"/>
  <c r="J2256"/>
  <c r="BK2249"/>
  <c r="J2249"/>
  <c r="BK2240"/>
  <c r="J2240"/>
  <c r="BK2225"/>
  <c r="J2225"/>
  <c r="BK2215"/>
  <c r="J2215"/>
  <c r="BK2212"/>
  <c r="J2212"/>
  <c r="BK2207"/>
  <c r="J2207"/>
  <c r="BK2203"/>
  <c r="J2203"/>
  <c r="BK2199"/>
  <c r="J2199"/>
  <c r="BK2195"/>
  <c r="J2195"/>
  <c r="BK2191"/>
  <c r="J2191"/>
  <c r="BK2187"/>
  <c r="J2187"/>
  <c r="BK2183"/>
  <c r="J2183"/>
  <c r="BK2181"/>
  <c r="J2181"/>
  <c r="BK2178"/>
  <c r="J2178"/>
  <c r="BK2170"/>
  <c r="J2170"/>
  <c r="BK2166"/>
  <c r="J2166"/>
  <c r="BK2145"/>
  <c r="J2145"/>
  <c r="BK2142"/>
  <c r="J2142"/>
  <c r="BK2123"/>
  <c r="J2123"/>
  <c r="BK2103"/>
  <c r="J2103"/>
  <c r="BK2097"/>
  <c r="J2097"/>
  <c r="BK2093"/>
  <c r="J2093"/>
  <c r="BK2089"/>
  <c r="J2089"/>
  <c r="BK2087"/>
  <c r="J2087"/>
  <c r="BK2084"/>
  <c r="J2084"/>
  <c r="BK2082"/>
  <c r="J2082"/>
  <c r="BK2078"/>
  <c r="J2078"/>
  <c r="BK2076"/>
  <c r="J2076"/>
  <c r="BK2074"/>
  <c r="J2074"/>
  <c r="BK2072"/>
  <c r="J2072"/>
  <c r="BK2069"/>
  <c r="J2069"/>
  <c r="J2066"/>
  <c r="BK2061"/>
  <c r="J2057"/>
  <c r="J2052"/>
  <c r="BK2050"/>
  <c r="BK2045"/>
  <c r="BK2043"/>
  <c r="J2026"/>
  <c r="J2024"/>
  <c r="BK1994"/>
  <c r="BK1980"/>
  <c r="BK1975"/>
  <c r="J1975"/>
  <c r="J1964"/>
  <c r="J1935"/>
  <c r="J1932"/>
  <c r="J1927"/>
  <c r="J1926"/>
  <c r="J1922"/>
  <c r="J1920"/>
  <c r="BK1910"/>
  <c r="BK1906"/>
  <c r="BK1890"/>
  <c r="J1874"/>
  <c r="J1872"/>
  <c r="J1706"/>
  <c r="J1656"/>
  <c r="BK1649"/>
  <c r="J1642"/>
  <c r="BK1620"/>
  <c r="J1599"/>
  <c r="BK1590"/>
  <c r="BK1582"/>
  <c r="J1575"/>
  <c r="BK1570"/>
  <c r="BK1564"/>
  <c r="J1544"/>
  <c r="J1539"/>
  <c r="J1535"/>
  <c r="J1531"/>
  <c r="J1527"/>
  <c r="BK1523"/>
  <c i="4" r="J90"/>
  <c r="F39"/>
  <c i="1" r="BD59"/>
  <c i="4" r="F36"/>
  <c i="1" r="BA59"/>
  <c i="5" r="BK90"/>
  <c r="F39"/>
  <c i="1" r="BD60"/>
  <c i="5" r="F37"/>
  <c i="1" r="BB60"/>
  <c i="6" r="BK90"/>
  <c r="F39"/>
  <c i="1" r="BD61"/>
  <c i="6" r="J36"/>
  <c i="1" r="AW61"/>
  <c i="7" r="J90"/>
  <c r="F38"/>
  <c i="1" r="BC62"/>
  <c i="7" r="J36"/>
  <c i="1" r="AW62"/>
  <c i="8" r="J90"/>
  <c r="F38"/>
  <c i="1" r="BC63"/>
  <c i="8" r="J36"/>
  <c i="1" r="AW63"/>
  <c i="9" r="J90"/>
  <c r="F39"/>
  <c i="1" r="BD64"/>
  <c i="9" r="J36"/>
  <c i="1" r="AW64"/>
  <c i="10" r="BK90"/>
  <c r="F38"/>
  <c i="1" r="BC65"/>
  <c i="10" r="F37"/>
  <c i="1" r="BB65"/>
  <c i="11" r="BK90"/>
  <c r="F39"/>
  <c i="1" r="BD66"/>
  <c i="11" r="F37"/>
  <c i="1" r="BB66"/>
  <c i="12" r="BK90"/>
  <c r="J90"/>
  <c r="F39"/>
  <c i="1" r="BD68"/>
  <c r="BD67"/>
  <c i="12" r="F38"/>
  <c i="1" r="BC68"/>
  <c r="BC67"/>
  <c i="12" r="J36"/>
  <c i="1" r="AW68"/>
  <c i="13" r="J90"/>
  <c r="F39"/>
  <c i="1" r="BD70"/>
  <c r="BD69"/>
  <c i="13" r="F37"/>
  <c i="1" r="BB70"/>
  <c r="BB69"/>
  <c i="14" r="BK90"/>
  <c r="F38"/>
  <c i="1" r="BC72"/>
  <c r="BC71"/>
  <c i="14" r="J36"/>
  <c i="1" r="AW72"/>
  <c i="15" r="J90"/>
  <c r="F38"/>
  <c i="1" r="BC74"/>
  <c r="BC73"/>
  <c i="15" r="F37"/>
  <c i="1" r="BB74"/>
  <c r="BB73"/>
  <c i="16" r="BK92"/>
  <c r="F38"/>
  <c i="1" r="BC76"/>
  <c r="BC75"/>
  <c i="16" r="F37"/>
  <c i="1" r="BB76"/>
  <c r="BB75"/>
  <c i="17" r="BK92"/>
  <c r="F38"/>
  <c i="1" r="BC78"/>
  <c r="BC77"/>
  <c i="17" r="J36"/>
  <c i="1" r="AW78"/>
  <c i="18" r="J109"/>
  <c r="J107"/>
  <c r="BK104"/>
  <c r="BK102"/>
  <c r="J97"/>
  <c r="J93"/>
  <c i="19" r="J146"/>
  <c r="J142"/>
  <c r="J140"/>
  <c r="J137"/>
  <c r="J135"/>
  <c r="J129"/>
  <c r="J121"/>
  <c r="BK116"/>
  <c r="BK113"/>
  <c r="J111"/>
  <c r="J107"/>
  <c r="J100"/>
  <c r="J96"/>
  <c i="20" r="J90"/>
  <c r="F39"/>
  <c i="1" r="BD84"/>
  <c r="BD83"/>
  <c i="20" r="F37"/>
  <c i="1" r="BB84"/>
  <c r="BB83"/>
  <c i="21" r="J163"/>
  <c r="BK149"/>
  <c r="J147"/>
  <c r="BK140"/>
  <c r="BK136"/>
  <c r="J130"/>
  <c r="BK123"/>
  <c r="J118"/>
  <c r="J114"/>
  <c r="J107"/>
  <c r="BK104"/>
  <c r="BK98"/>
  <c r="BK163"/>
  <c r="BK159"/>
  <c r="BK147"/>
  <c r="J140"/>
  <c r="J136"/>
  <c r="BK130"/>
  <c r="J123"/>
  <c r="BK118"/>
  <c r="BK114"/>
  <c r="BK107"/>
  <c r="J104"/>
  <c r="J98"/>
  <c i="3" r="BK2066"/>
  <c r="J2061"/>
  <c r="BK2057"/>
  <c r="BK2052"/>
  <c r="J2050"/>
  <c r="J2045"/>
  <c r="J2043"/>
  <c r="BK2026"/>
  <c r="BK2024"/>
  <c r="BK2012"/>
  <c r="J2012"/>
  <c r="J1994"/>
  <c r="J1980"/>
  <c r="BK1964"/>
  <c r="BK1935"/>
  <c r="BK1932"/>
  <c r="BK1927"/>
  <c r="BK1926"/>
  <c r="BK1922"/>
  <c r="BK1920"/>
  <c r="J1910"/>
  <c r="J1906"/>
  <c r="J1890"/>
  <c r="BK1874"/>
  <c r="BK1872"/>
  <c r="BK1691"/>
  <c r="J1652"/>
  <c r="J1646"/>
  <c r="BK1644"/>
  <c r="BK1640"/>
  <c r="BK1602"/>
  <c r="BK1596"/>
  <c r="J1584"/>
  <c r="BK1579"/>
  <c r="BK1573"/>
  <c r="J1566"/>
  <c r="BK1561"/>
  <c r="BK1539"/>
  <c r="BK1535"/>
  <c r="BK1531"/>
  <c r="BK1527"/>
  <c r="J1523"/>
  <c i="4" r="BK90"/>
  <c r="F38"/>
  <c i="1" r="BC59"/>
  <c i="4" r="F37"/>
  <c i="1" r="BB59"/>
  <c i="5" r="J90"/>
  <c r="F38"/>
  <c i="1" r="BC60"/>
  <c i="5" r="J36"/>
  <c i="1" r="AW60"/>
  <c i="6" r="J90"/>
  <c r="F38"/>
  <c i="1" r="BC61"/>
  <c i="6" r="F37"/>
  <c i="1" r="BB61"/>
  <c i="7" r="BK90"/>
  <c r="F39"/>
  <c i="1" r="BD62"/>
  <c i="7" r="F37"/>
  <c i="1" r="BB62"/>
  <c i="8" r="BK90"/>
  <c r="F39"/>
  <c i="1" r="BD63"/>
  <c i="8" r="F37"/>
  <c i="1" r="BB63"/>
  <c i="9" r="BK90"/>
  <c r="F38"/>
  <c i="1" r="BC64"/>
  <c i="9" r="F37"/>
  <c i="1" r="BB64"/>
  <c i="10" r="J90"/>
  <c r="F39"/>
  <c i="1" r="BD65"/>
  <c i="10" r="J36"/>
  <c i="1" r="AW65"/>
  <c i="11" r="J90"/>
  <c r="F38"/>
  <c i="1" r="BC66"/>
  <c i="11" r="J36"/>
  <c i="1" r="AW66"/>
  <c i="12" r="F37"/>
  <c i="1" r="BB68"/>
  <c r="BB67"/>
  <c i="13" r="BK90"/>
  <c r="F38"/>
  <c i="1" r="BC70"/>
  <c r="BC69"/>
  <c i="13" r="J36"/>
  <c i="1" r="AW70"/>
  <c i="14" r="J90"/>
  <c r="F39"/>
  <c i="1" r="BD72"/>
  <c r="BD71"/>
  <c i="14" r="F37"/>
  <c i="1" r="BB72"/>
  <c r="BB71"/>
  <c i="15" r="BK90"/>
  <c r="F39"/>
  <c i="1" r="BD74"/>
  <c r="BD73"/>
  <c i="15" r="J36"/>
  <c i="1" r="AW74"/>
  <c i="16" r="J92"/>
  <c r="F39"/>
  <c i="1" r="BD76"/>
  <c r="BD75"/>
  <c i="16" r="J36"/>
  <c i="1" r="AW76"/>
  <c i="17" r="J92"/>
  <c r="F39"/>
  <c i="1" r="BD78"/>
  <c r="BD77"/>
  <c i="17" r="F37"/>
  <c i="1" r="BB78"/>
  <c r="BB77"/>
  <c i="18" r="BK109"/>
  <c r="BK107"/>
  <c r="J104"/>
  <c r="J102"/>
  <c r="BK97"/>
  <c r="BK93"/>
  <c i="19" r="BK146"/>
  <c r="BK142"/>
  <c r="BK140"/>
  <c r="BK137"/>
  <c r="BK135"/>
  <c r="BK129"/>
  <c r="BK121"/>
  <c r="J116"/>
  <c r="J113"/>
  <c r="BK111"/>
  <c r="BK107"/>
  <c r="BK100"/>
  <c r="BK96"/>
  <c i="20" r="BK90"/>
  <c r="F38"/>
  <c i="1" r="BC84"/>
  <c r="BC83"/>
  <c i="20" r="J36"/>
  <c i="1" r="AW84"/>
  <c i="21" r="J165"/>
  <c r="BK161"/>
  <c r="J159"/>
  <c r="BK145"/>
  <c r="BK137"/>
  <c r="J134"/>
  <c r="J128"/>
  <c r="BK120"/>
  <c r="BK116"/>
  <c r="J110"/>
  <c r="BK105"/>
  <c r="BK102"/>
  <c r="J96"/>
  <c r="BK165"/>
  <c r="J161"/>
  <c r="J149"/>
  <c r="J145"/>
  <c r="J137"/>
  <c r="BK134"/>
  <c r="BK128"/>
  <c r="J120"/>
  <c r="J116"/>
  <c r="BK110"/>
  <c r="J105"/>
  <c r="J102"/>
  <c r="BK96"/>
  <c i="1" r="AU83"/>
  <c r="AU77"/>
  <c r="AU75"/>
  <c r="AU73"/>
  <c r="AU71"/>
  <c r="AU69"/>
  <c r="AU67"/>
  <c r="AU55"/>
  <c i="3" l="1" r="P1601"/>
  <c r="R1601"/>
  <c r="T1601"/>
  <c r="BK129"/>
  <c r="J129"/>
  <c r="J65"/>
  <c r="P129"/>
  <c r="R129"/>
  <c r="T129"/>
  <c r="BK290"/>
  <c r="J290"/>
  <c r="J67"/>
  <c r="P290"/>
  <c r="R290"/>
  <c r="T290"/>
  <c r="BK302"/>
  <c r="J302"/>
  <c r="J68"/>
  <c r="P302"/>
  <c r="R302"/>
  <c r="T302"/>
  <c r="BK659"/>
  <c r="J659"/>
  <c r="J70"/>
  <c r="P659"/>
  <c r="P490"/>
  <c r="R659"/>
  <c r="R490"/>
  <c r="T659"/>
  <c r="T490"/>
  <c r="BK698"/>
  <c r="J698"/>
  <c r="J71"/>
  <c r="P698"/>
  <c r="R698"/>
  <c r="T698"/>
  <c r="BK735"/>
  <c r="J735"/>
  <c r="J72"/>
  <c r="P735"/>
  <c r="R735"/>
  <c r="T735"/>
  <c r="BK972"/>
  <c r="J972"/>
  <c r="J74"/>
  <c r="P972"/>
  <c r="R972"/>
  <c r="T972"/>
  <c r="BK1115"/>
  <c r="J1115"/>
  <c r="J75"/>
  <c r="P1115"/>
  <c r="R1115"/>
  <c r="T1115"/>
  <c r="BK1194"/>
  <c r="J1194"/>
  <c r="J76"/>
  <c r="P1194"/>
  <c r="R1194"/>
  <c r="T1194"/>
  <c r="BK1543"/>
  <c r="J1543"/>
  <c r="J78"/>
  <c r="P1543"/>
  <c r="P1362"/>
  <c r="R1543"/>
  <c r="R1362"/>
  <c r="T1543"/>
  <c r="T1362"/>
  <c r="BK1639"/>
  <c r="J1639"/>
  <c r="J80"/>
  <c r="P1639"/>
  <c r="R1639"/>
  <c r="T1639"/>
  <c r="BK1655"/>
  <c r="J1655"/>
  <c r="J83"/>
  <c r="P1655"/>
  <c r="R1655"/>
  <c r="T1655"/>
  <c r="BK1747"/>
  <c r="J1747"/>
  <c r="J84"/>
  <c r="P1747"/>
  <c r="R1747"/>
  <c r="T1747"/>
  <c r="BK1934"/>
  <c r="J1934"/>
  <c r="J85"/>
  <c r="P1934"/>
  <c r="R1934"/>
  <c r="T1934"/>
  <c r="BK2144"/>
  <c r="J2144"/>
  <c r="J86"/>
  <c r="P2144"/>
  <c r="R2144"/>
  <c r="T2144"/>
  <c r="BK2180"/>
  <c r="J2180"/>
  <c r="J87"/>
  <c r="P2180"/>
  <c r="R2180"/>
  <c r="T2180"/>
  <c r="BK2214"/>
  <c r="J2214"/>
  <c r="J88"/>
  <c r="P2214"/>
  <c r="R2214"/>
  <c r="T2214"/>
  <c r="BK2315"/>
  <c r="J2315"/>
  <c r="J89"/>
  <c r="P2315"/>
  <c r="R2315"/>
  <c r="T2315"/>
  <c r="BK2331"/>
  <c r="J2331"/>
  <c r="J90"/>
  <c r="P2331"/>
  <c r="R2331"/>
  <c r="T2331"/>
  <c r="BK2350"/>
  <c r="J2350"/>
  <c r="J91"/>
  <c r="P2350"/>
  <c r="R2350"/>
  <c r="T2350"/>
  <c r="BK2384"/>
  <c r="J2384"/>
  <c r="J92"/>
  <c r="P2384"/>
  <c r="R2384"/>
  <c r="T2384"/>
  <c r="BK2432"/>
  <c r="J2432"/>
  <c r="J93"/>
  <c r="P2432"/>
  <c r="R2432"/>
  <c r="T2432"/>
  <c r="BK2437"/>
  <c r="J2437"/>
  <c r="J94"/>
  <c r="P2437"/>
  <c r="R2437"/>
  <c r="T2437"/>
  <c r="BK2447"/>
  <c r="J2447"/>
  <c r="J95"/>
  <c r="P2447"/>
  <c r="R2447"/>
  <c r="T2447"/>
  <c r="BK2550"/>
  <c r="J2550"/>
  <c r="J96"/>
  <c r="P2550"/>
  <c r="R2550"/>
  <c r="T2550"/>
  <c r="BK2568"/>
  <c r="J2568"/>
  <c r="J97"/>
  <c r="P2568"/>
  <c r="R2568"/>
  <c r="T2568"/>
  <c r="BK2612"/>
  <c r="J2612"/>
  <c r="J98"/>
  <c r="P2612"/>
  <c r="R2612"/>
  <c r="T2612"/>
  <c r="BK2887"/>
  <c r="J2887"/>
  <c r="J99"/>
  <c r="P2887"/>
  <c r="R2887"/>
  <c r="T2887"/>
  <c r="BK3116"/>
  <c r="J3116"/>
  <c r="J100"/>
  <c r="P3116"/>
  <c r="R3116"/>
  <c r="T3116"/>
  <c r="BK3316"/>
  <c r="J3316"/>
  <c r="J101"/>
  <c r="P3316"/>
  <c r="R3316"/>
  <c r="T3316"/>
  <c r="BK3481"/>
  <c r="J3481"/>
  <c r="J102"/>
  <c r="P3481"/>
  <c r="R3481"/>
  <c r="R1654"/>
  <c r="T3481"/>
  <c r="BK3517"/>
  <c r="J3517"/>
  <c r="J105"/>
  <c r="P3517"/>
  <c r="P3514"/>
  <c r="R3517"/>
  <c r="R3514"/>
  <c r="T3517"/>
  <c r="T3514"/>
  <c i="18" r="BK92"/>
  <c r="J92"/>
  <c r="J66"/>
  <c r="P92"/>
  <c r="P91"/>
  <c r="R92"/>
  <c r="R91"/>
  <c r="T92"/>
  <c r="T91"/>
  <c r="BK101"/>
  <c r="J101"/>
  <c r="J67"/>
  <c r="P101"/>
  <c r="R101"/>
  <c r="T101"/>
  <c i="19" r="BK95"/>
  <c r="J95"/>
  <c r="J66"/>
  <c r="P95"/>
  <c r="P94"/>
  <c r="R95"/>
  <c r="R94"/>
  <c r="T95"/>
  <c r="T94"/>
  <c r="BK134"/>
  <c r="J134"/>
  <c r="J68"/>
  <c r="P134"/>
  <c r="R134"/>
  <c r="T134"/>
  <c i="21" r="BK95"/>
  <c r="J95"/>
  <c r="J65"/>
  <c r="P95"/>
  <c r="R95"/>
  <c r="T95"/>
  <c r="BK109"/>
  <c r="J109"/>
  <c r="J67"/>
  <c r="P109"/>
  <c r="R109"/>
  <c r="T109"/>
  <c r="BK122"/>
  <c r="J122"/>
  <c r="J68"/>
  <c r="P122"/>
  <c r="R122"/>
  <c r="T122"/>
  <c r="BK144"/>
  <c r="J144"/>
  <c r="J70"/>
  <c r="P144"/>
  <c r="R144"/>
  <c r="T144"/>
  <c r="BK148"/>
  <c r="J148"/>
  <c r="J71"/>
  <c r="P148"/>
  <c r="R148"/>
  <c r="T148"/>
  <c i="2" r="BK91"/>
  <c r="J91"/>
  <c r="J66"/>
  <c i="3" r="BK490"/>
  <c r="J490"/>
  <c r="J69"/>
  <c r="BK1601"/>
  <c r="J1601"/>
  <c r="J79"/>
  <c r="BK1651"/>
  <c r="J1651"/>
  <c r="J81"/>
  <c r="BK3515"/>
  <c r="J3515"/>
  <c r="J104"/>
  <c i="4" r="BK89"/>
  <c r="J89"/>
  <c r="J65"/>
  <c i="5" r="BK89"/>
  <c r="J89"/>
  <c r="J65"/>
  <c i="6" r="BK89"/>
  <c r="J89"/>
  <c r="J65"/>
  <c i="7" r="BK89"/>
  <c r="J89"/>
  <c r="J65"/>
  <c i="8" r="BK89"/>
  <c r="J89"/>
  <c r="J65"/>
  <c i="9" r="BK89"/>
  <c r="J89"/>
  <c r="J65"/>
  <c i="10" r="BK89"/>
  <c r="J89"/>
  <c r="J65"/>
  <c i="11" r="BK89"/>
  <c r="J89"/>
  <c r="J65"/>
  <c i="12" r="BK89"/>
  <c r="J89"/>
  <c r="J65"/>
  <c i="13" r="BK89"/>
  <c r="J89"/>
  <c r="J65"/>
  <c i="14" r="BK89"/>
  <c r="J89"/>
  <c r="J65"/>
  <c i="15" r="BK89"/>
  <c r="J89"/>
  <c r="J65"/>
  <c i="16" r="BK91"/>
  <c r="J91"/>
  <c r="J66"/>
  <c i="17" r="BK91"/>
  <c r="J91"/>
  <c r="J66"/>
  <c i="19" r="BK128"/>
  <c r="J128"/>
  <c r="J67"/>
  <c r="BK145"/>
  <c r="J145"/>
  <c r="J70"/>
  <c i="20" r="BK89"/>
  <c r="J89"/>
  <c r="J65"/>
  <c i="21" r="BK106"/>
  <c r="J106"/>
  <c r="J66"/>
  <c r="BK139"/>
  <c r="J139"/>
  <c r="J69"/>
  <c r="E50"/>
  <c r="J58"/>
  <c r="J59"/>
  <c r="F89"/>
  <c r="BE98"/>
  <c r="BE102"/>
  <c r="BE105"/>
  <c r="BE107"/>
  <c r="BE110"/>
  <c r="BE116"/>
  <c r="BE120"/>
  <c r="BE123"/>
  <c r="BE128"/>
  <c r="BE130"/>
  <c r="BE134"/>
  <c r="BE136"/>
  <c r="BE137"/>
  <c r="BE145"/>
  <c r="BE161"/>
  <c r="BE165"/>
  <c r="J56"/>
  <c r="F59"/>
  <c r="BE96"/>
  <c r="BE104"/>
  <c r="BE114"/>
  <c r="BE118"/>
  <c r="BE140"/>
  <c r="BE147"/>
  <c r="BE149"/>
  <c r="BE159"/>
  <c r="BE163"/>
  <c i="20" r="E50"/>
  <c r="J56"/>
  <c r="F58"/>
  <c r="J58"/>
  <c r="F59"/>
  <c r="J59"/>
  <c r="BE90"/>
  <c i="19" r="E50"/>
  <c r="J56"/>
  <c r="F58"/>
  <c r="J58"/>
  <c r="F59"/>
  <c r="J59"/>
  <c r="BE96"/>
  <c r="BE100"/>
  <c r="BE107"/>
  <c r="BE111"/>
  <c r="BE113"/>
  <c r="BE116"/>
  <c r="BE121"/>
  <c r="BE129"/>
  <c r="BE135"/>
  <c r="BE137"/>
  <c r="BE140"/>
  <c r="BE142"/>
  <c r="BE146"/>
  <c i="18" r="E50"/>
  <c r="J56"/>
  <c r="F58"/>
  <c r="J58"/>
  <c r="F59"/>
  <c r="J59"/>
  <c r="BE93"/>
  <c r="BE97"/>
  <c r="BE102"/>
  <c r="BE104"/>
  <c r="BE107"/>
  <c r="BE109"/>
  <c i="17" r="E50"/>
  <c r="J56"/>
  <c r="F58"/>
  <c r="J58"/>
  <c r="F59"/>
  <c r="J59"/>
  <c r="BE92"/>
  <c i="16" r="E50"/>
  <c r="J56"/>
  <c r="F58"/>
  <c r="J58"/>
  <c r="F59"/>
  <c r="J59"/>
  <c r="BE92"/>
  <c i="15" r="E50"/>
  <c r="J56"/>
  <c r="F58"/>
  <c r="J58"/>
  <c r="F59"/>
  <c r="J59"/>
  <c r="BE90"/>
  <c i="14" r="E50"/>
  <c r="J56"/>
  <c r="J58"/>
  <c r="J59"/>
  <c r="BE90"/>
  <c r="F58"/>
  <c r="F59"/>
  <c i="13" r="J56"/>
  <c r="J58"/>
  <c r="E75"/>
  <c r="F84"/>
  <c r="F58"/>
  <c r="J59"/>
  <c r="BE90"/>
  <c i="12" r="E50"/>
  <c r="J56"/>
  <c r="F58"/>
  <c r="J58"/>
  <c r="F59"/>
  <c r="J59"/>
  <c r="BE90"/>
  <c i="11" r="E50"/>
  <c r="J56"/>
  <c r="F58"/>
  <c r="J58"/>
  <c r="F59"/>
  <c r="J59"/>
  <c r="BE90"/>
  <c i="10" r="E50"/>
  <c r="J56"/>
  <c r="F58"/>
  <c r="J58"/>
  <c r="F59"/>
  <c r="J59"/>
  <c r="BE90"/>
  <c i="9" r="E50"/>
  <c r="J56"/>
  <c r="F58"/>
  <c r="J58"/>
  <c r="F59"/>
  <c r="J59"/>
  <c r="BE90"/>
  <c i="8" r="E50"/>
  <c r="J56"/>
  <c r="F58"/>
  <c r="J58"/>
  <c r="F59"/>
  <c r="J59"/>
  <c r="BE90"/>
  <c i="7" r="E50"/>
  <c r="J56"/>
  <c r="F58"/>
  <c r="J58"/>
  <c r="F59"/>
  <c r="J59"/>
  <c r="BE90"/>
  <c i="6" r="E50"/>
  <c r="J56"/>
  <c r="F58"/>
  <c r="J58"/>
  <c r="F59"/>
  <c r="J59"/>
  <c r="BE90"/>
  <c i="5" r="E50"/>
  <c r="J58"/>
  <c r="F59"/>
  <c r="F83"/>
  <c r="J56"/>
  <c r="J59"/>
  <c r="BE90"/>
  <c i="4" r="E50"/>
  <c r="J56"/>
  <c r="J58"/>
  <c r="J59"/>
  <c r="F84"/>
  <c r="F58"/>
  <c r="BE90"/>
  <c i="3" r="BE1521"/>
  <c r="BE1523"/>
  <c r="BE1527"/>
  <c r="BE1531"/>
  <c r="BE1535"/>
  <c r="BE1539"/>
  <c r="BE1561"/>
  <c r="BE1564"/>
  <c r="BE1566"/>
  <c r="BE1570"/>
  <c r="BE1579"/>
  <c r="BE1584"/>
  <c r="BE1602"/>
  <c r="BE1620"/>
  <c r="BE1640"/>
  <c r="BE1642"/>
  <c r="BE1644"/>
  <c r="BE1649"/>
  <c r="BE1691"/>
  <c r="BE1872"/>
  <c r="BE1874"/>
  <c r="BE1890"/>
  <c r="BE1906"/>
  <c r="BE1910"/>
  <c r="BE1920"/>
  <c r="BE1922"/>
  <c r="BE1926"/>
  <c r="BE1927"/>
  <c r="BE1932"/>
  <c r="BE1935"/>
  <c r="BE1964"/>
  <c r="BE1975"/>
  <c r="BE1980"/>
  <c r="BE1994"/>
  <c r="BE2012"/>
  <c r="BE2024"/>
  <c r="BE2026"/>
  <c r="BE2043"/>
  <c r="BE2045"/>
  <c r="BE2050"/>
  <c r="BE2052"/>
  <c r="BE2057"/>
  <c r="BE2061"/>
  <c r="BE2066"/>
  <c r="BE2069"/>
  <c r="BE2072"/>
  <c r="BE2074"/>
  <c r="BE2076"/>
  <c r="BE2078"/>
  <c r="BE2082"/>
  <c r="BE2084"/>
  <c r="BE2087"/>
  <c r="BE2089"/>
  <c r="BE2093"/>
  <c r="BE2097"/>
  <c r="BE2103"/>
  <c r="BE2123"/>
  <c r="BE2142"/>
  <c r="BE2145"/>
  <c r="BE2166"/>
  <c r="BE2170"/>
  <c r="BE2178"/>
  <c r="BE2181"/>
  <c r="BE2183"/>
  <c r="BE2187"/>
  <c r="BE2191"/>
  <c r="BE2195"/>
  <c r="BE2199"/>
  <c r="BE2203"/>
  <c r="BE2207"/>
  <c r="BE2212"/>
  <c r="BE2215"/>
  <c r="BE2225"/>
  <c r="BE2240"/>
  <c r="BE2249"/>
  <c r="BE2256"/>
  <c r="BE2264"/>
  <c r="BE2270"/>
  <c r="BE2282"/>
  <c r="BE2307"/>
  <c r="BE2313"/>
  <c r="BE2316"/>
  <c r="BE2320"/>
  <c r="BE2325"/>
  <c r="BE2329"/>
  <c r="BE2332"/>
  <c r="BE2336"/>
  <c r="BE2340"/>
  <c r="BE2344"/>
  <c r="BE2345"/>
  <c r="BE2346"/>
  <c r="BE2347"/>
  <c r="BE2348"/>
  <c r="BE2351"/>
  <c r="BE2355"/>
  <c r="BE2359"/>
  <c r="BE2362"/>
  <c r="BE2363"/>
  <c r="BE2364"/>
  <c r="BE2365"/>
  <c r="BE2366"/>
  <c r="BE2367"/>
  <c r="BE2368"/>
  <c r="BE2369"/>
  <c r="BE2370"/>
  <c r="BE2371"/>
  <c r="BE2372"/>
  <c r="BE2375"/>
  <c r="BE2376"/>
  <c r="BE2377"/>
  <c r="BE2378"/>
  <c r="BE2379"/>
  <c r="BE2380"/>
  <c r="BE2381"/>
  <c r="BE2382"/>
  <c r="BE2385"/>
  <c r="BE2386"/>
  <c r="BE2387"/>
  <c r="BE2388"/>
  <c r="BE2389"/>
  <c r="BE2390"/>
  <c r="BE2391"/>
  <c r="BE2392"/>
  <c r="BE2393"/>
  <c r="BE2394"/>
  <c r="BE2395"/>
  <c r="BE2396"/>
  <c r="BE2397"/>
  <c r="BE2398"/>
  <c r="BE2399"/>
  <c r="BE2400"/>
  <c r="BE2401"/>
  <c r="BE2402"/>
  <c r="BE2403"/>
  <c r="BE2404"/>
  <c r="BE2405"/>
  <c r="BE2406"/>
  <c r="BE2407"/>
  <c r="BE2408"/>
  <c r="BE2409"/>
  <c r="BE2410"/>
  <c r="BE2411"/>
  <c r="BE2412"/>
  <c r="BE2413"/>
  <c r="BE2414"/>
  <c r="BE2415"/>
  <c r="BE2416"/>
  <c r="BE2417"/>
  <c r="BE2418"/>
  <c r="BE2419"/>
  <c r="BE2420"/>
  <c r="BE2421"/>
  <c r="BE2422"/>
  <c r="BE2423"/>
  <c r="BE2424"/>
  <c r="BE2425"/>
  <c r="BE2426"/>
  <c r="BE2427"/>
  <c r="BE2428"/>
  <c r="BE2429"/>
  <c r="BE2430"/>
  <c r="BE2433"/>
  <c r="BE2434"/>
  <c r="BE2435"/>
  <c r="BE2438"/>
  <c r="BE2439"/>
  <c r="BE2440"/>
  <c r="BE2441"/>
  <c r="BE2442"/>
  <c r="BE2443"/>
  <c r="BE2444"/>
  <c r="BE2445"/>
  <c r="BE2448"/>
  <c r="BE2452"/>
  <c r="BE2461"/>
  <c r="BE2470"/>
  <c r="BE2478"/>
  <c r="BE2483"/>
  <c r="BE2494"/>
  <c r="BE2544"/>
  <c r="BE2548"/>
  <c r="BE2551"/>
  <c r="BE2553"/>
  <c r="BE2557"/>
  <c r="BE2561"/>
  <c r="BE2566"/>
  <c r="BE2569"/>
  <c r="BE2572"/>
  <c r="BE2575"/>
  <c r="BE2578"/>
  <c r="BE2582"/>
  <c r="BE2587"/>
  <c r="BE2591"/>
  <c r="BE2595"/>
  <c r="BE2608"/>
  <c r="BE2610"/>
  <c r="BE2613"/>
  <c r="BE2671"/>
  <c r="BE2696"/>
  <c r="BE2700"/>
  <c r="BE2758"/>
  <c r="BE2762"/>
  <c r="BE2766"/>
  <c r="BE2815"/>
  <c r="BE2825"/>
  <c r="BE2885"/>
  <c r="BE2888"/>
  <c r="BE2892"/>
  <c r="BE2947"/>
  <c r="BE2994"/>
  <c r="BE3007"/>
  <c r="BE3056"/>
  <c r="BE3108"/>
  <c r="BE3110"/>
  <c r="BE3114"/>
  <c r="BE3117"/>
  <c r="BE3126"/>
  <c r="BE3136"/>
  <c r="BE3164"/>
  <c r="BE3291"/>
  <c r="BE3295"/>
  <c r="BE3301"/>
  <c r="BE3306"/>
  <c r="BE3317"/>
  <c r="BE3321"/>
  <c r="BE3325"/>
  <c r="BE3329"/>
  <c r="BE3331"/>
  <c r="BE3335"/>
  <c r="BE3340"/>
  <c r="BE3345"/>
  <c r="BE3350"/>
  <c r="BE3352"/>
  <c r="BE3356"/>
  <c r="BE3360"/>
  <c r="BE3364"/>
  <c r="BE3424"/>
  <c r="BE3445"/>
  <c r="BE3477"/>
  <c r="BE3482"/>
  <c r="BE3483"/>
  <c r="BE3484"/>
  <c r="BE3485"/>
  <c r="BE3486"/>
  <c r="BE3487"/>
  <c r="BE3488"/>
  <c r="BE3489"/>
  <c r="BE3490"/>
  <c r="BE3491"/>
  <c r="BE3492"/>
  <c r="BE3493"/>
  <c r="BE3494"/>
  <c r="BE3495"/>
  <c r="BE3496"/>
  <c r="BE3497"/>
  <c r="BE3498"/>
  <c r="BE3499"/>
  <c r="BE3500"/>
  <c r="BE3501"/>
  <c r="BE3502"/>
  <c r="BE3503"/>
  <c r="BE3504"/>
  <c r="BE3505"/>
  <c r="BE3506"/>
  <c r="BE3507"/>
  <c r="BE3508"/>
  <c r="BE3509"/>
  <c r="BE3512"/>
  <c r="BE3516"/>
  <c r="BE3518"/>
  <c r="BE3526"/>
  <c r="BE3528"/>
  <c r="BE3530"/>
  <c r="BE3533"/>
  <c r="BE3536"/>
  <c r="BE3543"/>
  <c r="BE3550"/>
  <c r="BE3555"/>
  <c r="E50"/>
  <c r="J56"/>
  <c r="F58"/>
  <c r="J58"/>
  <c r="F59"/>
  <c r="J59"/>
  <c r="BE130"/>
  <c r="BE134"/>
  <c r="BE136"/>
  <c r="BE144"/>
  <c r="BE158"/>
  <c r="BE161"/>
  <c r="BE165"/>
  <c r="BE169"/>
  <c r="BE173"/>
  <c r="BE178"/>
  <c r="BE225"/>
  <c r="BE228"/>
  <c r="BE239"/>
  <c r="BE242"/>
  <c r="BE246"/>
  <c r="BE249"/>
  <c r="BE264"/>
  <c r="BE272"/>
  <c r="BE277"/>
  <c r="BE285"/>
  <c r="BE291"/>
  <c r="BE294"/>
  <c r="BE299"/>
  <c r="BE303"/>
  <c r="BE324"/>
  <c r="BE377"/>
  <c r="BE381"/>
  <c r="BE386"/>
  <c r="BE399"/>
  <c r="BE412"/>
  <c r="BE414"/>
  <c r="BE418"/>
  <c r="BE429"/>
  <c r="BE441"/>
  <c r="BE443"/>
  <c r="BE447"/>
  <c r="BE457"/>
  <c r="BE460"/>
  <c r="BE463"/>
  <c r="BE464"/>
  <c r="BE467"/>
  <c r="BE473"/>
  <c r="BE478"/>
  <c r="BE480"/>
  <c r="BE484"/>
  <c r="BE489"/>
  <c r="BE491"/>
  <c r="BE507"/>
  <c r="BE516"/>
  <c r="BE520"/>
  <c r="BE531"/>
  <c r="BE560"/>
  <c r="BE619"/>
  <c r="BE621"/>
  <c r="BE623"/>
  <c r="BE627"/>
  <c r="BE634"/>
  <c r="BE650"/>
  <c r="BE658"/>
  <c r="BE660"/>
  <c r="BE675"/>
  <c r="BE692"/>
  <c r="BE694"/>
  <c r="BE699"/>
  <c r="BE700"/>
  <c r="BE701"/>
  <c r="BE702"/>
  <c r="BE703"/>
  <c r="BE704"/>
  <c r="BE705"/>
  <c r="BE706"/>
  <c r="BE707"/>
  <c r="BE708"/>
  <c r="BE709"/>
  <c r="BE710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r="BE729"/>
  <c r="BE730"/>
  <c r="BE731"/>
  <c r="BE732"/>
  <c r="BE733"/>
  <c r="BE734"/>
  <c r="BE736"/>
  <c r="BE746"/>
  <c r="BE765"/>
  <c r="BE819"/>
  <c r="BE821"/>
  <c r="BE830"/>
  <c r="BE837"/>
  <c r="BE853"/>
  <c r="BE871"/>
  <c r="BE873"/>
  <c r="BE875"/>
  <c r="BE879"/>
  <c r="BE891"/>
  <c r="BE903"/>
  <c r="BE905"/>
  <c r="BE909"/>
  <c r="BE921"/>
  <c r="BE924"/>
  <c r="BE939"/>
  <c r="BE941"/>
  <c r="BE953"/>
  <c r="BE965"/>
  <c r="BE967"/>
  <c r="BE970"/>
  <c r="BE973"/>
  <c r="BE981"/>
  <c r="BE994"/>
  <c r="BE1028"/>
  <c r="BE1032"/>
  <c r="BE1036"/>
  <c r="BE1047"/>
  <c r="BE1100"/>
  <c r="BE1103"/>
  <c r="BE1116"/>
  <c r="BE1125"/>
  <c r="BE1129"/>
  <c r="BE1156"/>
  <c r="BE1158"/>
  <c r="BE1160"/>
  <c r="BE1168"/>
  <c r="BE1170"/>
  <c r="BE1180"/>
  <c r="BE1182"/>
  <c r="BE1195"/>
  <c r="BE1202"/>
  <c r="BE1209"/>
  <c r="BE1228"/>
  <c r="BE1247"/>
  <c r="BE1259"/>
  <c r="BE1271"/>
  <c r="BE1283"/>
  <c r="BE1292"/>
  <c r="BE1294"/>
  <c r="BE1295"/>
  <c r="BE1337"/>
  <c r="BE1341"/>
  <c r="BE1344"/>
  <c r="BE1348"/>
  <c r="BE1352"/>
  <c r="BE1363"/>
  <c r="BE1370"/>
  <c r="BE1374"/>
  <c r="BE1378"/>
  <c r="BE1382"/>
  <c r="BE1386"/>
  <c r="BE1393"/>
  <c r="BE1397"/>
  <c r="BE1407"/>
  <c r="BE1413"/>
  <c r="BE1425"/>
  <c r="BE1429"/>
  <c r="BE1433"/>
  <c r="BE1437"/>
  <c r="BE1449"/>
  <c r="BE1457"/>
  <c r="BE1462"/>
  <c r="BE1466"/>
  <c r="BE1472"/>
  <c r="BE1486"/>
  <c r="BE1494"/>
  <c r="BE1498"/>
  <c r="BE1505"/>
  <c r="BE1515"/>
  <c r="BE1544"/>
  <c r="BE1573"/>
  <c r="BE1575"/>
  <c r="BE1582"/>
  <c r="BE1590"/>
  <c r="BE1596"/>
  <c r="BE1599"/>
  <c r="BE1646"/>
  <c r="BE1652"/>
  <c r="BE1656"/>
  <c r="BE1660"/>
  <c r="BE1663"/>
  <c r="BE1679"/>
  <c r="BE1681"/>
  <c r="BE1685"/>
  <c r="BE1689"/>
  <c r="BE1706"/>
  <c r="BE1708"/>
  <c r="BE1713"/>
  <c r="BE1725"/>
  <c r="BE1729"/>
  <c r="BE1733"/>
  <c r="BE1735"/>
  <c r="BE1739"/>
  <c r="BE1741"/>
  <c r="BE1745"/>
  <c r="BE1748"/>
  <c r="BE1751"/>
  <c r="BE1754"/>
  <c r="BE1758"/>
  <c r="BE1763"/>
  <c r="BE1767"/>
  <c r="BE1770"/>
  <c r="BE1773"/>
  <c r="BE1777"/>
  <c r="BE1780"/>
  <c r="BE1783"/>
  <c r="BE1786"/>
  <c r="BE1789"/>
  <c r="BE1792"/>
  <c r="BE1795"/>
  <c r="BE1800"/>
  <c r="BE1806"/>
  <c r="BE1813"/>
  <c r="BE1820"/>
  <c r="BE1826"/>
  <c r="BE1832"/>
  <c r="BE1836"/>
  <c r="BE1840"/>
  <c r="BE1842"/>
  <c r="BE1848"/>
  <c r="BE1852"/>
  <c r="BE1859"/>
  <c r="BE1865"/>
  <c i="2" r="E50"/>
  <c r="J56"/>
  <c r="F58"/>
  <c r="J58"/>
  <c r="F59"/>
  <c r="J59"/>
  <c r="BE92"/>
  <c i="1" r="BC56"/>
  <c r="AS54"/>
  <c i="2" r="J35"/>
  <c i="1" r="AV56"/>
  <c r="AT56"/>
  <c i="2" r="F36"/>
  <c i="1" r="BA56"/>
  <c r="BA55"/>
  <c r="AW55"/>
  <c r="BC55"/>
  <c r="AY55"/>
  <c i="3" r="F36"/>
  <c i="1" r="BA58"/>
  <c i="3" r="J36"/>
  <c i="1" r="AW58"/>
  <c i="3" r="F37"/>
  <c i="1" r="BB58"/>
  <c r="BB57"/>
  <c r="AX57"/>
  <c i="3" r="F39"/>
  <c i="1" r="BD58"/>
  <c r="BD57"/>
  <c i="3" r="F38"/>
  <c i="1" r="BC58"/>
  <c r="BC57"/>
  <c r="AY57"/>
  <c i="4" r="J36"/>
  <c i="1" r="AW59"/>
  <c i="4" r="F35"/>
  <c i="1" r="AZ59"/>
  <c i="5" r="F36"/>
  <c i="1" r="BA60"/>
  <c i="5" r="J35"/>
  <c i="1" r="AV60"/>
  <c r="AT60"/>
  <c i="6" r="J35"/>
  <c i="1" r="AV61"/>
  <c r="AT61"/>
  <c i="6" r="F36"/>
  <c i="1" r="BA61"/>
  <c i="7" r="J35"/>
  <c i="1" r="AV62"/>
  <c r="AT62"/>
  <c i="7" r="F36"/>
  <c i="1" r="BA62"/>
  <c i="8" r="J35"/>
  <c i="1" r="AV63"/>
  <c r="AT63"/>
  <c i="8" r="F36"/>
  <c i="1" r="BA63"/>
  <c i="9" r="J35"/>
  <c i="1" r="AV64"/>
  <c r="AT64"/>
  <c i="9" r="F36"/>
  <c i="1" r="BA64"/>
  <c i="10" r="J35"/>
  <c i="1" r="AV65"/>
  <c r="AT65"/>
  <c i="10" r="F36"/>
  <c i="1" r="BA65"/>
  <c i="11" r="J35"/>
  <c i="1" r="AV66"/>
  <c r="AT66"/>
  <c i="11" r="F36"/>
  <c i="1" r="BA66"/>
  <c i="12" r="J35"/>
  <c i="1" r="AV68"/>
  <c r="AT68"/>
  <c i="12" r="F36"/>
  <c i="1" r="BA68"/>
  <c r="BA67"/>
  <c r="AW67"/>
  <c r="AX67"/>
  <c r="AY67"/>
  <c i="13" r="F35"/>
  <c i="1" r="AZ70"/>
  <c r="AZ69"/>
  <c r="AV69"/>
  <c i="13" r="F36"/>
  <c i="1" r="BA70"/>
  <c r="BA69"/>
  <c r="AW69"/>
  <c r="AX69"/>
  <c r="AY69"/>
  <c i="14" r="F35"/>
  <c i="1" r="AZ72"/>
  <c r="AZ71"/>
  <c r="AV71"/>
  <c i="14" r="F36"/>
  <c i="1" r="BA72"/>
  <c r="BA71"/>
  <c r="AW71"/>
  <c r="AX71"/>
  <c r="AY71"/>
  <c i="15" r="J35"/>
  <c i="1" r="AV74"/>
  <c r="AT74"/>
  <c i="15" r="F36"/>
  <c i="1" r="BA74"/>
  <c r="BA73"/>
  <c r="AW73"/>
  <c r="AX73"/>
  <c r="AY73"/>
  <c i="16" r="J35"/>
  <c i="1" r="AV76"/>
  <c r="AT76"/>
  <c i="16" r="F36"/>
  <c i="1" r="BA76"/>
  <c r="BA75"/>
  <c r="AW75"/>
  <c r="AX75"/>
  <c r="AY75"/>
  <c i="17" r="J35"/>
  <c i="1" r="AV78"/>
  <c r="AT78"/>
  <c i="17" r="F36"/>
  <c i="1" r="BA78"/>
  <c r="BA77"/>
  <c r="AW77"/>
  <c r="AX77"/>
  <c r="AY77"/>
  <c i="18" r="F36"/>
  <c i="1" r="BA80"/>
  <c r="BA79"/>
  <c r="AW79"/>
  <c i="18" r="J36"/>
  <c i="1" r="AW80"/>
  <c i="18" r="F37"/>
  <c i="1" r="BB80"/>
  <c r="BB79"/>
  <c r="AX79"/>
  <c i="18" r="F38"/>
  <c i="1" r="BC80"/>
  <c r="BC79"/>
  <c r="AY79"/>
  <c i="18" r="F39"/>
  <c i="1" r="BD80"/>
  <c r="BD79"/>
  <c i="19" r="F36"/>
  <c i="1" r="BA82"/>
  <c r="BA81"/>
  <c r="AW81"/>
  <c i="19" r="J36"/>
  <c i="1" r="AW82"/>
  <c i="19" r="F37"/>
  <c i="1" r="BB82"/>
  <c r="BB81"/>
  <c r="AX81"/>
  <c i="19" r="F38"/>
  <c i="1" r="BC82"/>
  <c r="BC81"/>
  <c r="AY81"/>
  <c i="19" r="F39"/>
  <c i="1" r="BD82"/>
  <c r="BD81"/>
  <c i="20" r="J35"/>
  <c i="1" r="AV84"/>
  <c r="AT84"/>
  <c i="20" r="F36"/>
  <c i="1" r="BA84"/>
  <c r="BA83"/>
  <c r="AW83"/>
  <c r="AX83"/>
  <c r="AY83"/>
  <c i="21" r="F37"/>
  <c i="1" r="BB86"/>
  <c r="BB85"/>
  <c r="AX85"/>
  <c i="21" r="F39"/>
  <c i="1" r="BD86"/>
  <c r="BD85"/>
  <c i="21" r="F36"/>
  <c i="1" r="BA86"/>
  <c r="BA85"/>
  <c r="AW85"/>
  <c i="21" r="J36"/>
  <c i="1" r="AW86"/>
  <c i="21" r="F38"/>
  <c i="1" r="BC86"/>
  <c r="BC85"/>
  <c r="AY85"/>
  <c i="21" l="1" r="T94"/>
  <c r="T93"/>
  <c r="R94"/>
  <c r="R93"/>
  <c r="P94"/>
  <c r="P93"/>
  <c i="1" r="AU86"/>
  <c i="19" r="T93"/>
  <c r="T92"/>
  <c r="R93"/>
  <c r="R92"/>
  <c r="P93"/>
  <c r="P92"/>
  <c i="1" r="AU82"/>
  <c i="18" r="T90"/>
  <c r="T89"/>
  <c r="R90"/>
  <c r="R89"/>
  <c r="P90"/>
  <c r="P89"/>
  <c i="1" r="AU80"/>
  <c i="3" r="T1654"/>
  <c r="P1654"/>
  <c r="T971"/>
  <c r="R971"/>
  <c r="P971"/>
  <c r="T289"/>
  <c r="R289"/>
  <c r="P289"/>
  <c r="T128"/>
  <c r="T127"/>
  <c r="R128"/>
  <c r="R127"/>
  <c r="P128"/>
  <c r="P127"/>
  <c i="1" r="AU58"/>
  <c i="3" r="BK1362"/>
  <c r="J1362"/>
  <c r="J77"/>
  <c i="2" r="BK90"/>
  <c r="J90"/>
  <c r="J65"/>
  <c i="3" r="BK289"/>
  <c r="J289"/>
  <c r="J66"/>
  <c r="BK971"/>
  <c r="J971"/>
  <c r="J73"/>
  <c r="BK1654"/>
  <c r="J1654"/>
  <c r="J82"/>
  <c r="BK3514"/>
  <c r="J3514"/>
  <c r="J103"/>
  <c i="4" r="BK88"/>
  <c r="J88"/>
  <c r="J64"/>
  <c i="5" r="BK88"/>
  <c r="J88"/>
  <c r="J64"/>
  <c i="6" r="BK88"/>
  <c r="J88"/>
  <c r="J64"/>
  <c i="7" r="BK88"/>
  <c r="J88"/>
  <c r="J64"/>
  <c i="8" r="BK88"/>
  <c r="J88"/>
  <c r="J64"/>
  <c i="9" r="BK88"/>
  <c r="J88"/>
  <c r="J64"/>
  <c i="10" r="BK88"/>
  <c r="J88"/>
  <c r="J64"/>
  <c i="11" r="BK88"/>
  <c r="J88"/>
  <c r="J64"/>
  <c i="12" r="BK88"/>
  <c r="J88"/>
  <c r="J64"/>
  <c i="13" r="BK88"/>
  <c r="J88"/>
  <c r="J64"/>
  <c i="14" r="BK88"/>
  <c r="J88"/>
  <c r="J64"/>
  <c i="15" r="BK88"/>
  <c r="J88"/>
  <c r="J64"/>
  <c i="16" r="BK90"/>
  <c r="J90"/>
  <c r="J65"/>
  <c i="17" r="BK90"/>
  <c r="J90"/>
  <c r="J65"/>
  <c i="18" r="BK91"/>
  <c r="J91"/>
  <c r="J65"/>
  <c i="19" r="BK94"/>
  <c r="J94"/>
  <c r="J65"/>
  <c r="BK144"/>
  <c r="J144"/>
  <c r="J69"/>
  <c i="20" r="BK88"/>
  <c r="J88"/>
  <c r="J64"/>
  <c i="21" r="BK94"/>
  <c r="J94"/>
  <c r="J64"/>
  <c i="1" r="AU85"/>
  <c r="AU81"/>
  <c r="AU79"/>
  <c r="AU57"/>
  <c r="AU54"/>
  <c i="2" r="F35"/>
  <c i="1" r="AZ56"/>
  <c r="AZ55"/>
  <c r="AV55"/>
  <c r="AT55"/>
  <c i="3" r="F35"/>
  <c i="1" r="AZ58"/>
  <c i="3" r="J35"/>
  <c i="1" r="AV58"/>
  <c r="AT58"/>
  <c i="4" r="J35"/>
  <c i="1" r="AV59"/>
  <c r="AT59"/>
  <c i="5" r="F35"/>
  <c i="1" r="AZ60"/>
  <c i="6" r="F35"/>
  <c i="1" r="AZ61"/>
  <c i="7" r="F35"/>
  <c i="1" r="AZ62"/>
  <c i="8" r="F35"/>
  <c i="1" r="AZ63"/>
  <c i="9" r="F35"/>
  <c i="1" r="AZ64"/>
  <c i="10" r="F35"/>
  <c i="1" r="AZ65"/>
  <c i="11" r="F35"/>
  <c i="1" r="AZ66"/>
  <c r="BA57"/>
  <c r="AW57"/>
  <c i="12" r="F35"/>
  <c i="1" r="AZ68"/>
  <c r="AZ67"/>
  <c r="AV67"/>
  <c r="AT67"/>
  <c i="13" r="J35"/>
  <c i="1" r="AV70"/>
  <c r="AT70"/>
  <c r="AT69"/>
  <c i="14" r="J35"/>
  <c i="1" r="AV72"/>
  <c r="AT72"/>
  <c r="AT71"/>
  <c i="15" r="F35"/>
  <c i="1" r="AZ74"/>
  <c r="AZ73"/>
  <c r="AV73"/>
  <c r="AT73"/>
  <c i="16" r="F35"/>
  <c i="1" r="AZ76"/>
  <c r="AZ75"/>
  <c r="AV75"/>
  <c r="AT75"/>
  <c i="17" r="F35"/>
  <c i="1" r="AZ78"/>
  <c r="AZ77"/>
  <c r="AV77"/>
  <c r="AT77"/>
  <c i="18" r="F35"/>
  <c i="1" r="AZ80"/>
  <c r="AZ79"/>
  <c r="AV79"/>
  <c r="AT79"/>
  <c i="18" r="J35"/>
  <c i="1" r="AV80"/>
  <c r="AT80"/>
  <c i="19" r="F35"/>
  <c i="1" r="AZ82"/>
  <c r="AZ81"/>
  <c r="AV81"/>
  <c r="AT81"/>
  <c i="19" r="J35"/>
  <c i="1" r="AV82"/>
  <c r="AT82"/>
  <c i="20" r="F35"/>
  <c i="1" r="AZ84"/>
  <c r="AZ83"/>
  <c r="AV83"/>
  <c r="AT83"/>
  <c i="21" r="F35"/>
  <c i="1" r="AZ86"/>
  <c r="AZ85"/>
  <c r="AV85"/>
  <c r="AT85"/>
  <c i="21" r="J35"/>
  <c i="1" r="AV86"/>
  <c r="AT86"/>
  <c r="BD54"/>
  <c r="W33"/>
  <c r="BB54"/>
  <c r="W31"/>
  <c r="BC54"/>
  <c r="W32"/>
  <c i="3" l="1" r="BK128"/>
  <c r="J128"/>
  <c r="J64"/>
  <c i="2" r="BK89"/>
  <c r="J89"/>
  <c r="J64"/>
  <c i="4" r="BK87"/>
  <c r="J87"/>
  <c r="J63"/>
  <c i="5" r="BK87"/>
  <c r="J87"/>
  <c r="J63"/>
  <c i="6" r="BK87"/>
  <c r="J87"/>
  <c r="J63"/>
  <c i="7" r="BK87"/>
  <c r="J87"/>
  <c r="J63"/>
  <c i="8" r="BK87"/>
  <c r="J87"/>
  <c r="J63"/>
  <c i="9" r="BK87"/>
  <c r="J87"/>
  <c r="J63"/>
  <c i="10" r="BK87"/>
  <c r="J87"/>
  <c r="J63"/>
  <c i="11" r="BK87"/>
  <c r="J87"/>
  <c r="J63"/>
  <c i="12" r="BK87"/>
  <c r="J87"/>
  <c r="J63"/>
  <c i="13" r="BK87"/>
  <c r="J87"/>
  <c r="J63"/>
  <c i="14" r="BK87"/>
  <c r="J87"/>
  <c r="J63"/>
  <c i="15" r="BK87"/>
  <c r="J87"/>
  <c r="J63"/>
  <c i="16" r="BK89"/>
  <c r="J89"/>
  <c r="J64"/>
  <c i="17" r="BK89"/>
  <c r="J89"/>
  <c r="J64"/>
  <c i="18" r="BK90"/>
  <c r="J90"/>
  <c r="J64"/>
  <c i="19" r="BK93"/>
  <c r="J93"/>
  <c r="J64"/>
  <c i="20" r="BK87"/>
  <c r="J87"/>
  <c r="J63"/>
  <c i="21" r="BK93"/>
  <c r="J93"/>
  <c r="J63"/>
  <c i="1" r="AZ57"/>
  <c r="AV57"/>
  <c r="AT57"/>
  <c r="BA54"/>
  <c r="W30"/>
  <c r="AX54"/>
  <c r="AY54"/>
  <c i="2" l="1" r="BK88"/>
  <c r="J88"/>
  <c r="J63"/>
  <c i="3" r="BK127"/>
  <c r="J127"/>
  <c r="J63"/>
  <c i="16" r="BK88"/>
  <c r="J88"/>
  <c r="J63"/>
  <c i="17" r="BK88"/>
  <c r="J88"/>
  <c r="J63"/>
  <c i="18" r="BK89"/>
  <c r="J89"/>
  <c r="J63"/>
  <c i="19" r="BK92"/>
  <c r="J92"/>
  <c r="J63"/>
  <c i="21" r="J32"/>
  <c i="1" r="AG86"/>
  <c r="AG85"/>
  <c i="5" r="J32"/>
  <c i="1" r="AG60"/>
  <c r="AN60"/>
  <c i="6" r="J32"/>
  <c i="1" r="AG61"/>
  <c r="AN61"/>
  <c i="7" r="J32"/>
  <c r="J41"/>
  <c i="8" r="J32"/>
  <c r="J41"/>
  <c i="9" r="J32"/>
  <c r="J41"/>
  <c i="10" r="J32"/>
  <c i="1" r="AG65"/>
  <c r="AN65"/>
  <c i="11" r="J32"/>
  <c i="1" r="AG66"/>
  <c r="AN66"/>
  <c i="12" r="J32"/>
  <c i="1" r="AG68"/>
  <c r="AG67"/>
  <c r="AN67"/>
  <c i="13" r="J32"/>
  <c i="1" r="AG70"/>
  <c r="AG69"/>
  <c r="AN69"/>
  <c i="14" r="J32"/>
  <c i="1" r="AG72"/>
  <c r="AG71"/>
  <c r="AN71"/>
  <c i="15" r="J32"/>
  <c i="1" r="AG74"/>
  <c r="AG73"/>
  <c r="AN73"/>
  <c i="20" r="J32"/>
  <c i="1" r="AG84"/>
  <c r="AG83"/>
  <c r="AN83"/>
  <c i="4" r="J32"/>
  <c i="1" r="AG59"/>
  <c r="AZ54"/>
  <c r="W29"/>
  <c r="AW54"/>
  <c r="AK30"/>
  <c i="4" l="1" r="J41"/>
  <c i="10" r="J41"/>
  <c i="1" r="AN68"/>
  <c i="5" r="J41"/>
  <c i="11" r="J41"/>
  <c i="13" r="J41"/>
  <c i="12" r="J41"/>
  <c i="14" r="J41"/>
  <c i="1" r="AN74"/>
  <c i="15" r="J41"/>
  <c i="1" r="AG64"/>
  <c r="AN64"/>
  <c r="AG63"/>
  <c r="AN63"/>
  <c i="20" r="J41"/>
  <c i="1" r="AG62"/>
  <c r="AN62"/>
  <c i="21" r="J41"/>
  <c i="6" r="J41"/>
  <c i="1" r="AN84"/>
  <c r="AN59"/>
  <c r="AN70"/>
  <c r="AN72"/>
  <c r="AN85"/>
  <c r="AN86"/>
  <c i="16" r="J32"/>
  <c i="1" r="AG76"/>
  <c r="AG75"/>
  <c r="AN75"/>
  <c i="17" r="J32"/>
  <c i="1" r="AG78"/>
  <c r="AG77"/>
  <c r="AN77"/>
  <c i="18" r="J32"/>
  <c i="1" r="AG80"/>
  <c r="AG79"/>
  <c r="AN79"/>
  <c i="19" r="J32"/>
  <c i="1" r="AG82"/>
  <c r="AG81"/>
  <c r="AN81"/>
  <c i="3" r="J32"/>
  <c i="1" r="AG58"/>
  <c i="2" r="J32"/>
  <c i="1" r="AG56"/>
  <c r="AN56"/>
  <c r="AV54"/>
  <c r="AK29"/>
  <c i="3" l="1" r="J41"/>
  <c i="2" r="J41"/>
  <c i="1" r="AN76"/>
  <c i="16" r="J41"/>
  <c i="1" r="AN78"/>
  <c i="17" r="J41"/>
  <c i="18" r="J41"/>
  <c i="19" r="J41"/>
  <c i="1" r="AN58"/>
  <c r="AN80"/>
  <c r="AN82"/>
  <c r="AG55"/>
  <c r="AG57"/>
  <c r="AT54"/>
  <c l="1" r="AN55"/>
  <c r="AN57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<sst xmlns="http://schemas.openxmlformats.org/spreadsheetml/2006/main">
  <si>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</si>
  <si>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</si>
  <si>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</si>
  <si>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</si>
  <si>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</si>
  <si>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{967d4668-3b7c-4b2b-ab66-74b07dbb6e9c}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</si>
  <si>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</si>
  <si>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</si>
  <si>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</si>
  <si>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</si>
  <si>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</si>
  <si>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</si>
  <si>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</si>
  <si>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</si>
  <si>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RSS21-11-01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</si>
  <si>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</si>
  <si>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</si>
  <si>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Sportovní hala pro tělesnou výchovu NOVÁ PAKA</t>
  </si>
  <si>
    <t>KSO:</t>
  </si>
  <si>
    <t/>
  </si>
  <si>
    <t>CC-CZ:</t>
  </si>
  <si>
    <t>Místo:</t>
  </si>
  <si>
    <t xml:space="preserve"> </t>
  </si>
  <si>
    <t>Datum:</t>
  </si>
  <si>
    <t>8. 11. 2021</t>
  </si>
  <si>
    <t>Zadavatel:</t>
  </si>
  <si>
    <t>IČ:</t>
  </si>
  <si>
    <t>70889546</t>
  </si>
  <si>
    <t>Královéhradecký kraj</t>
  </si>
  <si>
    <t>DIČ:</t>
  </si>
  <si>
    <t>Uchazeč:</t>
  </si>
  <si>
    <t>Vyplň údaj</t>
  </si>
  <si>
    <t>Projektant:</t>
  </si>
  <si>
    <t>60722061</t>
  </si>
  <si>
    <t>INTERPLAN-CZ, s.r.o.</t>
  </si>
  <si>
    <t>CZ60722061</t>
  </si>
  <si>
    <t>True</t>
  </si>
  <si>
    <t>Zpracovatel:</t>
  </si>
  <si>
    <t>Rozpočtování staveb Šebela s.r.o.</t>
  </si>
  <si>
    <t>Poznámka:</t>
  </si>
  <si>
    <t xml:space="preserve">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</si>
  <si>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</si>
  <si>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</si>
  <si>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</si>
  <si>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</si>
  <si>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</si>
  <si>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</si>
  <si>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</si>
  <si>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</si>
  <si>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</si>
  <si>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</si>
  <si>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</si>
  <si>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</si>
  <si>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</si>
  <si>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</si>
  <si>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</si>
  <si>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</si>
  <si>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</si>
  <si>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</si>
  <si>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</si>
  <si>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</si>
  <si>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</si>
  <si>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</si>
  <si>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</si>
  <si>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</si>
  <si>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</si>
  <si>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</si>
  <si>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</si>
  <si>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</si>
  <si>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</si>
  <si>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</si>
  <si>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</si>
  <si>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</si>
  <si>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</si>
  <si>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</si>
  <si>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</si>
  <si>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</si>
  <si>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</si>
  <si>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</si>
  <si>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SO.001</t>
  </si>
  <si>
    <t>HRUBÉ TERENNÍ ÚPRAVY</t>
  </si>
  <si>
    <t>STA</t>
  </si>
  <si>
    <t>1</t>
  </si>
  <si>
    <t>{fce49c1f-3237-4946-acd5-cbec323f4080}</t>
  </si>
  <si>
    <t>823 29 81</t>
  </si>
  <si>
    <t>2</t>
  </si>
  <si>
    <t>/</t>
  </si>
  <si>
    <t>SO.001.1</t>
  </si>
  <si>
    <t>ROZPOČET/VV</t>
  </si>
  <si>
    <t>Soupis</t>
  </si>
  <si>
    <t>{df783d8c-a2b0-4e7a-891b-023732e606d9}</t>
  </si>
  <si>
    <t>SO.002</t>
  </si>
  <si>
    <t>SPORTOVNÍ HALA</t>
  </si>
  <si>
    <t>{fb139920-eae2-4016-9260-586164383fe4}</t>
  </si>
  <si>
    <t>801 51 41</t>
  </si>
  <si>
    <t>D.1.1(2,3)</t>
  </si>
  <si>
    <t>ASŘ - Soupis prací a dodávek</t>
  </si>
  <si>
    <t>{f084105c-16ee-4543-858a-a8ea2fc4e54f}</t>
  </si>
  <si>
    <t>D.1.4.1</t>
  </si>
  <si>
    <t>Zdravotechnika</t>
  </si>
  <si>
    <t>{c3ef9fb9-c60c-470f-9d67-9eceb17e0ea7}</t>
  </si>
  <si>
    <t>D.1.4.2.1</t>
  </si>
  <si>
    <t>Vzduchotechnika</t>
  </si>
  <si>
    <t>{e31e4d28-301a-4882-99e0-16d5c93c72e8}</t>
  </si>
  <si>
    <t>D.1.4.2.2</t>
  </si>
  <si>
    <t>Vytápění a příprava teplé vody</t>
  </si>
  <si>
    <t>{a5992906-0d48-46c9-814c-ec172c45ffee}</t>
  </si>
  <si>
    <t>D.1.4.3</t>
  </si>
  <si>
    <t>Měření a regulace</t>
  </si>
  <si>
    <t>{51f51ca5-9d02-46ad-b410-d1f1670740f9}</t>
  </si>
  <si>
    <t>D.1.4.4</t>
  </si>
  <si>
    <t>Silnoproudá elektroinstalace, ochrana před bleskem</t>
  </si>
  <si>
    <t>{7224a554-e190-4e8c-8f9d-fa149b42ae12}</t>
  </si>
  <si>
    <t>D.1.4.5</t>
  </si>
  <si>
    <t>Elektronické komunikace a slaboproud</t>
  </si>
  <si>
    <t>{7efa0699-171b-4d33-add7-86797569368a}</t>
  </si>
  <si>
    <t>D.1.4.6</t>
  </si>
  <si>
    <t>Zemní plyn</t>
  </si>
  <si>
    <t>{924cdbee-5101-479d-b33f-ea309ad28615}</t>
  </si>
  <si>
    <t>D.1.5</t>
  </si>
  <si>
    <t>Interiér</t>
  </si>
  <si>
    <t>{30801951-d3a8-443e-be31-162f0256a669}</t>
  </si>
  <si>
    <t>SO.003</t>
  </si>
  <si>
    <t>PŘELOŽKA AREÁLOVÉHO PLYNU</t>
  </si>
  <si>
    <t>{6b41847e-9864-4320-a36a-ca24497012e9}</t>
  </si>
  <si>
    <t>827 53 12</t>
  </si>
  <si>
    <t>SO.003.1</t>
  </si>
  <si>
    <t>{e0853aec-83b7-41aa-83eb-c4c4141722b3}</t>
  </si>
  <si>
    <t>SO.004</t>
  </si>
  <si>
    <t>AREÁLOVÉ OSVĚTLENÍ</t>
  </si>
  <si>
    <t>{f7837c24-1935-4cee-9537-bd4889d65ec6}</t>
  </si>
  <si>
    <t>828 75 11</t>
  </si>
  <si>
    <t>SO.004.1</t>
  </si>
  <si>
    <t>{fc44ba8b-f629-4d50-902b-251f0ea0aee7}</t>
  </si>
  <si>
    <t>SO.005</t>
  </si>
  <si>
    <t>AREÁLOVÁ KANALIZACE A VODOVOD</t>
  </si>
  <si>
    <t>{293884a9-31ee-414e-ab28-a3484b8e8dbd}</t>
  </si>
  <si>
    <t>827 21 11</t>
  </si>
  <si>
    <t>SO.005.1</t>
  </si>
  <si>
    <t>{fc41d25e-fe07-4a71-814f-3fc66075a68d}</t>
  </si>
  <si>
    <t>SO.006</t>
  </si>
  <si>
    <t>PŘÍPOJKY NN - přeložky</t>
  </si>
  <si>
    <t>{c12d3f3b-61bd-4321-b6ef-8f9fbc596372}</t>
  </si>
  <si>
    <t>828 73 11</t>
  </si>
  <si>
    <t>SO.006.1</t>
  </si>
  <si>
    <t>{346033ac-749e-42c5-881c-1494e4e1d8b9}</t>
  </si>
  <si>
    <t>SO.007</t>
  </si>
  <si>
    <t>HOSPODAŘENÍ S DEŠŤOVÝMI VODAMI</t>
  </si>
  <si>
    <t>{c93e0349-5152-44e4-a7db-c49c192dc0ac}</t>
  </si>
  <si>
    <t>825 45 11</t>
  </si>
  <si>
    <t>SO.007.1</t>
  </si>
  <si>
    <t>{963c465d-d42c-4ccf-997a-e0068c8166e3}</t>
  </si>
  <si>
    <t>SO.008</t>
  </si>
  <si>
    <t>SADOVÉ ÚPRAVY</t>
  </si>
  <si>
    <t>{aee826c8-2bc3-4fa7-aafc-f174a481ab07}</t>
  </si>
  <si>
    <t>823 27 11</t>
  </si>
  <si>
    <t>SO.008.1</t>
  </si>
  <si>
    <t>{4fb7aa24-a9ad-4d0f-8d8f-6120d3d3ebf4}</t>
  </si>
  <si>
    <t>SO.098</t>
  </si>
  <si>
    <t>ALTÁN BOURÁNÍ</t>
  </si>
  <si>
    <t>{8b4825e0-2332-46fe-b7c6-7183ef2d6a21}</t>
  </si>
  <si>
    <t>SO.098.1</t>
  </si>
  <si>
    <t>{1bb7e09d-7c0d-40c7-91a4-9f04045258e4}</t>
  </si>
  <si>
    <t>SO.099</t>
  </si>
  <si>
    <t>KOTELNA - bourání</t>
  </si>
  <si>
    <t>{18675d8d-147c-46bc-8ae3-1854a91cc0d4}</t>
  </si>
  <si>
    <t>SO.099.1</t>
  </si>
  <si>
    <t>{aa97b291-e598-4f60-8ff1-1cc3e1a1c016}</t>
  </si>
  <si>
    <t>SO.101</t>
  </si>
  <si>
    <t>KOMUNIKACE A ZPEVNĚNÉ PLOCHY</t>
  </si>
  <si>
    <t>{71df9bc2-6bc3-435f-a41c-27eef7d4daa8}</t>
  </si>
  <si>
    <t>822 59 31</t>
  </si>
  <si>
    <t>SO.101.1</t>
  </si>
  <si>
    <t>{f0c1c85f-3a0d-4045-b757-eaf276779ae6}</t>
  </si>
  <si>
    <t>VON</t>
  </si>
  <si>
    <t>VEDLEJŠÍ A OSTATNÍ NÁKLADY</t>
  </si>
  <si>
    <t>{8f2a8b3f-e0a8-495c-bcf8-d5ff09001a59}</t>
  </si>
  <si>
    <t>VON.1</t>
  </si>
  <si>
    <t>{7c2872d6-f82e-45a6-a50d-ad15c9c0475e}</t>
  </si>
  <si>
    <t>KRYCÍ LIST SOUPISU PRACÍ</t>
  </si>
  <si>
    <t>Objekt:</t>
  </si>
  <si>
    <t>SO.001 - HRUBÉ TERENNÍ ÚPRAVY</t>
  </si>
  <si>
    <t>Soupis:</t>
  </si>
  <si>
    <t>SO.001.1 - ROZPOČET/VV</t>
  </si>
  <si>
    <t>Nová Paka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</si>
  <si>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</si>
  <si>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</si>
  <si>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</si>
  <si>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</si>
  <si>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</si>
  <si>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</si>
  <si>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</si>
  <si>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</si>
  <si>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</si>
  <si>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</si>
  <si>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</si>
  <si>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</si>
  <si>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</si>
  <si>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</si>
  <si>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</si>
  <si>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</si>
  <si>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</si>
  <si>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</si>
  <si>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</si>
  <si>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</si>
  <si>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</si>
  <si>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</si>
  <si>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</si>
  <si>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</si>
  <si>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</si>
  <si>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</si>
  <si>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</si>
  <si>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11.01</t>
  </si>
  <si>
    <t>Hrubé terenní úpravy celkem dle podrobného rozpočtu</t>
  </si>
  <si>
    <t>kus</t>
  </si>
  <si>
    <t>4</t>
  </si>
  <si>
    <t>3</t>
  </si>
  <si>
    <t>1299058065</t>
  </si>
  <si>
    <t>P1_1</t>
  </si>
  <si>
    <t>Sportovní podlaha dřevěná</t>
  </si>
  <si>
    <t>m2</t>
  </si>
  <si>
    <t>1045,42</t>
  </si>
  <si>
    <t>P1_2</t>
  </si>
  <si>
    <t>PU stěrka</t>
  </si>
  <si>
    <t>54,55</t>
  </si>
  <si>
    <t>P1_3</t>
  </si>
  <si>
    <t>Sportovní podlaha - linoleum</t>
  </si>
  <si>
    <t>159,88</t>
  </si>
  <si>
    <t>P1_4</t>
  </si>
  <si>
    <t>125,01</t>
  </si>
  <si>
    <t>P1_4x</t>
  </si>
  <si>
    <t>30,72</t>
  </si>
  <si>
    <t>P1_5x</t>
  </si>
  <si>
    <t>Stěrka + nátěr</t>
  </si>
  <si>
    <t>P1_6</t>
  </si>
  <si>
    <t>Keramická dlažba</t>
  </si>
  <si>
    <t>SO.002 - SPORTOVNÍ HALA</t>
  </si>
  <si>
    <t>P1_6x</t>
  </si>
  <si>
    <t>Keramická dlažba + HI</t>
  </si>
  <si>
    <t>7,41</t>
  </si>
  <si>
    <t>P1_7</t>
  </si>
  <si>
    <t>Povlaková krytina</t>
  </si>
  <si>
    <t>19,517</t>
  </si>
  <si>
    <t>D.1.1(2,3) - ASŘ - Soupis prací a dodávek</t>
  </si>
  <si>
    <t>P2_1</t>
  </si>
  <si>
    <t>95,19</t>
  </si>
  <si>
    <t>P2_1x</t>
  </si>
  <si>
    <t>PU stěrka + HI</t>
  </si>
  <si>
    <t>P2_2</t>
  </si>
  <si>
    <t>Keram. dlažba</t>
  </si>
  <si>
    <t>P2_2x</t>
  </si>
  <si>
    <t>Keram. dlažba + HI</t>
  </si>
  <si>
    <t>P2_3x</t>
  </si>
  <si>
    <t>31,7</t>
  </si>
  <si>
    <t>P3_1</t>
  </si>
  <si>
    <t>115,88</t>
  </si>
  <si>
    <t>P3_2</t>
  </si>
  <si>
    <t>146,64</t>
  </si>
  <si>
    <t>P3_3x</t>
  </si>
  <si>
    <t>P4</t>
  </si>
  <si>
    <t>Teraco schodiště</t>
  </si>
  <si>
    <t>39,175</t>
  </si>
  <si>
    <t>S1</t>
  </si>
  <si>
    <t>Střecha nad halou a zázemím</t>
  </si>
  <si>
    <t>1400,129</t>
  </si>
  <si>
    <t>S1VH</t>
  </si>
  <si>
    <t>Střecha nad halou a zázemím - vytažení horních vrstev</t>
  </si>
  <si>
    <t>91,59</t>
  </si>
  <si>
    <t>S1VS</t>
  </si>
  <si>
    <t>Střecha nad halou a zázemím - vytažení spodních vrstev</t>
  </si>
  <si>
    <t>103,23</t>
  </si>
  <si>
    <t>S2</t>
  </si>
  <si>
    <t>Střecha atria</t>
  </si>
  <si>
    <t>67,487</t>
  </si>
  <si>
    <t>S2VH</t>
  </si>
  <si>
    <t>Střecha atria - vytažení horních vrstev</t>
  </si>
  <si>
    <t>14,629</t>
  </si>
  <si>
    <t>S2VS</t>
  </si>
  <si>
    <t>Střecha atria - vytažení spodních vrstev</t>
  </si>
  <si>
    <t>31,35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</si>
  <si>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</si>
  <si>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</si>
  <si>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</si>
  <si>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</si>
  <si>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  32 - Opěrné stěny</t>
  </si>
  <si>
    <t xml:space="preserve">    310 - Prefabrikované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</si>
  <si>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</si>
  <si>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</si>
  <si>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</si>
  <si>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</si>
  <si>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</si>
  <si>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</si>
  <si>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</si>
  <si>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</si>
  <si>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</si>
  <si>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</si>
  <si>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</si>
  <si>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</si>
  <si>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</si>
  <si>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</si>
  <si>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</si>
  <si>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</si>
  <si>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</si>
  <si>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</si>
  <si>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</si>
  <si>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</si>
  <si>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</si>
  <si>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769 - Otvorové prvky z plastových profilů</t>
  </si>
  <si>
    <t xml:space="preserve">    770 - Otvorové prvky z hliníkových profilů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</si>
  <si>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</si>
  <si>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</si>
  <si>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</si>
  <si>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</si>
  <si>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</si>
  <si>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</si>
  <si>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</si>
  <si>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799 - Ostatní</t>
  </si>
  <si>
    <t>M - Práce a dodávky M</t>
  </si>
  <si>
    <t xml:space="preserve">    33-M - Montáže dopr.zaříz.,sklad. zař. a váh</t>
  </si>
  <si>
    <t xml:space="preserve">    43-M - Montáž ocelových konstrukcí</t>
  </si>
  <si>
    <t>115101201</t>
  </si>
  <si>
    <t>Čerpání vody na dopravní výšku do 10 m s uvažovaným průměrným přítokem do 500 l/min</t>
  </si>
  <si>
    <t>hod</t>
  </si>
  <si>
    <t>CS ÚRS 2021 02</t>
  </si>
  <si>
    <t>-1690772467</t>
  </si>
  <si>
    <t>Online PSC</t>
  </si>
  <si>
    <t>https://podminky.urs.cz/item/CS_URS_2021_02/115101201</t>
  </si>
  <si>
    <t>VV</t>
  </si>
  <si>
    <t>uvažovaný předpoklad</t>
  </si>
  <si>
    <t>8*10</t>
  </si>
  <si>
    <t>115101301</t>
  </si>
  <si>
    <t>Pohotovost záložní čerpací soupravy pro dopravní výšku do 10 m s uvažovaným průměrným přítokem do 500 l/min</t>
  </si>
  <si>
    <t>den</t>
  </si>
  <si>
    <t>193905938</t>
  </si>
  <si>
    <t>https://podminky.urs.cz/item/CS_URS_2021_02/115101301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</si>
  <si>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</si>
  <si>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</si>
  <si>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</si>
  <si>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-881416128</t>
  </si>
  <si>
    <t>https://podminky.urs.cz/item/CS_URS_2021_02/131251103</t>
  </si>
  <si>
    <t>veškeré zemní práce tohoto rozpočtu jsou od úrovně HTÚ</t>
  </si>
  <si>
    <t>(42,7*2,225+2,45*0,575+3,7*2,3+11,45*0,25+2,65*0,675)*0,825</t>
  </si>
  <si>
    <t xml:space="preserve">výkop pro angl. dvorek : </t>
  </si>
  <si>
    <t xml:space="preserve">(výměra dle projektanta) : </t>
  </si>
  <si>
    <t>14,5*3,3</t>
  </si>
  <si>
    <t>Součet</t>
  </si>
  <si>
    <t>132251254</t>
  </si>
  <si>
    <t>Hloubení nezapažených rýh šířky přes 800 do 2 000 mm strojně s urovnáním dna do předepsaného profilu a spádu v hornině třídy těžitelnosti I skupiny 3 přes 100 do 500 m3</t>
  </si>
  <si>
    <t>583939531</t>
  </si>
  <si>
    <t>https://podminky.urs.cz/item/CS_URS_2021_02/132251254</t>
  </si>
  <si>
    <t>2,77*1,81*1,25</t>
  </si>
  <si>
    <t>(3,13+4,65)*2,0*0,525</t>
  </si>
  <si>
    <t>0,85*1,6*0,525</t>
  </si>
  <si>
    <t>(3,2+8,25)*2,0*0,525</t>
  </si>
  <si>
    <t>2,585*1,6*0,325</t>
  </si>
  <si>
    <t>15,4*1,0*0,325</t>
  </si>
  <si>
    <t>7,98*2,0*0,525+1,32*1,8*0,525</t>
  </si>
  <si>
    <t>16,75*2,0*0,525</t>
  </si>
  <si>
    <t>2,0*2,0*3*0,525</t>
  </si>
  <si>
    <t>1,8*1,8*1,025</t>
  </si>
  <si>
    <t>(41,025+27,0)*0,9*0,6</t>
  </si>
  <si>
    <t>5</t>
  </si>
  <si>
    <t>132254103</t>
  </si>
  <si>
    <t>Hloubení zapažených rýh šířky do 800 mm strojně s urovnáním dna do předepsaného profilu a spádu v hornině třídy těžitelnosti I skupiny 3 přes 50 do 100 m3</t>
  </si>
  <si>
    <t>-2037746581</t>
  </si>
  <si>
    <t>https://podminky.urs.cz/item/CS_URS_2021_02/132254103</t>
  </si>
  <si>
    <t>15,775*0,55*0,1</t>
  </si>
  <si>
    <t>6</t>
  </si>
  <si>
    <t>133212011</t>
  </si>
  <si>
    <t>Hloubení šachet ručně zapažených i nezapažených v horninách třídy těžitelnosti I skupiny 3, půdorysná plocha výkopu do 4 m2</t>
  </si>
  <si>
    <t>2094585603</t>
  </si>
  <si>
    <t>https://podminky.urs.cz/item/CS_URS_2021_02/133212011</t>
  </si>
  <si>
    <t>postupný výkop při podchycení stávající stěny u osy D</t>
  </si>
  <si>
    <t>(0,975+2,56)*0,6*13</t>
  </si>
  <si>
    <t>7</t>
  </si>
  <si>
    <t>161151603</t>
  </si>
  <si>
    <t>Vytažení výkopku těženého z prostoru pod základy nebo z pracovních šachet při podchycování základového zdiva, bez naložení, avšak s vyprázdněním nádoby na hromady nebo do dopravního prostředku z horniny třídy těžitelnosti I skupiny 1 až 3 z hloubky přes 3</t>
  </si>
  <si>
    <t>1315916272</t>
  </si>
  <si>
    <t>https://podminky.urs.cz/item/CS_URS_2021_02/161151603</t>
  </si>
  <si>
    <t>viz položka výše</t>
  </si>
  <si>
    <t>27,573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</si>
  <si>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</si>
  <si>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</si>
  <si>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</si>
  <si>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1009144520</t>
  </si>
  <si>
    <t>https://podminky.urs.cz/item/CS_URS_2021_02/162351103</t>
  </si>
  <si>
    <t>viz zásypy na mezideponii a zpět</t>
  </si>
  <si>
    <t>164,33*2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</si>
  <si>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</si>
  <si>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</si>
  <si>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</si>
  <si>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873059963</t>
  </si>
  <si>
    <t>https://podminky.urs.cz/item/CS_URS_2021_02/167151111</t>
  </si>
  <si>
    <t>pro zásypy - naložení z mezideponie</t>
  </si>
  <si>
    <t>výpočez viz položka zásypy</t>
  </si>
  <si>
    <t>164,33</t>
  </si>
  <si>
    <t>10</t>
  </si>
  <si>
    <t>174151101</t>
  </si>
  <si>
    <t>Zásyp sypaninou z jakékoliv horniny strojně s uložením výkopku ve vrstvách se zhutněním jam, šachet, rýh nebo kolem objektů v těchto vykopávkách</t>
  </si>
  <si>
    <t>172514604</t>
  </si>
  <si>
    <t>https://podminky.urs.cz/item/CS_URS_2021_02/174151101</t>
  </si>
  <si>
    <t>zpětné zásypy do úrovně HTÚ</t>
  </si>
  <si>
    <t xml:space="preserve">ŠD fce 0-63 : </t>
  </si>
  <si>
    <t xml:space="preserve">veškeré zemní práce tohoto rozpočtu jsou od úrovně HTÚ : </t>
  </si>
  <si>
    <t>-(5,0+5,8+7,75*3)*1,0*0,825</t>
  </si>
  <si>
    <t>-1,25*2*1,6*0,825</t>
  </si>
  <si>
    <t>-1,25*2*1,25*0,825</t>
  </si>
  <si>
    <t>-3,3*3,5*0,825</t>
  </si>
  <si>
    <t>-14,5*1,5+1,3*1,3*1,5</t>
  </si>
  <si>
    <t xml:space="preserve">rýhy do 2000mm : </t>
  </si>
  <si>
    <t>-1,5*1,2*1,25</t>
  </si>
  <si>
    <t>-(2,5+7,5+1,6+8,25+0,6)*0,8*0,525</t>
  </si>
  <si>
    <t>-(0,5*0,8+2,1*1,4+16,0*0,6)*0,325</t>
  </si>
  <si>
    <t>6,8*0,8*0,525</t>
  </si>
  <si>
    <t>1,3*0,6*0,525</t>
  </si>
  <si>
    <t>-0,8*0,8*0,525*9</t>
  </si>
  <si>
    <t>-0,8*0,8*1,025</t>
  </si>
  <si>
    <t>-(41,025+27,6)*0,4*0,6</t>
  </si>
  <si>
    <t xml:space="preserve">rýhy do 800mm : </t>
  </si>
  <si>
    <t>-17,0*0,555*0,1</t>
  </si>
  <si>
    <t>Mezisoučet</t>
  </si>
  <si>
    <t>Zásyp vytěženou zemonou</t>
  </si>
  <si>
    <t xml:space="preserve">v ose 7 dle stavebního řezu B2 : </t>
  </si>
  <si>
    <t>44,3*(0,6*1,2+5,5*0,7)</t>
  </si>
  <si>
    <t>-29,55*4,65/2*0,7</t>
  </si>
  <si>
    <t>44,3*1,5*0,15</t>
  </si>
  <si>
    <t>v ose 7 dle stavebního řezu B2</t>
  </si>
  <si>
    <t>M</t>
  </si>
  <si>
    <t>58344197</t>
  </si>
  <si>
    <t>štěrkodrť frakce 0/63</t>
  </si>
  <si>
    <t>t</t>
  </si>
  <si>
    <t>-604431911</t>
  </si>
  <si>
    <t>zásyp základů do úrovně HTÚ</t>
  </si>
  <si>
    <t>150,62*1,9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</si>
  <si>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</si>
  <si>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</si>
  <si>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</si>
  <si>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865110638</t>
  </si>
  <si>
    <t>https://podminky.urs.cz/item/CS_URS_2021_02/162751117</t>
  </si>
  <si>
    <t>zbylá zemina z výkopů</t>
  </si>
  <si>
    <t>veškerý výkopek (mezideponie nebo skládka)</t>
  </si>
  <si>
    <t>138,25</t>
  </si>
  <si>
    <t>100,74</t>
  </si>
  <si>
    <t>0,87</t>
  </si>
  <si>
    <t>27,57</t>
  </si>
  <si>
    <t>odpočet zásypů zeminou</t>
  </si>
  <si>
    <t>-164,33</t>
  </si>
  <si>
    <t>511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</si>
  <si>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</si>
  <si>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</si>
  <si>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1847728233</t>
  </si>
  <si>
    <t>https://podminky.urs.cz/item/CS_URS_2021_02/162751119</t>
  </si>
  <si>
    <t>103,1*10</t>
  </si>
  <si>
    <t>13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</si>
  <si>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</si>
  <si>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</si>
  <si>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1790771031</t>
  </si>
  <si>
    <t>https://podminky.urs.cz/item/CS_URS_2021_02/162751137</t>
  </si>
  <si>
    <t>hlušina z pilot a hlavic</t>
  </si>
  <si>
    <t>151,953</t>
  </si>
  <si>
    <t>512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</si>
  <si>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</si>
  <si>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</si>
  <si>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1589342236</t>
  </si>
  <si>
    <t>https://podminky.urs.cz/item/CS_URS_2021_02/162751139</t>
  </si>
  <si>
    <t>151,953*10</t>
  </si>
  <si>
    <t>14</t>
  </si>
  <si>
    <t>167151122</t>
  </si>
  <si>
    <t>Nakládání, skládání a překládání neulehlého výkopku nebo sypaniny strojně skládání nebo překládání, z hornin třídy těžitelnosti II, skupiny 4 a 5</t>
  </si>
  <si>
    <t>-390686591</t>
  </si>
  <si>
    <t>https://podminky.urs.cz/item/CS_URS_2021_02/167151122</t>
  </si>
  <si>
    <t>hlušina z vrtů pilot a hlavic (z mezideponie určená k odvozu)</t>
  </si>
  <si>
    <t>viz výpis mikropilot</t>
  </si>
  <si>
    <t>"MP1-MP16" 6,0*16*3,14*0,125*0,125</t>
  </si>
  <si>
    <t>viz výpis pilot</t>
  </si>
  <si>
    <t>"1-25" 6,0*25*3,14*0,4*0,4</t>
  </si>
  <si>
    <t>"26-56" 6,0*31*3,14*0,3*0,3</t>
  </si>
  <si>
    <t>hlavice</t>
  </si>
  <si>
    <t>H1</t>
  </si>
  <si>
    <t>3,14*0,625*0,625*0,75*18</t>
  </si>
  <si>
    <t>H2</t>
  </si>
  <si>
    <t>3,14*0,625*0,625*0,75*3</t>
  </si>
  <si>
    <t>171251201</t>
  </si>
  <si>
    <t>Uložení sypaniny na skládky nebo meziskládky bez hutnění s upravením uložené sypaniny do předepsaného tvaru</t>
  </si>
  <si>
    <t>818681952</t>
  </si>
  <si>
    <t>https://podminky.urs.cz/item/CS_URS_2021_02/171251201</t>
  </si>
  <si>
    <t>16</t>
  </si>
  <si>
    <t>171201231</t>
  </si>
  <si>
    <t>Poplatek za uložení stavebního odpadu na recyklační skládce (skládkovné) zeminy a kamení zatříděného do Katalogu odpadů pod kódem 17 05 04</t>
  </si>
  <si>
    <t>-829787307</t>
  </si>
  <si>
    <t>https://podminky.urs.cz/item/CS_URS_2021_02/171201231</t>
  </si>
  <si>
    <t>103,1*1,6</t>
  </si>
  <si>
    <t>151,953*1,6</t>
  </si>
  <si>
    <t>17</t>
  </si>
  <si>
    <t>226113313</t>
  </si>
  <si>
    <t>Velkoprofilové vrty náběrovým vrtáním svislé nezapažené průměru přes 1050 do 1250 mm, v hl od 0 do 5 m v hornině tř. III</t>
  </si>
  <si>
    <t>m</t>
  </si>
  <si>
    <t>-775551160</t>
  </si>
  <si>
    <t>https://podminky.urs.cz/item/CS_URS_2021_02/226113313</t>
  </si>
  <si>
    <t>pro hlavice pilot</t>
  </si>
  <si>
    <t>0,75*18</t>
  </si>
  <si>
    <t>0,75*3</t>
  </si>
  <si>
    <t>18</t>
  </si>
  <si>
    <t>181951112</t>
  </si>
  <si>
    <t>Úprava pláně vyrovnáním výškových rozdílů strojně v hornině třídy těžitelnosti I, skupiny 1 až 3 se zhutněním</t>
  </si>
  <si>
    <t>-1704776759</t>
  </si>
  <si>
    <t>https://podminky.urs.cz/item/CS_URS_2021_02/181951112</t>
  </si>
  <si>
    <t>základová spára - dno stavební jámy (pláň HTÚ)</t>
  </si>
  <si>
    <t>48,28*31,05+25,8*13,2+5,72*5,45-1,55*5,65</t>
  </si>
  <si>
    <t>Zakládání</t>
  </si>
  <si>
    <t>23</t>
  </si>
  <si>
    <t>Zakládání - piloty</t>
  </si>
  <si>
    <t>19</t>
  </si>
  <si>
    <t>MP.250</t>
  </si>
  <si>
    <t>Mikropiloty, beton C30/37 - XC4,XA1 DN 250 mm výztuž 10505/B500B uložení vytěžených hornin na staveništní skládce -D+M</t>
  </si>
  <si>
    <t>2079717389</t>
  </si>
  <si>
    <t>"MP1-MP16" 6,0*16</t>
  </si>
  <si>
    <t>20</t>
  </si>
  <si>
    <t>PL.600</t>
  </si>
  <si>
    <t>Pilota vrtaná, beton C30/37 - XC4,XA1 DN 600 mm výztuž 10505/B500B uložení vytěžených hornin na staveništní skládce -D+M</t>
  </si>
  <si>
    <t>1789806056</t>
  </si>
  <si>
    <t>"26-56" 6,0*31</t>
  </si>
  <si>
    <t>"odpočet piloty 30" -6,0</t>
  </si>
  <si>
    <t>PL.800</t>
  </si>
  <si>
    <t>Pilota vrtaná, beton C30/37 - XC4,XA1 DN 800 mm výztuž 10505/B500B uložení vytěžených hornin na staveništní skládce -D+M</t>
  </si>
  <si>
    <t>25217078</t>
  </si>
  <si>
    <t>"1-25" 6,0*25</t>
  </si>
  <si>
    <t>27</t>
  </si>
  <si>
    <t>Zakládání - základy</t>
  </si>
  <si>
    <t>22</t>
  </si>
  <si>
    <t>213311113</t>
  </si>
  <si>
    <t>Polštáře zhutněné pod základy z kameniva hrubého drceného, frakce 16 - 63 mm</t>
  </si>
  <si>
    <t>731783346</t>
  </si>
  <si>
    <t>https://podminky.urs.cz/item/CS_URS_2021_02/213311113</t>
  </si>
  <si>
    <t xml:space="preserve">dle PD fce 0-63mm : </t>
  </si>
  <si>
    <t xml:space="preserve">násyp z drceného kameniva pod podlahy : </t>
  </si>
  <si>
    <t xml:space="preserve">pod skl. podlahy mezi zákl. pasy : </t>
  </si>
  <si>
    <t>(42,0*28,25+22,25*13,2+5,874*5,5)*0,2</t>
  </si>
  <si>
    <t>-(2,65*2,36+1,5*1,2)*0,2</t>
  </si>
  <si>
    <t xml:space="preserve">odpočet zákl. pasů : </t>
  </si>
  <si>
    <t>-(2,5+7,5+1,6+8,25+0,6)*0,8*0,2</t>
  </si>
  <si>
    <t>-0,5*0,8*0,2</t>
  </si>
  <si>
    <t>-2,1*1,4*0,2</t>
  </si>
  <si>
    <t>-16,0*0,6*0,2</t>
  </si>
  <si>
    <t>-17,0*0,35*0,2</t>
  </si>
  <si>
    <t>-(5,0+5,8+7,75*3)*1,0*0,2</t>
  </si>
  <si>
    <t>-1,25*2*1,6*0,2</t>
  </si>
  <si>
    <t>-1,25*2*1,25*0,2</t>
  </si>
  <si>
    <t>-6,8*0,8*0,2</t>
  </si>
  <si>
    <t>-1,3*0,6*0,2</t>
  </si>
  <si>
    <t xml:space="preserve">odpočer sloupů mimo zákl. pasy : </t>
  </si>
  <si>
    <t>-0,4*0,4*23*0,2</t>
  </si>
  <si>
    <t>631311115</t>
  </si>
  <si>
    <t>Mazanina z betonu prostého bez zvýšených nároků na prostředí tl. přes 50 do 80 mm tř. C 20/25</t>
  </si>
  <si>
    <t>-1905773344</t>
  </si>
  <si>
    <t>https://podminky.urs.cz/item/CS_URS_2021_02/631311115</t>
  </si>
  <si>
    <t>podkladní beton</t>
  </si>
  <si>
    <t xml:space="preserve">tl. 100mm : </t>
  </si>
  <si>
    <t xml:space="preserve">pod ocel. schodiště : </t>
  </si>
  <si>
    <t>2,0*1,35*0,1</t>
  </si>
  <si>
    <t xml:space="preserve">pod zákl. pasy : </t>
  </si>
  <si>
    <t>(2,5+7,5+1,6+8,25+1,1)*2,2*0,1</t>
  </si>
  <si>
    <t>2,1*1,7*0,1</t>
  </si>
  <si>
    <t>16,0*0,9*0,1</t>
  </si>
  <si>
    <t>17,0*0,65*0,1</t>
  </si>
  <si>
    <t>(4,85+5,5+7,5*3)*1,3*0,1</t>
  </si>
  <si>
    <t>2,05*1,9*0,1</t>
  </si>
  <si>
    <t>3,6*2,5*0,1</t>
  </si>
  <si>
    <t>2,05*1,55*2*0,1</t>
  </si>
  <si>
    <t>1,55*1,9*0,1</t>
  </si>
  <si>
    <t>6,8*1,1*0,1+1,3*0,9*0,1</t>
  </si>
  <si>
    <t xml:space="preserve">pod podezdění stáv. zdi : </t>
  </si>
  <si>
    <t>17,15*0,8*0,1</t>
  </si>
  <si>
    <t xml:space="preserve">odpočet pilot v ose 4 : </t>
  </si>
  <si>
    <t>-pi*0,3*0,3*6*0,1</t>
  </si>
  <si>
    <t xml:space="preserve">v ose 7 : </t>
  </si>
  <si>
    <t>-pi*0,3*0,3*10*0,1</t>
  </si>
  <si>
    <t>-pi*0,4*0,4*5*0,1</t>
  </si>
  <si>
    <t xml:space="preserve">v ose B : </t>
  </si>
  <si>
    <t>-pi*0,3*0,3*3*0,1</t>
  </si>
  <si>
    <t xml:space="preserve">pod patky kruhové (fialové) : </t>
  </si>
  <si>
    <t>(pi*0,6*0,6-pi*0,4*0,4)*20*0,1</t>
  </si>
  <si>
    <t xml:space="preserve">pod patky čtvercové : </t>
  </si>
  <si>
    <t>(1,0*1,0-pi*0,3*0,3)*8*0,1</t>
  </si>
  <si>
    <t xml:space="preserve">tl. 60mm : </t>
  </si>
  <si>
    <t>(42,0*28,25+22,25*13,2+5,874*5,5)*0,06</t>
  </si>
  <si>
    <t>-0,48324</t>
  </si>
  <si>
    <t>-(2,5+7,5+1,6+8,25+0,6)*0,8*0,06</t>
  </si>
  <si>
    <t>-0,5*0,8*0,06</t>
  </si>
  <si>
    <t>-2,1*1,4*0,06</t>
  </si>
  <si>
    <t>-16,0*0,6*0,06</t>
  </si>
  <si>
    <t>-17,0*0,35*0,06</t>
  </si>
  <si>
    <t>-(5,0+5,8+7,75*3)*1,0*0,06</t>
  </si>
  <si>
    <t>-1,25*2*1,6*0,06</t>
  </si>
  <si>
    <t>-1,25*2*1,25*0,06</t>
  </si>
  <si>
    <t>-6,8*0,8*0,06</t>
  </si>
  <si>
    <t>-1,3*0,6*0,06</t>
  </si>
  <si>
    <t>-0,4*0,4*23*0,06</t>
  </si>
  <si>
    <t xml:space="preserve">pod základ angl. dvorku : </t>
  </si>
  <si>
    <t>(1,5*1,3+4,2*1,5+8,2*1,5)*0,05</t>
  </si>
  <si>
    <t>24</t>
  </si>
  <si>
    <t>279232513</t>
  </si>
  <si>
    <t>Postupná podezdívka základového zdiva jakékoliv tloušťky, bez výkopu a zapažení na maltu cementovou cihlami betonovými</t>
  </si>
  <si>
    <t>-205348271</t>
  </si>
  <si>
    <t>https://podminky.urs.cz/item/CS_URS_2021_02/279232513</t>
  </si>
  <si>
    <t>osa D</t>
  </si>
  <si>
    <t>3,435*0,6*1,0*13</t>
  </si>
  <si>
    <t>25</t>
  </si>
  <si>
    <t>985211111</t>
  </si>
  <si>
    <t>Vyklínování uvolněných kamenů zdiva úlomky kamene, popřípadě cihel délky spáry na 1 m2 upravované plochy do 6 m</t>
  </si>
  <si>
    <t>636836469</t>
  </si>
  <si>
    <t>https://podminky.urs.cz/item/CS_URS_2021_02/985211111</t>
  </si>
  <si>
    <t>položka aplikována pro vyklínování pomocí pásové oceli</t>
  </si>
  <si>
    <t>stávající základ v ose D</t>
  </si>
  <si>
    <t>1,0*0,6*13</t>
  </si>
  <si>
    <t>26</t>
  </si>
  <si>
    <t>274322611</t>
  </si>
  <si>
    <t>Základy z betonu železového (bez výztuže) pasy z betonu se zvýšenými nároky na prostředí tř. C 30/37</t>
  </si>
  <si>
    <t>-1425378851</t>
  </si>
  <si>
    <t>https://podminky.urs.cz/item/CS_URS_2021_02/274322611</t>
  </si>
  <si>
    <t>(2,5+7,5+1,6+8,25+0,6)*0,8*0,8</t>
  </si>
  <si>
    <t>0,5*0,8*0,6</t>
  </si>
  <si>
    <t>2,1*1,4*0,6</t>
  </si>
  <si>
    <t>16,0*0,6*0,6</t>
  </si>
  <si>
    <t>17,0*0,35*0,375</t>
  </si>
  <si>
    <t>(5,0+5,8+7,75*3)*1,0*1,1</t>
  </si>
  <si>
    <t>1,25*2*1,6*1,1</t>
  </si>
  <si>
    <t>1,25*2*1,25*1,1</t>
  </si>
  <si>
    <t>6,8*0,8*0,8</t>
  </si>
  <si>
    <t>1,3*0,6*0,8</t>
  </si>
  <si>
    <t>274351121</t>
  </si>
  <si>
    <t>Bednění základů pasů rovné zřízení</t>
  </si>
  <si>
    <t>823530865</t>
  </si>
  <si>
    <t>https://podminky.urs.cz/item/CS_URS_2021_02/274351121</t>
  </si>
  <si>
    <t>(2,5+7,5+1,6+8,25+0,6)*2*0,8</t>
  </si>
  <si>
    <t>0,5*2*0,6</t>
  </si>
  <si>
    <t>2,1*2*0,6</t>
  </si>
  <si>
    <t>16,0*2*0,6</t>
  </si>
  <si>
    <t>17,0*2*0,375</t>
  </si>
  <si>
    <t>(5,0+5,8+7,75*3)*2*1,1</t>
  </si>
  <si>
    <t>1,25*2*2*1,1</t>
  </si>
  <si>
    <t>6,8*2*0,8</t>
  </si>
  <si>
    <t>1,3*2*0,8</t>
  </si>
  <si>
    <t>28</t>
  </si>
  <si>
    <t>274351122</t>
  </si>
  <si>
    <t>Bednění základů pasů rovné odstranění</t>
  </si>
  <si>
    <t>-1278510255</t>
  </si>
  <si>
    <t>https://podminky.urs.cz/item/CS_URS_2021_02/274351122</t>
  </si>
  <si>
    <t>29</t>
  </si>
  <si>
    <t>274361821</t>
  </si>
  <si>
    <t>Výztuž základů pasů z betonářské oceli 10 505 (R) nebo BSt 500</t>
  </si>
  <si>
    <t>1487816789</t>
  </si>
  <si>
    <t>https://podminky.urs.cz/item/CS_URS_2021_02/274361821</t>
  </si>
  <si>
    <t xml:space="preserve">Základy 110 kg/m3 : </t>
  </si>
  <si>
    <t>73,35*0,11</t>
  </si>
  <si>
    <t>30</t>
  </si>
  <si>
    <t>275322611</t>
  </si>
  <si>
    <t>Základy z betonu železového (bez výztuže) patky z betonu se zvýšenými nároky na prostředí tř. C 30/37</t>
  </si>
  <si>
    <t>1150818930</t>
  </si>
  <si>
    <t>https://podminky.urs.cz/item/CS_URS_2021_02/275322611</t>
  </si>
  <si>
    <t>XC4, XA1</t>
  </si>
  <si>
    <t>hlavice pilot - viz tabulka</t>
  </si>
  <si>
    <t>1,12*18</t>
  </si>
  <si>
    <t>1,2*3</t>
  </si>
  <si>
    <t>ZA1</t>
  </si>
  <si>
    <t>0,8*0,8*0,8*8</t>
  </si>
  <si>
    <t>31</t>
  </si>
  <si>
    <t>275351121</t>
  </si>
  <si>
    <t>Bednění základů patek zřízení</t>
  </si>
  <si>
    <t>-1151799594</t>
  </si>
  <si>
    <t>https://podminky.urs.cz/item/CS_URS_2021_02/275351121</t>
  </si>
  <si>
    <t>kalich pro uložení sloupu</t>
  </si>
  <si>
    <t>0,75*0,55*4*18</t>
  </si>
  <si>
    <t>0,6*0,6*18</t>
  </si>
  <si>
    <t>0,75*0,45*4*3</t>
  </si>
  <si>
    <t>0,5*0,5*3</t>
  </si>
  <si>
    <t>0,8*0,8*4*8</t>
  </si>
  <si>
    <t>32</t>
  </si>
  <si>
    <t>275351122</t>
  </si>
  <si>
    <t>Bednění základů patek odstranění</t>
  </si>
  <si>
    <t>-1133993384</t>
  </si>
  <si>
    <t>https://podminky.urs.cz/item/CS_URS_2021_02/275351122</t>
  </si>
  <si>
    <t>33</t>
  </si>
  <si>
    <t>275361821</t>
  </si>
  <si>
    <t>Výztuž základů patek z betonářské oceli 10 505 (R)</t>
  </si>
  <si>
    <t>2085184347</t>
  </si>
  <si>
    <t>https://podminky.urs.cz/item/CS_URS_2021_02/275361821</t>
  </si>
  <si>
    <t>stupeň vyztužení monolitů dle projektanta</t>
  </si>
  <si>
    <t>27,86*0,11</t>
  </si>
  <si>
    <t>34</t>
  </si>
  <si>
    <t>389381001</t>
  </si>
  <si>
    <t>Dobetonování prefabrikovaných konstrukcí</t>
  </si>
  <si>
    <t>-248506119</t>
  </si>
  <si>
    <t>https://podminky.urs.cz/item/CS_URS_2021_02/389381001</t>
  </si>
  <si>
    <t>dobetonování kalichů po osazení sloupů</t>
  </si>
  <si>
    <t>0,75*0,55*0,55*18</t>
  </si>
  <si>
    <t>-0,7*0,4*0,4*18</t>
  </si>
  <si>
    <t>0,75*0,55*0,55*3</t>
  </si>
  <si>
    <t>-0,7*0,3*0,3*3</t>
  </si>
  <si>
    <t>35</t>
  </si>
  <si>
    <t>273323611</t>
  </si>
  <si>
    <t>Základy z betonu železového (bez výztuže) desky z betonu pro konstrukce bílých van tř. C 30/37</t>
  </si>
  <si>
    <t>-1616372300</t>
  </si>
  <si>
    <t>dno výtahové šachty</t>
  </si>
  <si>
    <t>3,3*2,5*0,25</t>
  </si>
  <si>
    <t>36</t>
  </si>
  <si>
    <t>273351121</t>
  </si>
  <si>
    <t>Bednění základů desek zřízení</t>
  </si>
  <si>
    <t>-1435154719</t>
  </si>
  <si>
    <t xml:space="preserve">dno výtahové šachty : </t>
  </si>
  <si>
    <t>(3,3+2,5)*2*0,25</t>
  </si>
  <si>
    <t>37</t>
  </si>
  <si>
    <t>273351122</t>
  </si>
  <si>
    <t>Bednění základů desek odstranění</t>
  </si>
  <si>
    <t>-2113314363</t>
  </si>
  <si>
    <t>38</t>
  </si>
  <si>
    <t>273361821</t>
  </si>
  <si>
    <t>Výztuž základů desek z betonářské oceli 10 505 (R) nebo BSt 500</t>
  </si>
  <si>
    <t>-1589003708</t>
  </si>
  <si>
    <t>2,06*0,11</t>
  </si>
  <si>
    <t>39</t>
  </si>
  <si>
    <t>279323112</t>
  </si>
  <si>
    <t>Základové zdi z betonu železového (bez výztuže) pro konstrukce bílých van tř. C 30/37</t>
  </si>
  <si>
    <t>2072979131</t>
  </si>
  <si>
    <t>https://podminky.urs.cz/item/CS_URS_2021_02/279323112</t>
  </si>
  <si>
    <t>stěny výtahové šachty</t>
  </si>
  <si>
    <t>2,0*2*0,3*0,85</t>
  </si>
  <si>
    <t>2,5*(0,3+1,0)*0,85</t>
  </si>
  <si>
    <t>40</t>
  </si>
  <si>
    <t>279351121</t>
  </si>
  <si>
    <t>Bednění základových zdí rovné oboustranné za každou stranu zřízení</t>
  </si>
  <si>
    <t>-222026523</t>
  </si>
  <si>
    <t>https://podminky.urs.cz/item/CS_URS_2021_02/279351121</t>
  </si>
  <si>
    <t>(3,3+2,5)*2*0,85</t>
  </si>
  <si>
    <t>(2,0+1,9)*2*0,85</t>
  </si>
  <si>
    <t>41</t>
  </si>
  <si>
    <t>279351122</t>
  </si>
  <si>
    <t>Bednění základových zdí rovné oboustranné za každou stranu odstranění</t>
  </si>
  <si>
    <t>-388840127</t>
  </si>
  <si>
    <t>https://podminky.urs.cz/item/CS_URS_2021_02/279351122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</si>
  <si>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</si>
  <si>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</si>
  <si>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</si>
  <si>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-37678458</t>
  </si>
  <si>
    <t>https://podminky.urs.cz/item/CS_URS_2021_02/279361821</t>
  </si>
  <si>
    <t>3,78*0,11</t>
  </si>
  <si>
    <t>43</t>
  </si>
  <si>
    <t>631319211</t>
  </si>
  <si>
    <t>Příplatek k cenám betonových mazanin za vyztužení polypropylenovými mikrovlákny objemové vyztužení 0,9 kg/m3</t>
  </si>
  <si>
    <t>1871900914</t>
  </si>
  <si>
    <t>https://podminky.urs.cz/item/CS_URS_2021_02/631319211</t>
  </si>
  <si>
    <t>přísada do vodostavebních konstrukcí</t>
  </si>
  <si>
    <t xml:space="preserve"> dno a stěny výtahové šachty</t>
  </si>
  <si>
    <t>2,06+3,78</t>
  </si>
  <si>
    <t>44</t>
  </si>
  <si>
    <t>PR01</t>
  </si>
  <si>
    <t>Zajištění prostupů monolitickými základovými konstrukcemi, bedněním, nebo chráničkami, dle PD stavební části a koordinace s profesní PD a výkazem, za stavbu celkem - D+M</t>
  </si>
  <si>
    <t>98718408</t>
  </si>
  <si>
    <t>Svislé a kompletní konstrukce</t>
  </si>
  <si>
    <t>45</t>
  </si>
  <si>
    <t>310239211</t>
  </si>
  <si>
    <t>Zazdívka otvorů ve zdivu nadzákladovém cihlami pálenými plochy přes 1 m2 do 4 m2 na maltu vápenocementovou</t>
  </si>
  <si>
    <t>805785233</t>
  </si>
  <si>
    <t>https://podminky.urs.cz/item/CS_URS_2021_02/310239211</t>
  </si>
  <si>
    <t xml:space="preserve">1NP : </t>
  </si>
  <si>
    <t>1,8*2,22*0,45*3</t>
  </si>
  <si>
    <t>(1,7+1,8)*1,9*0,45</t>
  </si>
  <si>
    <t xml:space="preserve">u boulderové stěny : </t>
  </si>
  <si>
    <t>0,48*1,15*0,45</t>
  </si>
  <si>
    <t xml:space="preserve">2NP : </t>
  </si>
  <si>
    <t>(0,45*1,75*3+1,11*2,2+0,48*1,15)*0,45</t>
  </si>
  <si>
    <t xml:space="preserve">3NP : </t>
  </si>
  <si>
    <t>1,62*3,0*0,3*4</t>
  </si>
  <si>
    <t>1,62*2,35*0,3</t>
  </si>
  <si>
    <t>(0,98*1,66*2+0,45*1,66*4+0,98*2,1*2)*0,45</t>
  </si>
  <si>
    <t>46</t>
  </si>
  <si>
    <t>311231287</t>
  </si>
  <si>
    <t>Zdivo z cihel pálených nosné z cihel lehčených otvory CV 290x140x140 mm do P 10, na maltu ze suché směsi 10 MPa</t>
  </si>
  <si>
    <t>-1172137215</t>
  </si>
  <si>
    <t>https://podminky.urs.cz/item/CS_URS_2021_02/311231287</t>
  </si>
  <si>
    <t>do JC promítnout konkrétní materiál (položka stanovena jako nejblíže vhodná pro daný typ dle ceníku URS)</t>
  </si>
  <si>
    <t xml:space="preserve">zazdívka tl. 800mm : </t>
  </si>
  <si>
    <t>4,558*3,05*0,8</t>
  </si>
  <si>
    <t>4,558*2,1*0,8+4,558*0,6*0,15</t>
  </si>
  <si>
    <t>47</t>
  </si>
  <si>
    <t>311234021</t>
  </si>
  <si>
    <t>Zdivo jednovrstvé z cihel děrovaných nebroušených klasických spojených na pero a drážku na maltu M5, pevnost cihel do P10, tl. zdiva 200 mm</t>
  </si>
  <si>
    <t>-2115444517</t>
  </si>
  <si>
    <t>https://podminky.urs.cz/item/CS_URS_2021_02/311234021</t>
  </si>
  <si>
    <t>(13,3+2,0)*4,5</t>
  </si>
  <si>
    <t>48</t>
  </si>
  <si>
    <t>311237111</t>
  </si>
  <si>
    <t>Zdivo jednovrstvé tepelně izolační z cihel děrovaných broušených na tenkovrstvou maltu, součinitel prostupu tepla U přes 0,26 do 0,30, tl. zdiva 300 mm</t>
  </si>
  <si>
    <t>957589186</t>
  </si>
  <si>
    <t>https://podminky.urs.cz/item/CS_URS_2021_02/311237111</t>
  </si>
  <si>
    <t xml:space="preserve">osa 0 : </t>
  </si>
  <si>
    <t>(5,9+8,7+9,05)*(2,75+1,25+1,5+4,25)</t>
  </si>
  <si>
    <t xml:space="preserve">osa A : </t>
  </si>
  <si>
    <t>41,7*(2,75+1,25+4,0)</t>
  </si>
  <si>
    <t>-2,1*2,4</t>
  </si>
  <si>
    <t xml:space="preserve">osa 7 : </t>
  </si>
  <si>
    <t>(9,05+8,7+23,15)*(2,75+1,25+1,5+4,25)</t>
  </si>
  <si>
    <t>-6,29*(4,25+0,5)</t>
  </si>
  <si>
    <t>49</t>
  </si>
  <si>
    <t>311321815</t>
  </si>
  <si>
    <t>Nadzákladové zdi z betonu železového (bez výztuže) nosné pohledového (v přírodní barvě drtí a přísad) tř. C 30/37</t>
  </si>
  <si>
    <t>1304905337</t>
  </si>
  <si>
    <t>https://podminky.urs.cz/item/CS_URS_2021_02/311321815</t>
  </si>
  <si>
    <t>vnitřní nadzákladové stěny</t>
  </si>
  <si>
    <t xml:space="preserve">ST-ŽB-180 : </t>
  </si>
  <si>
    <t>6,78*2,75*0,18</t>
  </si>
  <si>
    <t xml:space="preserve">ST-ŽB-200 : </t>
  </si>
  <si>
    <t>(2,4+7,5+1,6+6,92+3,474)*2,75*0,2</t>
  </si>
  <si>
    <t>-1,32*2,135*2*0,2</t>
  </si>
  <si>
    <t xml:space="preserve">ST-ŽB-210 : </t>
  </si>
  <si>
    <t>(2,51+2,05)*2,75*0,21</t>
  </si>
  <si>
    <t>-0,98*2,04*0,21</t>
  </si>
  <si>
    <t>7,52*2,615*0,18</t>
  </si>
  <si>
    <t>(2,4+7,5+1,6+6,92+3,474)*2,615*0,2</t>
  </si>
  <si>
    <t>6,4*0,2*0,2</t>
  </si>
  <si>
    <t xml:space="preserve">pod únik. schodištěm : </t>
  </si>
  <si>
    <t>1,1*0,15*1,702</t>
  </si>
  <si>
    <t>(2,51+2,05)*4,05*0,21</t>
  </si>
  <si>
    <t>50</t>
  </si>
  <si>
    <t>311351121</t>
  </si>
  <si>
    <t>Bednění nadzákladových zdí nosných rovné oboustranné za každou stranu zřízení</t>
  </si>
  <si>
    <t>-1618098379</t>
  </si>
  <si>
    <t>https://podminky.urs.cz/item/CS_URS_2021_02/311351121</t>
  </si>
  <si>
    <t xml:space="preserve">vnitřní nadzákladové stěny : </t>
  </si>
  <si>
    <t>6,78*2,75*2</t>
  </si>
  <si>
    <t>(2,4+7,5+1,6+6,92+3,474)*2,75*2</t>
  </si>
  <si>
    <t>-1,32*2,135*2*2</t>
  </si>
  <si>
    <t>(1,32+2,135)*2*2*0,2</t>
  </si>
  <si>
    <t>(2,51+2,05)*2,75*2</t>
  </si>
  <si>
    <t>-0,98*2,04*2</t>
  </si>
  <si>
    <t>(0,98+2,04*2)*0,21</t>
  </si>
  <si>
    <t>7,52*2,615*2</t>
  </si>
  <si>
    <t>(2,4+7,5+1,6+6,92+3,474)*2,615*2</t>
  </si>
  <si>
    <t>6,4*0,2*2</t>
  </si>
  <si>
    <t>1,1*2*1,702</t>
  </si>
  <si>
    <t>(2,51+2,05)*4,05*2</t>
  </si>
  <si>
    <t xml:space="preserve">bednění prostupů : </t>
  </si>
  <si>
    <t>0,2*4*0,2</t>
  </si>
  <si>
    <t>(0,25+0,125)*2*0,2</t>
  </si>
  <si>
    <t>(0,2+0,6)*2*0,2</t>
  </si>
  <si>
    <t>(0,1+0,2)*2*0,2*3</t>
  </si>
  <si>
    <t>(0,15+0,2)*2*0,2</t>
  </si>
  <si>
    <t>(0,25+0,15)*2*0,2*3</t>
  </si>
  <si>
    <t>(0,5+0,125)*2*0,2</t>
  </si>
  <si>
    <t>(0,3+0,125)*2*0,2</t>
  </si>
  <si>
    <t>(0,35+0,15)*2*0,2</t>
  </si>
  <si>
    <t>0,25*4*0,21</t>
  </si>
  <si>
    <t>(0,35+2,12)*2*0,11</t>
  </si>
  <si>
    <t>51</t>
  </si>
  <si>
    <t>311351122</t>
  </si>
  <si>
    <t>Bednění nadzákladových zdí nosných rovné oboustranné za každou stranu odstranění</t>
  </si>
  <si>
    <t>-1520514523</t>
  </si>
  <si>
    <t>https://podminky.urs.cz/item/CS_URS_2021_02/311351122</t>
  </si>
  <si>
    <t>52</t>
  </si>
  <si>
    <t>311351911</t>
  </si>
  <si>
    <t>Bednění nadzákladových zdí nosných Příplatek k cenám bednění za pohledový beton</t>
  </si>
  <si>
    <t>-1767410455</t>
  </si>
  <si>
    <t>https://podminky.urs.cz/item/CS_URS_2021_02/311351911</t>
  </si>
  <si>
    <t>53</t>
  </si>
  <si>
    <t>311361821</t>
  </si>
  <si>
    <t>Výztuž nadzákladových zdí nosných svislých nebo odkloněných od svislice, rovných nebo oblých z betonářské oceli 10 505 (R) nebo BSt 500</t>
  </si>
  <si>
    <t>1744348936</t>
  </si>
  <si>
    <t>https://podminky.urs.cz/item/CS_URS_2021_02/311361821</t>
  </si>
  <si>
    <t xml:space="preserve">Stěny 120 kg/m3 : </t>
  </si>
  <si>
    <t>37,683*0,12</t>
  </si>
  <si>
    <t>54</t>
  </si>
  <si>
    <t>317944323</t>
  </si>
  <si>
    <t>Válcované nosníky dodatečně osazované do připravených otvorů bez zazdění hlav č. 14 až 22</t>
  </si>
  <si>
    <t>-906769155</t>
  </si>
  <si>
    <t>https://podminky.urs.cz/item/CS_URS_2021_02/317944323</t>
  </si>
  <si>
    <t>OK5 - statika v.č. C008</t>
  </si>
  <si>
    <t>5,046</t>
  </si>
  <si>
    <t>OK6 - statika v.č. C009 (bez schodiš. nosníků)</t>
  </si>
  <si>
    <t>0,401+0,191+0,608</t>
  </si>
  <si>
    <t>55</t>
  </si>
  <si>
    <t>342291131</t>
  </si>
  <si>
    <t>Ukotvení příček plochými kotvami, do konstrukce betonové</t>
  </si>
  <si>
    <t>-827432989</t>
  </si>
  <si>
    <t>https://podminky.urs.cz/item/CS_URS_2021_02/342291131</t>
  </si>
  <si>
    <t>zděné vyzdívky mezi sloupy</t>
  </si>
  <si>
    <t xml:space="preserve">zdivo tl. 300mm : </t>
  </si>
  <si>
    <t>6*(2,75+1,25+1,5+4,25)</t>
  </si>
  <si>
    <t>8*(2,75+1,25+4,0)</t>
  </si>
  <si>
    <t>7*(2,75+1,25+1,5+4,25)</t>
  </si>
  <si>
    <t xml:space="preserve">zdivo tl. 200mm : </t>
  </si>
  <si>
    <t>4,5</t>
  </si>
  <si>
    <t>56</t>
  </si>
  <si>
    <t>346244382</t>
  </si>
  <si>
    <t>Plentování ocelových válcovaných nosníků jednostranné cihlami na maltu, výška stojiny přes 200 do 300 mm</t>
  </si>
  <si>
    <t>1140515591</t>
  </si>
  <si>
    <t>https://podminky.urs.cz/item/CS_URS_2021_02/346244382</t>
  </si>
  <si>
    <t>nové průvlaky</t>
  </si>
  <si>
    <t>0,8*5,5</t>
  </si>
  <si>
    <t>0,8*2,1+0,8*2,2*2+0,5*2,0*5</t>
  </si>
  <si>
    <t>57</t>
  </si>
  <si>
    <t>PR02</t>
  </si>
  <si>
    <t>Zajištění prostupů monolitickými svislými konstrukcemi, bedněním, nebo chráničkami, dle PD stavební části a koordinace s profesní PD a výkazem, za stavbu celkem - D+M</t>
  </si>
  <si>
    <t>-110890525</t>
  </si>
  <si>
    <t>Opěrné stěny</t>
  </si>
  <si>
    <t>58</t>
  </si>
  <si>
    <t>327324128</t>
  </si>
  <si>
    <t>Opěrné zdi a valy z betonu železového odolný proti agresivnímu prostředí tř. C 30/37</t>
  </si>
  <si>
    <t>-1432844778</t>
  </si>
  <si>
    <t>https://podminky.urs.cz/item/CS_URS_2021_02/327324128</t>
  </si>
  <si>
    <t>opěrná stěna stupňovitá v ose 7</t>
  </si>
  <si>
    <t>(4,25*0,75+5,25*1,5+5,25*2,25+5,25*3,0+5,25*3,75+13,9*4,5)*0,3</t>
  </si>
  <si>
    <t xml:space="preserve">úhlová stěna rampy s nikou pro plyn (v.č.007 statika) : </t>
  </si>
  <si>
    <t xml:space="preserve">základ : </t>
  </si>
  <si>
    <t>(1,5*1,3+4,2*1,5+8,2*1,5)*0,2</t>
  </si>
  <si>
    <t xml:space="preserve">stěna : </t>
  </si>
  <si>
    <t>1,5*0,2*2,81</t>
  </si>
  <si>
    <t>2,7*0,2*(2,81+2,6)/2</t>
  </si>
  <si>
    <t>8,0*0,2*(2,6+0,55)/2</t>
  </si>
  <si>
    <t>-1,5*0,2*1,0</t>
  </si>
  <si>
    <t>2,7*0,2*1,8</t>
  </si>
  <si>
    <t>(2,7+1,4)*2*0,2*0,6</t>
  </si>
  <si>
    <t>59</t>
  </si>
  <si>
    <t>327351211</t>
  </si>
  <si>
    <t>Bednění opěrných zdí a valů svislých i skloněných, výšky do 20 m zřízení</t>
  </si>
  <si>
    <t>1518139484</t>
  </si>
  <si>
    <t>https://podminky.urs.cz/item/CS_URS_2021_02/327351211</t>
  </si>
  <si>
    <t xml:space="preserve">opěrná stěna stupňovitá v ose 7 : </t>
  </si>
  <si>
    <t>(4,25*0,75+5,25*1,5+5,25*2,25+5,25*3,0+5,25*3,75+13,9*4,5)*2</t>
  </si>
  <si>
    <t>4,5*2*0,3</t>
  </si>
  <si>
    <t>(12,0+2,8)*2*0,2</t>
  </si>
  <si>
    <t>1,5*2*2,81</t>
  </si>
  <si>
    <t>2,7*2*(2,81+2,6)/2</t>
  </si>
  <si>
    <t>8,0*2*(2,6+0,55)/2</t>
  </si>
  <si>
    <t>-1,5*2*1,0</t>
  </si>
  <si>
    <t>(1,5+1,0)*2*0,2</t>
  </si>
  <si>
    <t>2,7*2*1,8</t>
  </si>
  <si>
    <t>(2,7+1,4)*2*2*0,6</t>
  </si>
  <si>
    <t>60</t>
  </si>
  <si>
    <t>327351221</t>
  </si>
  <si>
    <t>Bednění opěrných zdí a valů svislých i skloněných, výšky do 20 m odstranění</t>
  </si>
  <si>
    <t>2124282389</t>
  </si>
  <si>
    <t>https://podminky.urs.cz/item/CS_URS_2021_02/327351221</t>
  </si>
  <si>
    <t>61</t>
  </si>
  <si>
    <t>327361006</t>
  </si>
  <si>
    <t>Výztuž opěrných zdí a valů průměru do 12 mm, z oceli 10 505 (R) nebo BSt 500</t>
  </si>
  <si>
    <t>-717086631</t>
  </si>
  <si>
    <t>https://podminky.urs.cz/item/CS_URS_2021_02/327361006</t>
  </si>
  <si>
    <t>dle projektanta 120kg/m3</t>
  </si>
  <si>
    <t>46,849*0,12</t>
  </si>
  <si>
    <t>310</t>
  </si>
  <si>
    <t>Prefabrikované konstrukce</t>
  </si>
  <si>
    <t>62</t>
  </si>
  <si>
    <t>KO1</t>
  </si>
  <si>
    <t>Samostatné integrované kování prefa prvků KO1 400/400 na spodní straně dolní pásnice vazníků, koordinace prefa prvků viz statika - D+M</t>
  </si>
  <si>
    <t>1255977573</t>
  </si>
  <si>
    <t>63</t>
  </si>
  <si>
    <t>KO2</t>
  </si>
  <si>
    <t>Samostatné integrované kování prefa prvků KO2 250/200 na boční straně horní pásnice vazníků, koordinace prefa prvků viz statika - D+M</t>
  </si>
  <si>
    <t>1152552298</t>
  </si>
  <si>
    <t>64</t>
  </si>
  <si>
    <t>KO3</t>
  </si>
  <si>
    <t>Samostatné integrované kování prefa prvků KO3 250/250 na straně sloupu pro schodiště a Uprofil, koordinace prefa prvků viz statika - D+M</t>
  </si>
  <si>
    <t>1440125926</t>
  </si>
  <si>
    <t>65</t>
  </si>
  <si>
    <t>KO4</t>
  </si>
  <si>
    <t>Samostatné integrované kování prefa prvků KO3 250/250 na straně sloupu pro věnce, koordinace prefa prvků viz statika - D+M</t>
  </si>
  <si>
    <t>-737702718</t>
  </si>
  <si>
    <t>66</t>
  </si>
  <si>
    <t>KO5</t>
  </si>
  <si>
    <t>Samostatné integrované kování prefa prvků KO3 300/300 na horní straně sloupu koordinace prefa prvků viz statika - D+M</t>
  </si>
  <si>
    <t>644425349</t>
  </si>
  <si>
    <t>67</t>
  </si>
  <si>
    <t>S1.1</t>
  </si>
  <si>
    <t>Sloup montovaný PRF 400/400, beton C40/50-XC1 pohledový, kompletizovaný, vč. kování, dobetonování a zalití spar - D+M</t>
  </si>
  <si>
    <t>270215552</t>
  </si>
  <si>
    <t>68</t>
  </si>
  <si>
    <t>S1.2</t>
  </si>
  <si>
    <t>-1506919230</t>
  </si>
  <si>
    <t>69</t>
  </si>
  <si>
    <t>S1.3</t>
  </si>
  <si>
    <t>2130588371</t>
  </si>
  <si>
    <t>70</t>
  </si>
  <si>
    <t>S1.4</t>
  </si>
  <si>
    <t>320242583</t>
  </si>
  <si>
    <t>71</t>
  </si>
  <si>
    <t>S1.5</t>
  </si>
  <si>
    <t>1541874595</t>
  </si>
  <si>
    <t>72</t>
  </si>
  <si>
    <t>S1.6</t>
  </si>
  <si>
    <t>-2028005747</t>
  </si>
  <si>
    <t>73</t>
  </si>
  <si>
    <t>S1.7</t>
  </si>
  <si>
    <t>-1069800540</t>
  </si>
  <si>
    <t>74</t>
  </si>
  <si>
    <t>S1.8</t>
  </si>
  <si>
    <t>-412530891</t>
  </si>
  <si>
    <t>75</t>
  </si>
  <si>
    <t>S2.1</t>
  </si>
  <si>
    <t>Sloup montovaný PRF 300/300, beton C40/50-XC1 pohledový, kompletizovaný, vč. kování, dobetonování a zalití spar - D+M</t>
  </si>
  <si>
    <t>739473266</t>
  </si>
  <si>
    <t>76</t>
  </si>
  <si>
    <t>S2.2</t>
  </si>
  <si>
    <t>1691420942</t>
  </si>
  <si>
    <t>77</t>
  </si>
  <si>
    <t>VA1</t>
  </si>
  <si>
    <t>Střešní vazník montovaný PRF 1475-1640/400mm, beton C40/50-XC1 pohledový, kompletizovaný, vč. kování, dobetonování a zalití spar - D+M</t>
  </si>
  <si>
    <t>1341569832</t>
  </si>
  <si>
    <t>78</t>
  </si>
  <si>
    <t>VA2</t>
  </si>
  <si>
    <t>Střešní vazník montovaný PRF 1000-1600/400mm, beton C40/50-XC1 pohledový, kompletizovaný, vč. kování, dobetonování a zalití spar - D+M</t>
  </si>
  <si>
    <t>370186631</t>
  </si>
  <si>
    <t>79</t>
  </si>
  <si>
    <t>VA2-P1</t>
  </si>
  <si>
    <t>-1586853332</t>
  </si>
  <si>
    <t>80</t>
  </si>
  <si>
    <t>VA2-P2</t>
  </si>
  <si>
    <t>133397101</t>
  </si>
  <si>
    <t>81</t>
  </si>
  <si>
    <t>VA2-P3</t>
  </si>
  <si>
    <t>-1564157778</t>
  </si>
  <si>
    <t>82</t>
  </si>
  <si>
    <t>VA3</t>
  </si>
  <si>
    <t>Střešní vazník montovaný PRF 1000-1640/400mm, beton C40/50-XC1 pohledový, kompletizovaný, vč. kování, dobetonování a zalití spar - D+M</t>
  </si>
  <si>
    <t>-1200015452</t>
  </si>
  <si>
    <t>83</t>
  </si>
  <si>
    <t>VA3-P1</t>
  </si>
  <si>
    <t>-2028290742</t>
  </si>
  <si>
    <t>84</t>
  </si>
  <si>
    <t>VA3-P2</t>
  </si>
  <si>
    <t>-393059056</t>
  </si>
  <si>
    <t>85</t>
  </si>
  <si>
    <t>VA3-P3</t>
  </si>
  <si>
    <t>263777865</t>
  </si>
  <si>
    <t>86</t>
  </si>
  <si>
    <t>VA4</t>
  </si>
  <si>
    <t>Střešní vazník montovaný PRF 1350-1475/400mm, beton C40/50-XC1 pohledový, kompletizovaný, vč. kování, dobetonování a zalití spar - D+M</t>
  </si>
  <si>
    <t>-1370995621</t>
  </si>
  <si>
    <t>87</t>
  </si>
  <si>
    <t>VA4-P1</t>
  </si>
  <si>
    <t>933288968</t>
  </si>
  <si>
    <t>88</t>
  </si>
  <si>
    <t>ZP1.1</t>
  </si>
  <si>
    <t>Základový práh montovaný PRF 800/300, beton C40/50-XC1, kompletizovaný, vč. kování, dobetonování a zalití spar - D+M</t>
  </si>
  <si>
    <t>462370174</t>
  </si>
  <si>
    <t>89</t>
  </si>
  <si>
    <t>ZP1.2</t>
  </si>
  <si>
    <t>-1537921389</t>
  </si>
  <si>
    <t>90</t>
  </si>
  <si>
    <t>ZP1.3</t>
  </si>
  <si>
    <t>-848776284</t>
  </si>
  <si>
    <t>91</t>
  </si>
  <si>
    <t>ZP1.4</t>
  </si>
  <si>
    <t>255641558</t>
  </si>
  <si>
    <t>92</t>
  </si>
  <si>
    <t>ZP1.5</t>
  </si>
  <si>
    <t>1380225919</t>
  </si>
  <si>
    <t>93</t>
  </si>
  <si>
    <t>ZP1.6</t>
  </si>
  <si>
    <t>126052066</t>
  </si>
  <si>
    <t>94</t>
  </si>
  <si>
    <t>ZP1.7</t>
  </si>
  <si>
    <t>1484311085</t>
  </si>
  <si>
    <t>95</t>
  </si>
  <si>
    <t>ZT1</t>
  </si>
  <si>
    <t>Ztužidlo PRF 400/200mm, beton C40/50-XC1 pohledový, kompletizovaný, vč. kování, dobetonování a zalití spar - D+M</t>
  </si>
  <si>
    <t>-599330077</t>
  </si>
  <si>
    <t>96</t>
  </si>
  <si>
    <t>ZT2.1</t>
  </si>
  <si>
    <t>-317068910</t>
  </si>
  <si>
    <t>97</t>
  </si>
  <si>
    <t>ZT2.2</t>
  </si>
  <si>
    <t>-1943168061</t>
  </si>
  <si>
    <t>Vodorovné konstrukce</t>
  </si>
  <si>
    <t>98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</si>
  <si>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</si>
  <si>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</si>
  <si>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691955359</t>
  </si>
  <si>
    <t>https://podminky.urs.cz/item/CS_URS_2021_02/411322525</t>
  </si>
  <si>
    <t>desky do tr. plechu</t>
  </si>
  <si>
    <t xml:space="preserve">D5 : </t>
  </si>
  <si>
    <t>1,19*4,56*(0,08+0,04/2)</t>
  </si>
  <si>
    <t>nové schodiště mezi osami 2-3</t>
  </si>
  <si>
    <t>2,05*(3,3+3,15*1,15+1,533)*(0,08+0,04/2)</t>
  </si>
  <si>
    <t>doplnění podlahy mezi osou 3-4 na ose C</t>
  </si>
  <si>
    <t>1,2*5,5*2*(0,08+0,04/2)</t>
  </si>
  <si>
    <t>99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</si>
  <si>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</si>
  <si>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</si>
  <si>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-17126193</t>
  </si>
  <si>
    <t>https://podminky.urs.cz/item/CS_URS_2021_02/411324646</t>
  </si>
  <si>
    <t xml:space="preserve">D1 : </t>
  </si>
  <si>
    <t>18,3*8,55*0,21</t>
  </si>
  <si>
    <t>-0,2*1,63*0,21</t>
  </si>
  <si>
    <t>-7,155*1,5*0,21</t>
  </si>
  <si>
    <t>-2,41*2,16*0,21</t>
  </si>
  <si>
    <t xml:space="preserve">D2 : </t>
  </si>
  <si>
    <t>-7,52*1,5*0,21</t>
  </si>
  <si>
    <t xml:space="preserve">D3 : </t>
  </si>
  <si>
    <t>(23,8*3,83+18,1*2,4-0,4*0,4*8)*0,21</t>
  </si>
  <si>
    <t xml:space="preserve">D4 : </t>
  </si>
  <si>
    <t>(6,05*5,3+3,995*13,3-1,55*5,5)*0,21</t>
  </si>
  <si>
    <t xml:space="preserve">ozub mezi deskami D3 a D4 : </t>
  </si>
  <si>
    <t>3,7*0,25*0,143</t>
  </si>
  <si>
    <t>100</t>
  </si>
  <si>
    <t>411351011</t>
  </si>
  <si>
    <t>Bednění stropních konstrukcí - bez podpěrné konstrukce desek tloušťky stropní desky přes 5 do 25 cm zřízení</t>
  </si>
  <si>
    <t>-640554551</t>
  </si>
  <si>
    <t>https://podminky.urs.cz/item/CS_URS_2021_02/411351011</t>
  </si>
  <si>
    <t xml:space="preserve">v ploše : </t>
  </si>
  <si>
    <t>18,1*8,55</t>
  </si>
  <si>
    <t>-7,155*1,5</t>
  </si>
  <si>
    <t>-2,41*2,16</t>
  </si>
  <si>
    <t>-7,52*1,5</t>
  </si>
  <si>
    <t>23,8*3,83+18,1*2,4-0,4*0,4*8</t>
  </si>
  <si>
    <t>5,75*5,3+3,9*13,05-1,4*5,5</t>
  </si>
  <si>
    <t xml:space="preserve">odpočet stěny pod deskou : </t>
  </si>
  <si>
    <t>-(2,2+7,5+1,6+6,92+3,474)*0,2</t>
  </si>
  <si>
    <t xml:space="preserve">hrany : </t>
  </si>
  <si>
    <t>(18,3+8,55)*2*0,21</t>
  </si>
  <si>
    <t>1,5*2*0,21</t>
  </si>
  <si>
    <t>(2,41+2,16)*0,21</t>
  </si>
  <si>
    <t>-0,4*0,21*5</t>
  </si>
  <si>
    <t>(23,8+18,1+3,83)*2*0,21-(19,7+2,4+0,4*4)*0,21</t>
  </si>
  <si>
    <t>(5,75*2+5,3+13,3+1,55*2+5,5)*0,21</t>
  </si>
  <si>
    <t>3,7*2*0,143</t>
  </si>
  <si>
    <t xml:space="preserve">vybednění prostupů v deskách : </t>
  </si>
  <si>
    <t>(0,15*6+0,15+0,2*2+0,25*2+0,35)*2*0,21</t>
  </si>
  <si>
    <t>pi*0,335*0,21*2</t>
  </si>
  <si>
    <t>0,2*2*0,21</t>
  </si>
  <si>
    <t>pi*0,2*0,21*3</t>
  </si>
  <si>
    <t>pi*0,15*0,21*2</t>
  </si>
  <si>
    <t>(0,15*3+0,15*2+0,25)*2*0,21</t>
  </si>
  <si>
    <t>0,2*4*0,21</t>
  </si>
  <si>
    <t>(0,15*3+0,15+0,2+1,25)*2*0,21</t>
  </si>
  <si>
    <t>pi*0,52*0,21*2</t>
  </si>
  <si>
    <t>(0,1+0,2)*2*0,21</t>
  </si>
  <si>
    <t>pi*0,2*0,21*2</t>
  </si>
  <si>
    <t>0,355*4*0,21</t>
  </si>
  <si>
    <t>pi*0,31*0,21*2</t>
  </si>
  <si>
    <t>101</t>
  </si>
  <si>
    <t>411351012</t>
  </si>
  <si>
    <t>Bednění stropních konstrukcí - bez podpěrné konstrukce desek tloušťky stropní desky přes 5 do 25 cm odstranění</t>
  </si>
  <si>
    <t>296745399</t>
  </si>
  <si>
    <t>https://podminky.urs.cz/item/CS_URS_2021_02/411351012</t>
  </si>
  <si>
    <t>102</t>
  </si>
  <si>
    <t>411354233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</si>
  <si>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</t>
  </si>
  <si>
    <t>1492143453</t>
  </si>
  <si>
    <t>https://podminky.urs.cz/item/CS_URS_2021_02/411354233</t>
  </si>
  <si>
    <t>1,19*4,56</t>
  </si>
  <si>
    <t>2,05*(3,3+3,15*1,15+1,533)</t>
  </si>
  <si>
    <t>1,2*5,5*2</t>
  </si>
  <si>
    <t>103</t>
  </si>
  <si>
    <t>413232221</t>
  </si>
  <si>
    <t>Zazdívka zhlaví stropních trámů nebo válcovaných nosníků pálenými cihlami válcovaných nosníků, výšky přes 150 do 300 mm</t>
  </si>
  <si>
    <t>1983441802</t>
  </si>
  <si>
    <t>https://podminky.urs.cz/item/CS_URS_2021_02/413232221</t>
  </si>
  <si>
    <t>OK5 - statika v.č. C008 (konce ve stáv. kci)</t>
  </si>
  <si>
    <t>OK6 - statika v.č. C009 schodiště HEA160</t>
  </si>
  <si>
    <t>3*2</t>
  </si>
  <si>
    <t>104</t>
  </si>
  <si>
    <t>V1</t>
  </si>
  <si>
    <t>Bednění kusové v konstrukci pro zapuštěné světlo, vč. odbednění</t>
  </si>
  <si>
    <t>2079595144</t>
  </si>
  <si>
    <t>vybrání v desce V1 - viz výkres tvaru stropních desek</t>
  </si>
  <si>
    <t xml:space="preserve">v desce D1 : </t>
  </si>
  <si>
    <t xml:space="preserve">v desce D2 : </t>
  </si>
  <si>
    <t xml:space="preserve">v desce D3 : </t>
  </si>
  <si>
    <t xml:space="preserve">v desce D4 : </t>
  </si>
  <si>
    <t xml:space="preserve">pro nouzové osvětlení : </t>
  </si>
  <si>
    <t>105</t>
  </si>
  <si>
    <t>411354313</t>
  </si>
  <si>
    <t>Podpěrná konstrukce stropů - desek, kleneb a skořepin výška podepření do 4 m tloušťka stropu přes 15 do 25 cm zřízení</t>
  </si>
  <si>
    <t>1277217321</t>
  </si>
  <si>
    <t>https://podminky.urs.cz/item/CS_URS_2021_02/411354313</t>
  </si>
  <si>
    <t>106</t>
  </si>
  <si>
    <t>411354314</t>
  </si>
  <si>
    <t>Podpěrná konstrukce stropů - desek, kleneb a skořepin výška podepření do 4 m tloušťka stropu přes 15 do 25 cm odstranění</t>
  </si>
  <si>
    <t>723908511</t>
  </si>
  <si>
    <t>https://podminky.urs.cz/item/CS_URS_2021_02/411354314</t>
  </si>
  <si>
    <t>107</t>
  </si>
  <si>
    <t>411359111</t>
  </si>
  <si>
    <t>Bednění stropních konstrukcí - bez podpěrné konstrukce Příplatek k cenám za pohledový beton</t>
  </si>
  <si>
    <t>-1588170997</t>
  </si>
  <si>
    <t>https://podminky.urs.cz/item/CS_URS_2021_02/411359111</t>
  </si>
  <si>
    <t>108</t>
  </si>
  <si>
    <t>411361821</t>
  </si>
  <si>
    <t xml:space="preserve"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</si>
  <si>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>-1049230875</t>
  </si>
  <si>
    <t>3,59*0,07</t>
  </si>
  <si>
    <t>103,0*0,14</t>
  </si>
  <si>
    <t>109</t>
  </si>
  <si>
    <t>417321515</t>
  </si>
  <si>
    <t>Ztužující pásy a věnce z betonu železového (bez výztuže) tř. C 25/30</t>
  </si>
  <si>
    <t>755265459</t>
  </si>
  <si>
    <t>https://podminky.urs.cz/item/CS_URS_2021_02/417321515</t>
  </si>
  <si>
    <t>viz výpis materiálu statika</t>
  </si>
  <si>
    <t>14,82</t>
  </si>
  <si>
    <t>V2</t>
  </si>
  <si>
    <t>5,8</t>
  </si>
  <si>
    <t>V3</t>
  </si>
  <si>
    <t>9,15</t>
  </si>
  <si>
    <t>Věnec viz řez BM6</t>
  </si>
  <si>
    <t>0,2*0,6*(4,56+0,45*2)</t>
  </si>
  <si>
    <t>110</t>
  </si>
  <si>
    <t>417351115</t>
  </si>
  <si>
    <t>Bednění bočnic ztužujících pásů a věnců včetně vzpěr zřízení</t>
  </si>
  <si>
    <t>-943888046</t>
  </si>
  <si>
    <t>https://podminky.urs.cz/item/CS_URS_2021_02/417351115</t>
  </si>
  <si>
    <t>14,82/(0,25*0,25)*0,25*2</t>
  </si>
  <si>
    <t>5,8/(0,25*0,55)*0,55*2</t>
  </si>
  <si>
    <t>9,15/(0,25*0,265)*0,265*2</t>
  </si>
  <si>
    <t>0,2*2*(4,56+0,45*2)</t>
  </si>
  <si>
    <t>111</t>
  </si>
  <si>
    <t>417351116</t>
  </si>
  <si>
    <t>Bednění bočnic ztužujících pásů a věnců včetně vzpěr odstranění</t>
  </si>
  <si>
    <t>1347168200</t>
  </si>
  <si>
    <t>https://podminky.urs.cz/item/CS_URS_2021_02/417351116</t>
  </si>
  <si>
    <t>112</t>
  </si>
  <si>
    <t>417361821</t>
  </si>
  <si>
    <t>Výztuž ztužujících pásů a věnců z betonářské oceli 10 505 (R) nebo BSt 500</t>
  </si>
  <si>
    <t>-525999958</t>
  </si>
  <si>
    <t>https://podminky.urs.cz/item/CS_URS_2021_02/417361821</t>
  </si>
  <si>
    <t>dle projektanta</t>
  </si>
  <si>
    <t>30,425*0,14</t>
  </si>
  <si>
    <t>113</t>
  </si>
  <si>
    <t>430321616</t>
  </si>
  <si>
    <t>Schodišťové konstrukce a rampy z betonu železového (bez výztuže) stupně, schodnice, ramena, podesty s nosníky tř. C 30/37</t>
  </si>
  <si>
    <t>-1864861540</t>
  </si>
  <si>
    <t>https://podminky.urs.cz/item/CS_URS_2021_02/430321616</t>
  </si>
  <si>
    <t xml:space="preserve">1-2NP : </t>
  </si>
  <si>
    <t>1,5*(0,35*0,15/2+(3,2+0,6+3,0)*0,24)</t>
  </si>
  <si>
    <t xml:space="preserve">2-3NP : </t>
  </si>
  <si>
    <t>1,5*(3,0+2,0+3,0)*0,24</t>
  </si>
  <si>
    <t xml:space="preserve">únikové schodiště : </t>
  </si>
  <si>
    <t xml:space="preserve">1.22 : </t>
  </si>
  <si>
    <t>2,055*(2,95+3,55+1,53)*(0,08+0,04/2)</t>
  </si>
  <si>
    <t xml:space="preserve">3.11 : </t>
  </si>
  <si>
    <t>1,1*(3,5+2,0)*0,15</t>
  </si>
  <si>
    <t>114</t>
  </si>
  <si>
    <t>430361821</t>
  </si>
  <si>
    <t>Výztuž schodišťových konstrukcí a ramp stupňů, schodnic, ramen, podest s nosníky z betonářské oceli 10 505 (R) nebo BSt 500</t>
  </si>
  <si>
    <t>937167369</t>
  </si>
  <si>
    <t>https://podminky.urs.cz/item/CS_URS_2021_02/430361821</t>
  </si>
  <si>
    <t>7,93*0,14</t>
  </si>
  <si>
    <t>115</t>
  </si>
  <si>
    <t>431351121</t>
  </si>
  <si>
    <t>Bednění podest, podstupňových desek a ramp včetně podpěrné konstrukce výšky do 4 m půdorysně přímočarých zřízení</t>
  </si>
  <si>
    <t>1277009523</t>
  </si>
  <si>
    <t>https://podminky.urs.cz/item/CS_URS_2021_02/431351121</t>
  </si>
  <si>
    <t xml:space="preserve">deska : </t>
  </si>
  <si>
    <t>(1,5+0,4*2)*(0,15+2,8+0,6+3,0)</t>
  </si>
  <si>
    <t>(1,5+0,4*2)*(2,8+2,0+3,0)</t>
  </si>
  <si>
    <t xml:space="preserve">hrany desky : </t>
  </si>
  <si>
    <t>(1,1+2,0)*0,15+3,5*0,35</t>
  </si>
  <si>
    <t xml:space="preserve">zespodu : </t>
  </si>
  <si>
    <t>1,1*(2,0+3,5)</t>
  </si>
  <si>
    <t>116</t>
  </si>
  <si>
    <t>431351122</t>
  </si>
  <si>
    <t>Bednění podest, podstupňových desek a ramp včetně podpěrné konstrukce výšky do 4 m půdorysně přímočarých odstranění</t>
  </si>
  <si>
    <t>-767846847</t>
  </si>
  <si>
    <t>https://podminky.urs.cz/item/CS_URS_2021_02/431351122</t>
  </si>
  <si>
    <t>117</t>
  </si>
  <si>
    <t>434311115</t>
  </si>
  <si>
    <t>Stupně dusané z betonu prostého nebo prokládaného kamenem na terén nebo na desku bez potěru, se zahlazením povrchu tř. C 20/25</t>
  </si>
  <si>
    <t>1435146438</t>
  </si>
  <si>
    <t>https://podminky.urs.cz/item/CS_URS_2021_02/434311115</t>
  </si>
  <si>
    <t>1,5*9*2</t>
  </si>
  <si>
    <t>2,055*10</t>
  </si>
  <si>
    <t>1,1*11</t>
  </si>
  <si>
    <t>118</t>
  </si>
  <si>
    <t>434351141</t>
  </si>
  <si>
    <t>Bednění stupňů betonovaných na podstupňové desce nebo na terénu půdorysně přímočarých zřízení</t>
  </si>
  <si>
    <t>-307399162</t>
  </si>
  <si>
    <t>https://podminky.urs.cz/item/CS_URS_2021_02/434351141</t>
  </si>
  <si>
    <t>1,5*(0,31+0,157)*9*2</t>
  </si>
  <si>
    <t>1,5*(0,31+0,156)*9*2</t>
  </si>
  <si>
    <t>2,055*(0,158+0,315)*10</t>
  </si>
  <si>
    <t>1,1*(0,3+0,159)*11</t>
  </si>
  <si>
    <t>119</t>
  </si>
  <si>
    <t>434351142</t>
  </si>
  <si>
    <t>Bednění stupňů betonovaných na podstupňové desce nebo na terénu půdorysně přímočarých odstranění</t>
  </si>
  <si>
    <t>330101739</t>
  </si>
  <si>
    <t>https://podminky.urs.cz/item/CS_URS_2021_02/434351142</t>
  </si>
  <si>
    <t>120</t>
  </si>
  <si>
    <t>HN.001</t>
  </si>
  <si>
    <t>Hybridní nosník (pro spřažené ocelobetonové nosníky) typový 20-500, dle PD, délka 6740mm - D+M</t>
  </si>
  <si>
    <t>255369860</t>
  </si>
  <si>
    <t>viz v.č.005 konstrukční část</t>
  </si>
  <si>
    <t>121</t>
  </si>
  <si>
    <t>PR03</t>
  </si>
  <si>
    <t>Zajištění prostupů monolitickými vodorovnými konstrukcemi, bedněním, nebo chráničkami, dle PD stavební části a koordinace s profesní PD a výkazem, za stavbu celkem - D+M</t>
  </si>
  <si>
    <t>-2088170234</t>
  </si>
  <si>
    <t>Úpravy povrchů, podlahy a osazování výplní</t>
  </si>
  <si>
    <t>Úprava povrchů vnitřních</t>
  </si>
  <si>
    <t>122</t>
  </si>
  <si>
    <t>612142001</t>
  </si>
  <si>
    <t>Potažení vnitřních ploch pletivem v ploše nebo pruzích, na plném podkladu sklovláknitým vtlačením do tmelu stěn</t>
  </si>
  <si>
    <t>-1521650343</t>
  </si>
  <si>
    <t>https://podminky.urs.cz/item/CS_URS_2021_02/612142001</t>
  </si>
  <si>
    <t>1,5*5,5</t>
  </si>
  <si>
    <t>1,5*2,1+1,5*2,2*2+1,0*2,0*5</t>
  </si>
  <si>
    <t>123</t>
  </si>
  <si>
    <t>612325416</t>
  </si>
  <si>
    <t>Oprava vápenocementové omítky vnitřních ploch hladké, tloušťky do 20 mm, s celoplošným přeštukováním, tloušťky štuku 3 mm stěn, v rozsahu opravované plochy do 10%</t>
  </si>
  <si>
    <t>-139214499</t>
  </si>
  <si>
    <t>https://podminky.urs.cz/item/CS_URS_2021_02/612325416</t>
  </si>
  <si>
    <t>stěny v původní tělocvičně se stav. úpravami</t>
  </si>
  <si>
    <t>(18,2+10,6+7,8)*5,7</t>
  </si>
  <si>
    <t>-4,558*5,1</t>
  </si>
  <si>
    <t>-1,7*2,15-1,8*2,22*3-1,8*2,15</t>
  </si>
  <si>
    <t>(1,7+2,15*2+(1,8+2,22)*2*3+1,8+2,15*2)*0,35</t>
  </si>
  <si>
    <t>-(2,325+2,35)*2,5</t>
  </si>
  <si>
    <t>(2,325+2,35+2,5*2*2)*0,65</t>
  </si>
  <si>
    <t xml:space="preserve">chodba : </t>
  </si>
  <si>
    <t>2,7*4*2,8-0,9*1,97-1,0*2,8</t>
  </si>
  <si>
    <t>(1,0+2,8*2)*0,8</t>
  </si>
  <si>
    <t>124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</si>
  <si>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</si>
  <si>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</si>
  <si>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-150927232</t>
  </si>
  <si>
    <t>https://podminky.urs.cz/item/CS_URS_2021_02/612325417</t>
  </si>
  <si>
    <t xml:space="preserve">1.06 : </t>
  </si>
  <si>
    <t>16,1*9,25</t>
  </si>
  <si>
    <t>-0,48*1,15</t>
  </si>
  <si>
    <t>(0,48+1,15)*2*0,15</t>
  </si>
  <si>
    <t>-(0,45*1,75*3+1,11*2,2+0,48*1,15)</t>
  </si>
  <si>
    <t>((0,45+1,75)*3+1,11+2,2+0,48+1,15)*2*0,15</t>
  </si>
  <si>
    <t>-(0,98*1,66*2+0,45*1,66*4+0,98*2,1*2)</t>
  </si>
  <si>
    <t>((0,98+1,66)*2+(0,45+1,66)*4+(0,98+2,1)*2)*2*0,15</t>
  </si>
  <si>
    <t xml:space="preserve">1.07 : </t>
  </si>
  <si>
    <t>(5,874+3,84+5,14)*3,56-1,0*1,35</t>
  </si>
  <si>
    <t xml:space="preserve">1.17 : </t>
  </si>
  <si>
    <t>(0,2+14,6)*3,56</t>
  </si>
  <si>
    <t>-1,6*2,1-4,558*3,56</t>
  </si>
  <si>
    <t xml:space="preserve">1.18 : </t>
  </si>
  <si>
    <t>12,97*3,913-1,7*2,1</t>
  </si>
  <si>
    <t>-1,8*2,22*3</t>
  </si>
  <si>
    <t>(1,8+2,22)*2*0,15*3+(1,8+2,15*2)*0,4</t>
  </si>
  <si>
    <t xml:space="preserve">1.19 : </t>
  </si>
  <si>
    <t>2,5*3,913</t>
  </si>
  <si>
    <t xml:space="preserve">1.20 : </t>
  </si>
  <si>
    <t>3,7*3,913-1,6*2,1</t>
  </si>
  <si>
    <t>(1,7+2,15*2)*0,4</t>
  </si>
  <si>
    <t>(7,6+2,055)*2*5,735</t>
  </si>
  <si>
    <t>-(2,325+2,35)*2,5-1,6*2,1</t>
  </si>
  <si>
    <t>(1,7+2,15*2)*0,7</t>
  </si>
  <si>
    <t>-6,6*4,25</t>
  </si>
  <si>
    <t xml:space="preserve">3.10 : </t>
  </si>
  <si>
    <t>19,2*5,3-1,52*2,1-1,62*3,0*3</t>
  </si>
  <si>
    <t>(2,12+3,5)*2*0,3*4</t>
  </si>
  <si>
    <t>125</t>
  </si>
  <si>
    <t>611325401</t>
  </si>
  <si>
    <t>Oprava vápenocementové omítky vnitřních ploch hrubé, tloušťky do 20 mm stropů, v rozsahu opravované plochy do 10%</t>
  </si>
  <si>
    <t>539094751</t>
  </si>
  <si>
    <t>https://podminky.urs.cz/item/CS_URS_2021_02/611325401</t>
  </si>
  <si>
    <t xml:space="preserve">chodba - strop : </t>
  </si>
  <si>
    <t>2,6*1,65+1,3*1,1</t>
  </si>
  <si>
    <t>126</t>
  </si>
  <si>
    <t>612131321</t>
  </si>
  <si>
    <t>Podkladní a spojovací vrstva vnitřních omítaných ploch penetrace disperzní nanášená strojně stěn</t>
  </si>
  <si>
    <t>336843102</t>
  </si>
  <si>
    <t>https://podminky.urs.cz/item/CS_URS_2021_02/612131321</t>
  </si>
  <si>
    <t>viz položky níže</t>
  </si>
  <si>
    <t>377,235+580,059</t>
  </si>
  <si>
    <t>127</t>
  </si>
  <si>
    <t>612321311</t>
  </si>
  <si>
    <t>Omítka vápenocementová vnitřních ploch nanášená strojně jednovrstvá, tloušťky do 10 mm hrubá zatřená svislých konstrukcí stěn</t>
  </si>
  <si>
    <t>1761697133</t>
  </si>
  <si>
    <t>https://podminky.urs.cz/item/CS_URS_2021_02/612321311</t>
  </si>
  <si>
    <t xml:space="preserve">na zdivo a monolit. věnce pod dřevěné obložení : </t>
  </si>
  <si>
    <t xml:space="preserve">1.01 : </t>
  </si>
  <si>
    <t>(8,65+8,7+5,9)*(2,75+1,25+0,25*2)</t>
  </si>
  <si>
    <t>5,5*7*(2,75+1,25+0,25*2)-2,1*2,4</t>
  </si>
  <si>
    <t>(8,65+8,7+5,85)*(2,75+1,25+0,25*2)</t>
  </si>
  <si>
    <t>128</t>
  </si>
  <si>
    <t>612321341</t>
  </si>
  <si>
    <t>Omítka vápenocementová vnitřních ploch nanášená strojně dvouvrstvá, tloušťky jádrové omítky do 10 mm a tloušťky štuku do 3 mm štuková svislých konstrukcí stěn</t>
  </si>
  <si>
    <t>-121697989</t>
  </si>
  <si>
    <t>https://podminky.urs.cz/item/CS_URS_2021_02/612321341</t>
  </si>
  <si>
    <t xml:space="preserve">na nové zdivo a monolit. věnce : </t>
  </si>
  <si>
    <t xml:space="preserve">1.00 : </t>
  </si>
  <si>
    <t>2,16*(2,75+1,25+1,5+2,05+0,25*3)</t>
  </si>
  <si>
    <t>(8,65+8,7+5,9)*(1,5+2,05+0,25)</t>
  </si>
  <si>
    <t>5,5*7*(0,55+2,4)</t>
  </si>
  <si>
    <t>(8,65+8,7+5,85)*(1,5+2,05+0,25)</t>
  </si>
  <si>
    <t xml:space="preserve">1.02 : </t>
  </si>
  <si>
    <t>2,05*3,913</t>
  </si>
  <si>
    <t xml:space="preserve">1.05 : </t>
  </si>
  <si>
    <t>6,29*2,5</t>
  </si>
  <si>
    <t>5,7*(2,75+1,25+1,5+2,05+0,25*3)</t>
  </si>
  <si>
    <t>5,8*2,5+2,0*4,0</t>
  </si>
  <si>
    <t xml:space="preserve">2.01 : </t>
  </si>
  <si>
    <t>1,05*2,5</t>
  </si>
  <si>
    <t xml:space="preserve">3.01 : </t>
  </si>
  <si>
    <t>0,3*2*3,8</t>
  </si>
  <si>
    <t>2,0*(1,5+2,05+0,25)</t>
  </si>
  <si>
    <t xml:space="preserve">na nové zazdívky : </t>
  </si>
  <si>
    <t>4,558*3,05*2</t>
  </si>
  <si>
    <t>4,558*2,1*2+4,558*0,6</t>
  </si>
  <si>
    <t xml:space="preserve">zazdívky otvorů : </t>
  </si>
  <si>
    <t>1,8*2,22*2*3</t>
  </si>
  <si>
    <t>(1,7+1,8)*1,9*2</t>
  </si>
  <si>
    <t>0,48*1,15*2</t>
  </si>
  <si>
    <t>(0,45*1,75*3+1,11*2,2+0,48*1,15)*2</t>
  </si>
  <si>
    <t>1,62*3,0*2*4</t>
  </si>
  <si>
    <t>1,62*2,35*2</t>
  </si>
  <si>
    <t>(0,98*1,66*2+0,45*1,66*4+0,98*2,1*2)*2</t>
  </si>
  <si>
    <t>129</t>
  </si>
  <si>
    <t>612321391</t>
  </si>
  <si>
    <t>Omítka vápenocementová vnitřních ploch nanášená strojně Příplatek k cenám za každých dalších i započatých 5 mm tloušťky omítky přes 10 mm stěn</t>
  </si>
  <si>
    <t>-958079864</t>
  </si>
  <si>
    <t>https://podminky.urs.cz/item/CS_URS_2021_02/612321391</t>
  </si>
  <si>
    <t>130</t>
  </si>
  <si>
    <t>619991011</t>
  </si>
  <si>
    <t>Zakrytí vnitřních ploch před znečištěním včetně pozdějšího odkrytí konstrukcí a prvků obalením fólií a přelepením páskou</t>
  </si>
  <si>
    <t>-264027710</t>
  </si>
  <si>
    <t>https://podminky.urs.cz/item/CS_URS_2021_02/619991011</t>
  </si>
  <si>
    <t>1,6*2,4+2,1*2,4+1,7*2,1+1,6*2,1</t>
  </si>
  <si>
    <t>42,6*1,45</t>
  </si>
  <si>
    <t>1,52*2,1+3,5*2,4+1,8*2,0</t>
  </si>
  <si>
    <t xml:space="preserve">copilit (oboustranně) : </t>
  </si>
  <si>
    <t>356,44*2</t>
  </si>
  <si>
    <t>Úprava povrchů vnějších</t>
  </si>
  <si>
    <t>131</t>
  </si>
  <si>
    <t>629991011</t>
  </si>
  <si>
    <t>Zakrytí vnějších ploch před znečištěním včetně pozdějšího odkrytí výplní otvorů a svislých ploch fólií přilepenou lepící páskou</t>
  </si>
  <si>
    <t>-1963897545</t>
  </si>
  <si>
    <t>https://podminky.urs.cz/item/CS_URS_2021_02/629991011</t>
  </si>
  <si>
    <t>1,6*2,4+2,1*2,4</t>
  </si>
  <si>
    <t>132</t>
  </si>
  <si>
    <t>622131121</t>
  </si>
  <si>
    <t>Podkladní a spojovací vrstva vnějších omítaných ploch penetrace nanášená ručně stěn</t>
  </si>
  <si>
    <t>1408256418</t>
  </si>
  <si>
    <t>https://podminky.urs.cz/item/CS_URS_2021_02/622131121</t>
  </si>
  <si>
    <t>viz plocha tenkovrstvé omítky</t>
  </si>
  <si>
    <t>996,516</t>
  </si>
  <si>
    <t>133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</si>
  <si>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</si>
  <si>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</si>
  <si>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2056130173</t>
  </si>
  <si>
    <t>https://podminky.urs.cz/item/CS_URS_2021_02/622211031</t>
  </si>
  <si>
    <t>do JC promítnout náklady na veškeré doplňky, zakl. profily, lišty apod.</t>
  </si>
  <si>
    <t>dle schématu projektanta</t>
  </si>
  <si>
    <t>EPS 160mm</t>
  </si>
  <si>
    <t xml:space="preserve">pohled západní : </t>
  </si>
  <si>
    <t>28,95*(9,15+4,5)/2</t>
  </si>
  <si>
    <t xml:space="preserve">pohled východní : </t>
  </si>
  <si>
    <t>25,05*10,2</t>
  </si>
  <si>
    <t xml:space="preserve">pohled severní : </t>
  </si>
  <si>
    <t>25,35*(10,35-1,45)</t>
  </si>
  <si>
    <t>17,4*((10,35+9,15)/2-1,45)</t>
  </si>
  <si>
    <t>soklová část XPS 160mm (výšky 30cm)</t>
  </si>
  <si>
    <t>28,95*0,3</t>
  </si>
  <si>
    <t>12,9*0,3+1,35*0,3-6,29*0,3</t>
  </si>
  <si>
    <t>25,05*0,3</t>
  </si>
  <si>
    <t>25,35*0,3</t>
  </si>
  <si>
    <t xml:space="preserve">pohled východní - z atria : </t>
  </si>
  <si>
    <t>13,35*0,3</t>
  </si>
  <si>
    <t xml:space="preserve">pohled jižní - z atria : </t>
  </si>
  <si>
    <t>2,45*0,3</t>
  </si>
  <si>
    <t>134</t>
  </si>
  <si>
    <t>28375952</t>
  </si>
  <si>
    <t>deska EPS 70 fasádní λ=0,039 tl 160mm</t>
  </si>
  <si>
    <t>-1309112352</t>
  </si>
  <si>
    <t>823,129*1,05</t>
  </si>
  <si>
    <t>135</t>
  </si>
  <si>
    <t>28376425</t>
  </si>
  <si>
    <t>deska z polystyrénu XPS, hrana polodrážková a hladký povrch 300kPA tl 160mm</t>
  </si>
  <si>
    <t>1271278000</t>
  </si>
  <si>
    <t>30,933*1,05</t>
  </si>
  <si>
    <t>136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</si>
  <si>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</si>
  <si>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</si>
  <si>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1941014269</t>
  </si>
  <si>
    <t>https://podminky.urs.cz/item/CS_URS_2021_02/622221031</t>
  </si>
  <si>
    <t>MW 160mm</t>
  </si>
  <si>
    <t>(13,2-6,3)*4,5</t>
  </si>
  <si>
    <t>137</t>
  </si>
  <si>
    <t>63151538</t>
  </si>
  <si>
    <t>deska tepelně izolační minerální kontaktních fasád podélné vlákno λ=0,036 tl 160mm</t>
  </si>
  <si>
    <t>-298091935</t>
  </si>
  <si>
    <t>31,05*1,05</t>
  </si>
  <si>
    <t>138</t>
  </si>
  <si>
    <t>622221041</t>
  </si>
  <si>
    <t>-1655821380</t>
  </si>
  <si>
    <t>https://podminky.urs.cz/item/CS_URS_2021_02/622221041</t>
  </si>
  <si>
    <t>dle schématu projektanta (stěny do atria) v osách 4 a D</t>
  </si>
  <si>
    <t>MW 200mm</t>
  </si>
  <si>
    <t>13,35*6,42</t>
  </si>
  <si>
    <t>2,45*6,42</t>
  </si>
  <si>
    <t>139</t>
  </si>
  <si>
    <t>63151540</t>
  </si>
  <si>
    <t>deska tepelně izolační minerální kontaktních fasád podélné vlákno λ=0,036 tl 200mm</t>
  </si>
  <si>
    <t>828041112</t>
  </si>
  <si>
    <t>101,436*1,05</t>
  </si>
  <si>
    <t>140</t>
  </si>
  <si>
    <t>622381032</t>
  </si>
  <si>
    <t>Omítka tenkovrstvá minerální vnějších ploch probarvená, bez penetrace zatíraná (škrábaná), zrnitost 3,0 mm stěn</t>
  </si>
  <si>
    <t>478754320</t>
  </si>
  <si>
    <t>https://podminky.urs.cz/item/CS_URS_2021_02/622381032</t>
  </si>
  <si>
    <t>v ploše</t>
  </si>
  <si>
    <t>854,062+31,05+101,436</t>
  </si>
  <si>
    <t>ostění</t>
  </si>
  <si>
    <t>(2,25+2,475*2)*0,16</t>
  </si>
  <si>
    <t>(42,6+1,45*2)*0,16</t>
  </si>
  <si>
    <t>4,8*2*0,16</t>
  </si>
  <si>
    <t>Podlahy a podlahové konstrukce</t>
  </si>
  <si>
    <t>141</t>
  </si>
  <si>
    <t>631311131</t>
  </si>
  <si>
    <t>Doplnění dosavadních mazanin prostým betonem s dodáním hmot, bez potěru, plochy jednotlivě do 1 m2 a tl. přes 80 mm</t>
  </si>
  <si>
    <t>889152590</t>
  </si>
  <si>
    <t>https://podminky.urs.cz/item/CS_URS_2021_02/631311131</t>
  </si>
  <si>
    <t>schodiště kotelna (pro osazení nového oc. schodiště)</t>
  </si>
  <si>
    <t>0,8*1,0*0,1</t>
  </si>
  <si>
    <t>V/28</t>
  </si>
  <si>
    <t>1,95*0,15</t>
  </si>
  <si>
    <t>142</t>
  </si>
  <si>
    <t>631312121</t>
  </si>
  <si>
    <t>Doplnění dosavadních mazanin prostým betonem s dodáním hmot, bez potěru, plochy jednotlivě přes 1 m2 do 4 m2 a tl. do 80 mm</t>
  </si>
  <si>
    <t>416907905</t>
  </si>
  <si>
    <t>https://podminky.urs.cz/item/CS_URS_2021_02/631312121</t>
  </si>
  <si>
    <t>doplnění podlahy - 2NP osa C/3</t>
  </si>
  <si>
    <t>0,8*5,5*0,08</t>
  </si>
  <si>
    <t>1,95*0,06</t>
  </si>
  <si>
    <t>143</t>
  </si>
  <si>
    <t>632451234</t>
  </si>
  <si>
    <t>Potěr cementový samonivelační litý tř. C 25, tl. přes 45 do 50 mm</t>
  </si>
  <si>
    <t>-197132072</t>
  </si>
  <si>
    <t>https://podminky.urs.cz/item/CS_URS_2021_02/632451234</t>
  </si>
  <si>
    <t>CT-C25-F5</t>
  </si>
  <si>
    <t>144</t>
  </si>
  <si>
    <t>632451292</t>
  </si>
  <si>
    <t>Potěr cementový samonivelační litý Příplatek k cenám za každých dalších i započatých 5 mm tloušťky přes 50 mm tř. C 25</t>
  </si>
  <si>
    <t>-10224160</t>
  </si>
  <si>
    <t>https://podminky.urs.cz/item/CS_URS_2021_02/632451292</t>
  </si>
  <si>
    <t>P1_2*4</t>
  </si>
  <si>
    <t>P1_3*3</t>
  </si>
  <si>
    <t>P1_4*4</t>
  </si>
  <si>
    <t>P1_4x*4</t>
  </si>
  <si>
    <t>P1_5x*3</t>
  </si>
  <si>
    <t>P1_6*3</t>
  </si>
  <si>
    <t>P1_6x*3</t>
  </si>
  <si>
    <t>P2_1*4</t>
  </si>
  <si>
    <t>P2_2*3</t>
  </si>
  <si>
    <t>P2_2x*3</t>
  </si>
  <si>
    <t>P2_3x*2</t>
  </si>
  <si>
    <t>P2_1x*3</t>
  </si>
  <si>
    <t>P3_1*4</t>
  </si>
  <si>
    <t>P3_2*4</t>
  </si>
  <si>
    <t>P3_3x*3</t>
  </si>
  <si>
    <t>145</t>
  </si>
  <si>
    <t>631311234</t>
  </si>
  <si>
    <t>Mazanina z betonu prostého se zvýšenými nároky na prostředí tl. přes 120 do 240 mm tř. C 25/30</t>
  </si>
  <si>
    <t>2082296706</t>
  </si>
  <si>
    <t>https://podminky.urs.cz/item/CS_URS_2021_02/631311234</t>
  </si>
  <si>
    <t>do JC promítnout náklady na řezání dil spár a kompl. provedení dle požadavků PD</t>
  </si>
  <si>
    <t>P1_1*0,16</t>
  </si>
  <si>
    <t>P1_2*0,16</t>
  </si>
  <si>
    <t>P1_3*0,16</t>
  </si>
  <si>
    <t>P1_4*0,16</t>
  </si>
  <si>
    <t>P1_4x*0,16</t>
  </si>
  <si>
    <t>P1_5x*0,16</t>
  </si>
  <si>
    <t>P1_6*0,16</t>
  </si>
  <si>
    <t>P1_6x*0,16</t>
  </si>
  <si>
    <t>146</t>
  </si>
  <si>
    <t>631319013</t>
  </si>
  <si>
    <t>Příplatek k cenám mazanin za úpravu povrchu mazaniny přehlazením, mazanina tl. přes 120 do 240 mm</t>
  </si>
  <si>
    <t>-128087182</t>
  </si>
  <si>
    <t>https://podminky.urs.cz/item/CS_URS_2021_02/631319013</t>
  </si>
  <si>
    <t>drátkobetonová deska</t>
  </si>
  <si>
    <t>147</t>
  </si>
  <si>
    <t>631319202</t>
  </si>
  <si>
    <t>Příplatek k cenám betonových mazanin za vyztužení ocelovými vlákny (drátkobeton) objemové vyztužení 20 kg/m3</t>
  </si>
  <si>
    <t>1247308734</t>
  </si>
  <si>
    <t>https://podminky.urs.cz/item/CS_URS_2021_02/631319202</t>
  </si>
  <si>
    <t>drátkobeton</t>
  </si>
  <si>
    <t>148</t>
  </si>
  <si>
    <t>631351101</t>
  </si>
  <si>
    <t>Bednění v podlahách rýh a hran zřízení</t>
  </si>
  <si>
    <t>1352335786</t>
  </si>
  <si>
    <t>https://podminky.urs.cz/item/CS_URS_2021_02/631351101</t>
  </si>
  <si>
    <t>v drátkobetonové desce</t>
  </si>
  <si>
    <t xml:space="preserve">volné hrany desek : </t>
  </si>
  <si>
    <t>2,25*0,16</t>
  </si>
  <si>
    <t>3,7*0,16</t>
  </si>
  <si>
    <t xml:space="preserve">u výtahu : </t>
  </si>
  <si>
    <t>(2,41*2+2,16)*0,16</t>
  </si>
  <si>
    <t>149</t>
  </si>
  <si>
    <t>631351102</t>
  </si>
  <si>
    <t>Bednění v podlahách rýh a hran odstranění</t>
  </si>
  <si>
    <t>981375580</t>
  </si>
  <si>
    <t>https://podminky.urs.cz/item/CS_URS_2021_02/631351102</t>
  </si>
  <si>
    <t>150</t>
  </si>
  <si>
    <t>63.01</t>
  </si>
  <si>
    <t>Bednění kusové - prostupy drátkobetonovou deskou</t>
  </si>
  <si>
    <t>1108036344</t>
  </si>
  <si>
    <t>151</t>
  </si>
  <si>
    <t>634112123</t>
  </si>
  <si>
    <t>Obvodová dilatace mezi stěnou a mazaninou nebo potěrem podlahovým páskem z pěnového PE s fólií tl. do 10 mm, výšky 80 mm</t>
  </si>
  <si>
    <t>-987370600</t>
  </si>
  <si>
    <t>https://podminky.urs.cz/item/CS_URS_2021_02/634112123</t>
  </si>
  <si>
    <t>k cementovému potěru</t>
  </si>
  <si>
    <t xml:space="preserve">1.03 : </t>
  </si>
  <si>
    <t>(1,8+8,55)*2-1,63</t>
  </si>
  <si>
    <t xml:space="preserve">1.04 : </t>
  </si>
  <si>
    <t>(9,59+8,55)*2</t>
  </si>
  <si>
    <t>(2,41+6,29)*2</t>
  </si>
  <si>
    <t>(19,7+5,955+0,2+0,3*2)*2</t>
  </si>
  <si>
    <t>(5,874+5,14+1,2)*2</t>
  </si>
  <si>
    <t xml:space="preserve">1.08 : </t>
  </si>
  <si>
    <t>(3,85+2,0)*2</t>
  </si>
  <si>
    <t xml:space="preserve">1.09 : </t>
  </si>
  <si>
    <t>(1,825+2,1)*2</t>
  </si>
  <si>
    <t xml:space="preserve">1.10 : </t>
  </si>
  <si>
    <t>(1,875+2,1)*2</t>
  </si>
  <si>
    <t xml:space="preserve">1.11 : </t>
  </si>
  <si>
    <t>(1,875+0,9)*2</t>
  </si>
  <si>
    <t xml:space="preserve">1.12 : </t>
  </si>
  <si>
    <t>(1,875+1,1)*2</t>
  </si>
  <si>
    <t xml:space="preserve">1.13 : </t>
  </si>
  <si>
    <t>(3,9+2,0)*2</t>
  </si>
  <si>
    <t xml:space="preserve">1.14 : </t>
  </si>
  <si>
    <t xml:space="preserve">1.15 : </t>
  </si>
  <si>
    <t>(1,675+2,25)*2</t>
  </si>
  <si>
    <t xml:space="preserve">1.16 : </t>
  </si>
  <si>
    <t>1,6*2+6,175</t>
  </si>
  <si>
    <t>(2,26+0,1+16,05)*2-6,176</t>
  </si>
  <si>
    <t>(12,97+3,7+0,4*2*2+0,4)*2</t>
  </si>
  <si>
    <t>(2,5+0,4+3,7)*2</t>
  </si>
  <si>
    <t>3,9*2+3,4+0,4*4+2*0,4</t>
  </si>
  <si>
    <t xml:space="preserve">1.21 : </t>
  </si>
  <si>
    <t>6,78*2+1,63</t>
  </si>
  <si>
    <t>152</t>
  </si>
  <si>
    <t>634112129</t>
  </si>
  <si>
    <t>Obvodová dilatace mezi stěnou a mazaninou nebo potěrem podlahovým páskem z pěnového PE s fólií tl. do 10 mm, výšky 180 mm</t>
  </si>
  <si>
    <t>-978103493</t>
  </si>
  <si>
    <t>https://podminky.urs.cz/item/CS_URS_2021_02/634112129</t>
  </si>
  <si>
    <t>okolo drátkobetonu</t>
  </si>
  <si>
    <t>(41,7+45,68+1,2+0,4*2*10+0,4*8)*2</t>
  </si>
  <si>
    <t>153</t>
  </si>
  <si>
    <t>632451105</t>
  </si>
  <si>
    <t>Potěr cementový samonivelační ze suchých směsí tloušťky přes 10 do 15 mm</t>
  </si>
  <si>
    <t>401850519</t>
  </si>
  <si>
    <t>https://podminky.urs.cz/item/CS_URS_2021_02/632451105</t>
  </si>
  <si>
    <t>154</t>
  </si>
  <si>
    <t>636624315</t>
  </si>
  <si>
    <t>Podlahová krytina pro sportovní povrchy z desek z recyklované pryže speciálních, velikosti 2000x1000 mm lepených ve spojích na předem vyrovnaný podklad z betonu nebo asfaltu podlaha posiloven pro funkční a silové tréninky tl. 8 mm černá</t>
  </si>
  <si>
    <t>732133067</t>
  </si>
  <si>
    <t>https://podminky.urs.cz/item/CS_URS_2021_02/636624315</t>
  </si>
  <si>
    <t>celoplošné lepení</t>
  </si>
  <si>
    <t>155</t>
  </si>
  <si>
    <t>635111232</t>
  </si>
  <si>
    <t>Násyp ze štěrkopísku, písku nebo kameniva pod podlahy se zhutněním z kameniva drobného 0-4</t>
  </si>
  <si>
    <t>-1679138384</t>
  </si>
  <si>
    <t>https://podminky.urs.cz/item/CS_URS_2021_02/635111232</t>
  </si>
  <si>
    <t>ad V/38</t>
  </si>
  <si>
    <t>2,05*0,3</t>
  </si>
  <si>
    <t>156</t>
  </si>
  <si>
    <t>637121112</t>
  </si>
  <si>
    <t>Okapový chodník z kameniva s udusáním a urovnáním povrchu z kačírku tl. 150 mm</t>
  </si>
  <si>
    <t>-1604049169</t>
  </si>
  <si>
    <t>https://podminky.urs.cz/item/CS_URS_2021_02/637121112</t>
  </si>
  <si>
    <t>okapový chodník (dle architekta bez obrubníku)</t>
  </si>
  <si>
    <t>25,06*0,5</t>
  </si>
  <si>
    <t>43,72*0,85+(4,03+5,15)*0,1</t>
  </si>
  <si>
    <t>29,51*0,5</t>
  </si>
  <si>
    <t>Ostatní konstrukce a práce, bourání</t>
  </si>
  <si>
    <t>157</t>
  </si>
  <si>
    <t>962032231</t>
  </si>
  <si>
    <t>Bourání zdiva nadzákladového z cihel nebo tvárnic z cihel pálených nebo vápenopískových, na maltu vápennou nebo vápenocementovou, objemu přes 1 m3</t>
  </si>
  <si>
    <t>-1115534894</t>
  </si>
  <si>
    <t>https://podminky.urs.cz/item/CS_URS_2021_02/962032231</t>
  </si>
  <si>
    <t>1NP - osa C/3</t>
  </si>
  <si>
    <t>3,7*0,48*(4,56+1,19*2+0,5*2)</t>
  </si>
  <si>
    <t>pod konstrukcí podlahy v místě posilovny 2NP</t>
  </si>
  <si>
    <t>1,25*7,0*0,3</t>
  </si>
  <si>
    <t>158</t>
  </si>
  <si>
    <t>963023712</t>
  </si>
  <si>
    <t>Vybourání schodišťových stupňů oblých, rovných nebo kosých ze zdi cihelné oboustranně</t>
  </si>
  <si>
    <t>-1649942659</t>
  </si>
  <si>
    <t>https://podminky.urs.cz/item/CS_URS_2021_02/963023712</t>
  </si>
  <si>
    <t>1,0*4</t>
  </si>
  <si>
    <t>159</t>
  </si>
  <si>
    <t>965042131</t>
  </si>
  <si>
    <t>Bourání mazanin betonových nebo z litého asfaltu tl. do 100 mm, plochy do 4 m2</t>
  </si>
  <si>
    <t>-625417773</t>
  </si>
  <si>
    <t>https://podminky.urs.cz/item/CS_URS_2021_02/965042131</t>
  </si>
  <si>
    <t>160</t>
  </si>
  <si>
    <t>965042141</t>
  </si>
  <si>
    <t>Bourání mazanin betonových nebo z litého asfaltu tl. do 100 mm, plochy přes 4 m2</t>
  </si>
  <si>
    <t>-539773612</t>
  </si>
  <si>
    <t>https://podminky.urs.cz/item/CS_URS_2021_02/965042141</t>
  </si>
  <si>
    <t>1NP osa C/3</t>
  </si>
  <si>
    <t>4,56*1,99*0,05</t>
  </si>
  <si>
    <t>161</t>
  </si>
  <si>
    <t>965042231</t>
  </si>
  <si>
    <t>Bourání mazanin betonových nebo z litého asfaltu tl. přes 100 mm, plochy do 4 m2</t>
  </si>
  <si>
    <t>-1768576214</t>
  </si>
  <si>
    <t>https://podminky.urs.cz/item/CS_URS_2021_02/965042231</t>
  </si>
  <si>
    <t>162</t>
  </si>
  <si>
    <t>965082941</t>
  </si>
  <si>
    <t>Odstranění násypu pod podlahami nebo ochranného násypu na střechách tl. přes 200 mm jakékoliv plochy</t>
  </si>
  <si>
    <t>-2109117399</t>
  </si>
  <si>
    <t>https://podminky.urs.cz/item/CS_URS_2021_02/965082941</t>
  </si>
  <si>
    <t>m1.22 před novým schodištěm</t>
  </si>
  <si>
    <t>2,5*2,05*0,3</t>
  </si>
  <si>
    <t>4,56*1,99*0,2</t>
  </si>
  <si>
    <t>163</t>
  </si>
  <si>
    <t>968072455</t>
  </si>
  <si>
    <t>Vybourání kovových rámů oken s křídly, dveřních zárubní, vrat, stěn, ostění nebo obkladů dveřních zárubní, plochy do 2 m2</t>
  </si>
  <si>
    <t>1106439178</t>
  </si>
  <si>
    <t>https://podminky.urs.cz/item/CS_URS_2021_02/968072455</t>
  </si>
  <si>
    <t>k výrobkům D/28 a D/29</t>
  </si>
  <si>
    <t>0,8*2,0+0,9*2,0</t>
  </si>
  <si>
    <t>164</t>
  </si>
  <si>
    <t>968082015</t>
  </si>
  <si>
    <t>Vybourání plastových rámů oken s křídly, dveřních zárubní, vrat rámu oken s křídly, plochy do 1 m2</t>
  </si>
  <si>
    <t>1054264975</t>
  </si>
  <si>
    <t>https://podminky.urs.cz/item/CS_URS_2021_02/968082015</t>
  </si>
  <si>
    <t>viz v.č.C009</t>
  </si>
  <si>
    <t>1NP u osy D</t>
  </si>
  <si>
    <t>0,48*1,15</t>
  </si>
  <si>
    <t>2NP u osy D</t>
  </si>
  <si>
    <t>0,45*1,75*3+0,48*1,15</t>
  </si>
  <si>
    <t>3NP u osy D</t>
  </si>
  <si>
    <t>0,45*1,66*4</t>
  </si>
  <si>
    <t>165</t>
  </si>
  <si>
    <t>968082016</t>
  </si>
  <si>
    <t>Vybourání plastových rámů oken s křídly, dveřních zárubní, vrat rámu oken s křídly, plochy přes 1 do 2 m2</t>
  </si>
  <si>
    <t>-1489475109</t>
  </si>
  <si>
    <t>https://podminky.urs.cz/item/CS_URS_2021_02/968082016</t>
  </si>
  <si>
    <t>0,98*1,66*2</t>
  </si>
  <si>
    <t>166</t>
  </si>
  <si>
    <t>968082017</t>
  </si>
  <si>
    <t>Vybourání plastových rámů oken s křídly, dveřních zárubní, vrat rámu oken s křídly, plochy přes 2 do 4 m2</t>
  </si>
  <si>
    <t>1309568691</t>
  </si>
  <si>
    <t>https://podminky.urs.cz/item/CS_URS_2021_02/968082017</t>
  </si>
  <si>
    <t>1NP u osy B</t>
  </si>
  <si>
    <t>1,8*2,2*5</t>
  </si>
  <si>
    <t>1,11*2,2</t>
  </si>
  <si>
    <t>0,98*2,1*2</t>
  </si>
  <si>
    <t>2-3NP u osy B</t>
  </si>
  <si>
    <t>1,62*3,0*5</t>
  </si>
  <si>
    <t>167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</si>
  <si>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</si>
  <si>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</si>
  <si>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-491667914</t>
  </si>
  <si>
    <t>https://podminky.urs.cz/item/CS_URS_2021_02/971033361</t>
  </si>
  <si>
    <t>V/42</t>
  </si>
  <si>
    <t>168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</si>
  <si>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</si>
  <si>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</si>
  <si>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449529036</t>
  </si>
  <si>
    <t>https://podminky.urs.cz/item/CS_URS_2021_02/971033381</t>
  </si>
  <si>
    <t>169</t>
  </si>
  <si>
    <t>971033581</t>
  </si>
  <si>
    <t>Vybourání otvorů ve zdivu základovém nebo nadzákladovém z cihel, tvárnic, příčkovek z cihel pálených na maltu vápennou nebo vápenocementovou plochy do 1 m2, tl. do 900 mm</t>
  </si>
  <si>
    <t>-129708985</t>
  </si>
  <si>
    <t>https://podminky.urs.cz/item/CS_URS_2021_02/971033581</t>
  </si>
  <si>
    <t>0,5*1,0*0,8</t>
  </si>
  <si>
    <t>170</t>
  </si>
  <si>
    <t>971033681</t>
  </si>
  <si>
    <t>Vybourání otvorů ve zdivu základovém nebo nadzákladovém z cihel, tvárnic, příčkovek z cihel pálených na maltu vápennou nebo vápenocementovou plochy do 4 m2, tl. do 900 mm</t>
  </si>
  <si>
    <t>682162670</t>
  </si>
  <si>
    <t>https://podminky.urs.cz/item/CS_URS_2021_02/971033681</t>
  </si>
  <si>
    <t>vybourání parapetního zdiva - osa B</t>
  </si>
  <si>
    <t>viz výkres OK6 v.č. C009</t>
  </si>
  <si>
    <t>1NP</t>
  </si>
  <si>
    <t>1,83*1,7*0,8</t>
  </si>
  <si>
    <t>1,83*1,8*0,8</t>
  </si>
  <si>
    <t>2NP</t>
  </si>
  <si>
    <t>1,62*1,6*0,8</t>
  </si>
  <si>
    <t>otvor v ose 3</t>
  </si>
  <si>
    <t>1,8*2,175*0,8</t>
  </si>
  <si>
    <t>171</t>
  </si>
  <si>
    <t>973031325</t>
  </si>
  <si>
    <t>Vysekání výklenků nebo kapes ve zdivu z cihel na maltu vápennou nebo vápenocementovou kapes, plochy do 0,10 m2, hl. do 300 mm</t>
  </si>
  <si>
    <t>-2089149145</t>
  </si>
  <si>
    <t>https://podminky.urs.cz/item/CS_URS_2021_02/973031325</t>
  </si>
  <si>
    <t>pro samostatné ocelové nosníky</t>
  </si>
  <si>
    <t>172</t>
  </si>
  <si>
    <t>973031336</t>
  </si>
  <si>
    <t>Vysekání výklenků nebo kapes ve zdivu z cihel na maltu vápennou nebo vápenocementovou kapes, plochy do 0,16 m2, hl. do 450 mm</t>
  </si>
  <si>
    <t>1795906569</t>
  </si>
  <si>
    <t>https://podminky.urs.cz/item/CS_URS_2021_02/973031336</t>
  </si>
  <si>
    <t>kapsy pro uložení stropní desky</t>
  </si>
  <si>
    <t>šířka 500mm, hloubka 370mm, výška 260mm</t>
  </si>
  <si>
    <t>"počet dle projektanta" 27</t>
  </si>
  <si>
    <t>173</t>
  </si>
  <si>
    <t>973031813</t>
  </si>
  <si>
    <t>Vysekání výklenků nebo kapes ve zdivu z cihel na maltu vápennou nebo vápenocementovou kapes pro zavázání nových příček, tl. do 150 mm</t>
  </si>
  <si>
    <t>-1607196500</t>
  </si>
  <si>
    <t>https://podminky.urs.cz/item/CS_URS_2021_02/973031813</t>
  </si>
  <si>
    <t>2*0,6</t>
  </si>
  <si>
    <t>174</t>
  </si>
  <si>
    <t>973031824</t>
  </si>
  <si>
    <t>Vysekání výklenků nebo kapes ve zdivu z cihel na maltu vápennou nebo vápenocementovou kapes pro zavázání nových zdí, tl. do 300 mm</t>
  </si>
  <si>
    <t>109908110</t>
  </si>
  <si>
    <t>https://podminky.urs.cz/item/CS_URS_2021_02/973031824</t>
  </si>
  <si>
    <t>2*3,0*4</t>
  </si>
  <si>
    <t>2*2,35</t>
  </si>
  <si>
    <t>175</t>
  </si>
  <si>
    <t>973031825</t>
  </si>
  <si>
    <t>Vysekání výklenků nebo kapes ve zdivu z cihel na maltu vápennou nebo vápenocementovou kapes pro zavázání nových zdí, tl. do 450 mm</t>
  </si>
  <si>
    <t>-496145484</t>
  </si>
  <si>
    <t>https://podminky.urs.cz/item/CS_URS_2021_02/973031825</t>
  </si>
  <si>
    <t>2*2,22*3</t>
  </si>
  <si>
    <t>2*1,9*2</t>
  </si>
  <si>
    <t>2*1,15</t>
  </si>
  <si>
    <t>2*1,75*3+2*2,2+2*1,15</t>
  </si>
  <si>
    <t>2*1,66*2+2*1,66*4+2*2,1*2</t>
  </si>
  <si>
    <t>176</t>
  </si>
  <si>
    <t>973031826</t>
  </si>
  <si>
    <t>Vysekání výklenků nebo kapes ve zdivu z cihel na maltu vápennou nebo vápenocementovou kapes pro zavázání nových zdí, tl. do 600 mm</t>
  </si>
  <si>
    <t>1403914084</t>
  </si>
  <si>
    <t>https://podminky.urs.cz/item/CS_URS_2021_02/973031826</t>
  </si>
  <si>
    <t xml:space="preserve">tl. zdiva 80cm!!! : </t>
  </si>
  <si>
    <t>2*3,05</t>
  </si>
  <si>
    <t>2*2,1</t>
  </si>
  <si>
    <t>177</t>
  </si>
  <si>
    <t>974029165</t>
  </si>
  <si>
    <t>Vysekání rýh ve zdivu kamenném do hl. 150 mm a šířky do 200 mm</t>
  </si>
  <si>
    <t>72541245</t>
  </si>
  <si>
    <t>https://podminky.urs.cz/item/CS_URS_2021_02/974029165</t>
  </si>
  <si>
    <t>V/50</t>
  </si>
  <si>
    <t>12,15</t>
  </si>
  <si>
    <t>178</t>
  </si>
  <si>
    <t>974029167</t>
  </si>
  <si>
    <t>Vysekání rýh ve zdivu kamenném do hl. 150 mm a šířky do 300 mm</t>
  </si>
  <si>
    <t>739536962</t>
  </si>
  <si>
    <t>https://podminky.urs.cz/item/CS_URS_2021_02/974029167</t>
  </si>
  <si>
    <t>V/51</t>
  </si>
  <si>
    <t>8,1</t>
  </si>
  <si>
    <t>V/52</t>
  </si>
  <si>
    <t>8,95</t>
  </si>
  <si>
    <t>179</t>
  </si>
  <si>
    <t>974031666</t>
  </si>
  <si>
    <t>Vysekání rýh ve zdivu cihelném na maltu vápennou nebo vápenocementovou pro vtahování nosníků do zdí, před vybouráním otvoru do hl. 150 mm, při v. nosníku do 250 mm</t>
  </si>
  <si>
    <t>-1946161621</t>
  </si>
  <si>
    <t>https://podminky.urs.cz/item/CS_URS_2021_02/974031666</t>
  </si>
  <si>
    <t>ocelové překlady a průvlaky</t>
  </si>
  <si>
    <t>5,5*4</t>
  </si>
  <si>
    <t>2,2*6</t>
  </si>
  <si>
    <t>2,1*3</t>
  </si>
  <si>
    <t>2,0*10</t>
  </si>
  <si>
    <t>180</t>
  </si>
  <si>
    <t>975043121</t>
  </si>
  <si>
    <t>Jednořadové podchycení stropů pro osazení nosníků dřevěnou výztuhou v. podchycení do 3,5 m, a při zatížení hmotností přes 750 do 1000 kg/m</t>
  </si>
  <si>
    <t>-54477391</t>
  </si>
  <si>
    <t>https://podminky.urs.cz/item/CS_URS_2021_02/975043121</t>
  </si>
  <si>
    <t>s ohledem k charakteru bouracích prací</t>
  </si>
  <si>
    <t>do JC promítnout veškeré náklady na statické zajištění před bouracími pracemi</t>
  </si>
  <si>
    <t>předpoklad</t>
  </si>
  <si>
    <t>30,0</t>
  </si>
  <si>
    <t>181</t>
  </si>
  <si>
    <t>975048121</t>
  </si>
  <si>
    <t>Jednořadové podchycení stropů pro osazení nosníků dřevěnou výztuhou Příplatek k cenám za každý další 1 m výšky přes 3,50 m a při zatížení hmotností přes 750 do 1000 kg/m</t>
  </si>
  <si>
    <t>-169460718</t>
  </si>
  <si>
    <t>https://podminky.urs.cz/item/CS_URS_2021_02/975048121</t>
  </si>
  <si>
    <t>182</t>
  </si>
  <si>
    <t>977311112</t>
  </si>
  <si>
    <t>Řezání stávajících betonových mazanin bez vyztužení hloubky přes 50 do 100 mm</t>
  </si>
  <si>
    <t>-1413135713</t>
  </si>
  <si>
    <t>https://podminky.urs.cz/item/CS_URS_2021_02/977311112</t>
  </si>
  <si>
    <t>4,0</t>
  </si>
  <si>
    <t>183</t>
  </si>
  <si>
    <t>977312113</t>
  </si>
  <si>
    <t>Řezání stávajících betonových mazanin s vyztužením hloubky přes 100 do 150 mm</t>
  </si>
  <si>
    <t>736831185</t>
  </si>
  <si>
    <t>https://podminky.urs.cz/item/CS_URS_2021_02/977312113</t>
  </si>
  <si>
    <t>V/28 podkladní beton</t>
  </si>
  <si>
    <t>184</t>
  </si>
  <si>
    <t>978011121</t>
  </si>
  <si>
    <t>Otlučení vápenných nebo vápenocementových omítek vnitřních ploch stropů, v rozsahu přes 5 do 10 %</t>
  </si>
  <si>
    <t>1027124162</t>
  </si>
  <si>
    <t>https://podminky.urs.cz/item/CS_URS_2021_02/978011121</t>
  </si>
  <si>
    <t>viz plocha oprav omítek viz oddíl 61</t>
  </si>
  <si>
    <t>5,72</t>
  </si>
  <si>
    <t>185</t>
  </si>
  <si>
    <t>978013121</t>
  </si>
  <si>
    <t>Otlučení vápenných nebo vápenocementových omítek vnitřních ploch stěn s vyškrabáním spar, s očištěním zdiva, v rozsahu přes 5 do 10 %</t>
  </si>
  <si>
    <t>340262690</t>
  </si>
  <si>
    <t>https://podminky.urs.cz/item/CS_URS_2021_02/978013121</t>
  </si>
  <si>
    <t>207,336</t>
  </si>
  <si>
    <t>186</t>
  </si>
  <si>
    <t>978013141</t>
  </si>
  <si>
    <t>Otlučení vápenných nebo vápenocementových omítek vnitřních ploch stěn s vyškrabáním spar, s očištěním zdiva, v rozsahu přes 10 do 30 %</t>
  </si>
  <si>
    <t>9516028</t>
  </si>
  <si>
    <t>https://podminky.urs.cz/item/CS_URS_2021_02/978013141</t>
  </si>
  <si>
    <t>461,079</t>
  </si>
  <si>
    <t>Lešení a stavební výtahy</t>
  </si>
  <si>
    <t>187</t>
  </si>
  <si>
    <t>941321121</t>
  </si>
  <si>
    <t>Montáž lešení řadového modulového těžkého pracovního s podlahami s provozním zatížením tř. 4 do 300 kg/m2 šířky tř. SW12 přes 1,2 do 1,5 m, výšky do 10 m</t>
  </si>
  <si>
    <t>-1419311910</t>
  </si>
  <si>
    <t>https://podminky.urs.cz/item/CS_URS_2021_02/941321121</t>
  </si>
  <si>
    <t xml:space="preserve">V ocenění fasádního lešení zohlednit případné nahrazení za jinou technologii (hydr. plošiny, pojízdné teleskop. plošiny apod.) </t>
  </si>
  <si>
    <t>Vycházet z typu opláštění budovy</t>
  </si>
  <si>
    <t>(28,95+1,2)*((9,45+6,15)/2-1,8)</t>
  </si>
  <si>
    <t>(13,2+1,2)*(6,15-1,8)</t>
  </si>
  <si>
    <t>(28,88+1,2*2)*(10,5-1,8)</t>
  </si>
  <si>
    <t>25,35*(10,65-1,8)</t>
  </si>
  <si>
    <t>17,4*((10,65+9,45)/2-1,8)</t>
  </si>
  <si>
    <t>(13,35+1,2)*(6,3-1,8)</t>
  </si>
  <si>
    <t>2,45*(6,3-1,8)</t>
  </si>
  <si>
    <t>188</t>
  </si>
  <si>
    <t>941321221</t>
  </si>
  <si>
    <t>Montáž lešení řadového modulového těžkého pracovního s podlahami s provozním zatížením tř. 4 do 300 kg/m2 Příplatek za první a každý další den použití lešení k ceně -1121 nebo -1122</t>
  </si>
  <si>
    <t>322788869</t>
  </si>
  <si>
    <t>https://podminky.urs.cz/item/CS_URS_2021_02/941321221</t>
  </si>
  <si>
    <t>960,074*30</t>
  </si>
  <si>
    <t>189</t>
  </si>
  <si>
    <t>941321821</t>
  </si>
  <si>
    <t>Demontáž lešení řadového modulového těžkého pracovního s podlahami s provozním zatížením tř. 4 do 300 kg/m2 šířky tř. SW12 přes 1,2 do 1,5 m, výšky do 10 m</t>
  </si>
  <si>
    <t>-713324525</t>
  </si>
  <si>
    <t>https://podminky.urs.cz/item/CS_URS_2021_02/941321821</t>
  </si>
  <si>
    <t>190</t>
  </si>
  <si>
    <t>944511111</t>
  </si>
  <si>
    <t>Montáž ochranné sítě zavěšené na konstrukci lešení z textilie z umělých vláken</t>
  </si>
  <si>
    <t>-45748272</t>
  </si>
  <si>
    <t>https://podminky.urs.cz/item/CS_URS_2021_02/944511111</t>
  </si>
  <si>
    <t>viz plocha fasádního lešení</t>
  </si>
  <si>
    <t>960,074</t>
  </si>
  <si>
    <t>191</t>
  </si>
  <si>
    <t>944511211</t>
  </si>
  <si>
    <t>Montáž ochranné sítě Příplatek za první a každý další den použití sítě k ceně -1111</t>
  </si>
  <si>
    <t>8494174</t>
  </si>
  <si>
    <t>https://podminky.urs.cz/item/CS_URS_2021_02/944511211</t>
  </si>
  <si>
    <t>192</t>
  </si>
  <si>
    <t>944511811</t>
  </si>
  <si>
    <t>Demontáž ochranné sítě zavěšené na konstrukci lešení z textilie z umělých vláken</t>
  </si>
  <si>
    <t>1092377720</t>
  </si>
  <si>
    <t>https://podminky.urs.cz/item/CS_URS_2021_02/944511811</t>
  </si>
  <si>
    <t>193</t>
  </si>
  <si>
    <t>946112118</t>
  </si>
  <si>
    <t>Montáž pojízdných věží trubkových nebo dílcových s maximálním zatížením podlahy do 200 kg/m2 šířky přes 0,9 do 1,6 m, délky do 3,2 m, výšky přes 7,6 m do 8,6 m</t>
  </si>
  <si>
    <t>509490794</t>
  </si>
  <si>
    <t>https://podminky.urs.cz/item/CS_URS_2021_02/946112118</t>
  </si>
  <si>
    <t>tělocvična</t>
  </si>
  <si>
    <t>194</t>
  </si>
  <si>
    <t>946112218</t>
  </si>
  <si>
    <t>Montáž pojízdných věží trubkových nebo dílcových s maximálním zatížením podlahy do 200 kg/m2 Příplatek za první a každý další den použití pojízdného lešení k ceně -2118</t>
  </si>
  <si>
    <t>1473517074</t>
  </si>
  <si>
    <t>https://podminky.urs.cz/item/CS_URS_2021_02/946112218</t>
  </si>
  <si>
    <t>2*60</t>
  </si>
  <si>
    <t>195</t>
  </si>
  <si>
    <t>946111818</t>
  </si>
  <si>
    <t>Demontáž pojízdných věží trubkových nebo dílcových s maximálním zatížením podlahy do 200 kg/m2 šířky od 0,6 do 0,9 m, délky do 3,2 m, výšky přes 7,6 m do 8,6 m</t>
  </si>
  <si>
    <t>-389701188</t>
  </si>
  <si>
    <t>https://podminky.urs.cz/item/CS_URS_2021_02/946111818</t>
  </si>
  <si>
    <t>196</t>
  </si>
  <si>
    <t>949101112</t>
  </si>
  <si>
    <t>Lešení pomocné pracovní pro objekty pozemních staveb pro zatížení do 150 kg/m2, o výšce lešeňové podlahy přes 1,9 do 3,5 m</t>
  </si>
  <si>
    <t>1124722052</t>
  </si>
  <si>
    <t>https://podminky.urs.cz/item/CS_URS_2021_02/949101112</t>
  </si>
  <si>
    <t>vnitřní</t>
  </si>
  <si>
    <t xml:space="preserve">pro podhled z dřevocementových desek : </t>
  </si>
  <si>
    <t>17,05+92,6+2,34+5,54+3,93+5,34+2,32+3,61+130,16</t>
  </si>
  <si>
    <t>197</t>
  </si>
  <si>
    <t>949111122</t>
  </si>
  <si>
    <t>Montáž lešení lehkého kozového trubkového ve schodišti o výšce lešeňové podlahy přes 1,5 do 3,5 m</t>
  </si>
  <si>
    <t>sada</t>
  </si>
  <si>
    <t>258087990</t>
  </si>
  <si>
    <t>https://podminky.urs.cz/item/CS_URS_2021_02/949111122</t>
  </si>
  <si>
    <t xml:space="preserve">3.09 : </t>
  </si>
  <si>
    <t>198</t>
  </si>
  <si>
    <t>949111222</t>
  </si>
  <si>
    <t>Montáž lešení lehkého kozového trubkového Příplatek za první a každý další den použití lešení k ceně -1122</t>
  </si>
  <si>
    <t>1922117565</t>
  </si>
  <si>
    <t>https://podminky.urs.cz/item/CS_URS_2021_02/949111222</t>
  </si>
  <si>
    <t>1*5</t>
  </si>
  <si>
    <t>199</t>
  </si>
  <si>
    <t>949111822</t>
  </si>
  <si>
    <t>Demontáž lešení lehkého kozového trubkového ve schodišti o výšce lešeňové podlahy přes 1,5 do 3,5 m</t>
  </si>
  <si>
    <t>103529219</t>
  </si>
  <si>
    <t>https://podminky.urs.cz/item/CS_URS_2021_02/949111822</t>
  </si>
  <si>
    <t>Různé dokončovací konstrukce a práce pozemních staveb</t>
  </si>
  <si>
    <t>200</t>
  </si>
  <si>
    <t>952901111</t>
  </si>
  <si>
    <t>Vyčištění budov nebo objektů před předáním do užívání budov bytové nebo občanské výstavby, světlé výšky podlaží do 4 m</t>
  </si>
  <si>
    <t>-561400648</t>
  </si>
  <si>
    <t>https://podminky.urs.cz/item/CS_URS_2021_02/952901111</t>
  </si>
  <si>
    <t xml:space="preserve">výměry počítány dle ploch místností - konstrukce zohledněny procentuelně : </t>
  </si>
  <si>
    <t>50,32+16,44+69,72+15,16+27,09+7,7+3,78+3,79</t>
  </si>
  <si>
    <t>1,54+2,06+7,8+3,63*2+9,88+35,15+47,67+9,09+14,45+9,1+16,27</t>
  </si>
  <si>
    <t>2,6*1,6+1,3*1,1</t>
  </si>
  <si>
    <t>40,72+2,18+8,07+11,44*2+7,78+2,09*2+7,78+11,44*2+8,07+2,18+11,83</t>
  </si>
  <si>
    <t>17,05+92,6+2,34+5,54+3,93+5,34+2,32+3,61+10,89</t>
  </si>
  <si>
    <t>plochy zastavění konstrukcemi</t>
  </si>
  <si>
    <t>(359,86+138,55+143,62)*0,1</t>
  </si>
  <si>
    <t>201</t>
  </si>
  <si>
    <t>952901114</t>
  </si>
  <si>
    <t>Vyčištění budov nebo objektů před předáním do užívání budov bytové nebo občanské výstavby, světlé výšky podlaží přes 4 m</t>
  </si>
  <si>
    <t>-771148688</t>
  </si>
  <si>
    <t>https://podminky.urs.cz/item/CS_URS_2021_02/952901114</t>
  </si>
  <si>
    <t xml:space="preserve">tělocvična : </t>
  </si>
  <si>
    <t>995,1</t>
  </si>
  <si>
    <t xml:space="preserve">"malá" tělocvična : </t>
  </si>
  <si>
    <t>18,2*10,6</t>
  </si>
  <si>
    <t>90,16</t>
  </si>
  <si>
    <t xml:space="preserve">výtah : </t>
  </si>
  <si>
    <t>5,21</t>
  </si>
  <si>
    <t>130,16</t>
  </si>
  <si>
    <t>6,08*1/3</t>
  </si>
  <si>
    <t>plocha zastavění</t>
  </si>
  <si>
    <t>1415,577*0,08</t>
  </si>
  <si>
    <t>997</t>
  </si>
  <si>
    <t>Přesun sutě</t>
  </si>
  <si>
    <t>202</t>
  </si>
  <si>
    <t>997006002</t>
  </si>
  <si>
    <t>Úprava stavebního odpadu třídění na jednotlivé druhy</t>
  </si>
  <si>
    <t>-1423145640</t>
  </si>
  <si>
    <t>https://podminky.urs.cz/item/CS_URS_2021_02/997006002</t>
  </si>
  <si>
    <t>203</t>
  </si>
  <si>
    <t>997013156</t>
  </si>
  <si>
    <t>Vnitrostaveništní doprava suti a vybouraných hmot vodorovně do 50 m svisle s omezením mechanizace pro budovy a haly výšky přes 18 do 21 m</t>
  </si>
  <si>
    <t>1005460361</t>
  </si>
  <si>
    <t>https://podminky.urs.cz/item/CS_URS_2021_02/997013156</t>
  </si>
  <si>
    <t>204</t>
  </si>
  <si>
    <t>997013501</t>
  </si>
  <si>
    <t>Odvoz suti a vybouraných hmot na skládku nebo meziskládku se složením, na vzdálenost do 1 km</t>
  </si>
  <si>
    <t>-495845820</t>
  </si>
  <si>
    <t>https://podminky.urs.cz/item/CS_URS_2021_02/997013501</t>
  </si>
  <si>
    <t>205</t>
  </si>
  <si>
    <t>997013509</t>
  </si>
  <si>
    <t>Odvoz suti a vybouraných hmot na skládku nebo meziskládku se složením, na vzdálenost Příplatek k ceně za každý další i započatý 1 km přes 1 km</t>
  </si>
  <si>
    <t>1664120861</t>
  </si>
  <si>
    <t>https://podminky.urs.cz/item/CS_URS_2021_02/997013509</t>
  </si>
  <si>
    <t>80,871*19 'Přepočtené koeficientem množství</t>
  </si>
  <si>
    <t>206</t>
  </si>
  <si>
    <t>997013631</t>
  </si>
  <si>
    <t>Poplatek za uložení stavebního odpadu na skládce (skládkovné) směsného stavebního a demoličního zatříděného do Katalogu odpadů pod kódem 17 09 04</t>
  </si>
  <si>
    <t>1580042518</t>
  </si>
  <si>
    <t>https://podminky.urs.cz/item/CS_URS_2021_02/997013631</t>
  </si>
  <si>
    <t>998</t>
  </si>
  <si>
    <t>Přesun hmot</t>
  </si>
  <si>
    <t>207</t>
  </si>
  <si>
    <t>998014121</t>
  </si>
  <si>
    <t>Přesun hmot pro budovy a haly občanské výstavby, bydlení, výrobu a služby s nosnou svislou konstrukcí montovanou z dílců betonových tyčových s vyzdívaným obvodovým pláštěm vodorovná dopravní vzdálenost do 100 m, pro budovy a haly vícepodlažní, výšky do 18 m</t>
  </si>
  <si>
    <t>1288052175</t>
  </si>
  <si>
    <t>https://podminky.urs.cz/item/CS_URS_2021_02/998014121</t>
  </si>
  <si>
    <t>PSV</t>
  </si>
  <si>
    <t>Práce a dodávky PSV</t>
  </si>
  <si>
    <t>711</t>
  </si>
  <si>
    <t>Izolace proti vodě, vlhkosti a plynům</t>
  </si>
  <si>
    <t>208</t>
  </si>
  <si>
    <t>711111001</t>
  </si>
  <si>
    <t>Provedení izolace proti zemní vlhkosti natěradly a tmely za studena na ploše vodorovné V nátěrem penetračním</t>
  </si>
  <si>
    <t>-620110139</t>
  </si>
  <si>
    <t>https://podminky.urs.cz/item/CS_URS_2021_02/711111001</t>
  </si>
  <si>
    <t>1,95</t>
  </si>
  <si>
    <t>209</t>
  </si>
  <si>
    <t>11163153</t>
  </si>
  <si>
    <t>emulze asfaltová penetrační</t>
  </si>
  <si>
    <t>litr</t>
  </si>
  <si>
    <t>607250417</t>
  </si>
  <si>
    <t>1,95*0,3</t>
  </si>
  <si>
    <t>210</t>
  </si>
  <si>
    <t>711112053</t>
  </si>
  <si>
    <t>Provedení izolace proti zemní vlhkosti natěradly a tmely za studena na ploše svislé S dvojnásobným nátěrem krystalickou hydroizolací</t>
  </si>
  <si>
    <t>-1722065449</t>
  </si>
  <si>
    <t>https://podminky.urs.cz/item/CS_URS_2021_02/711112053</t>
  </si>
  <si>
    <t>na prefa sloupy do v.0,5m, viz statika pozn.2</t>
  </si>
  <si>
    <t>(0,5*(0,4*4)+0,4*0,4)*(1+8+2+5+1+1+1+1)</t>
  </si>
  <si>
    <t>(0,5*(0,3*4)+0,3*0,3)*(2+3)</t>
  </si>
  <si>
    <t>stěny do v.0,5m</t>
  </si>
  <si>
    <t>(6,78+0,18)*2*0,5</t>
  </si>
  <si>
    <t>(2,4+7,5+1,6+6,92+3,474)*2*0,5</t>
  </si>
  <si>
    <t>-1,32*2*2*0,5</t>
  </si>
  <si>
    <t>211</t>
  </si>
  <si>
    <t>24551050</t>
  </si>
  <si>
    <t>stěrka hydroizolační cementová kapilárně aktivní s dodatečnou krystalizací do spodní stavby</t>
  </si>
  <si>
    <t>kg</t>
  </si>
  <si>
    <t>1606561500</t>
  </si>
  <si>
    <t>48,864*1,5</t>
  </si>
  <si>
    <t>212</t>
  </si>
  <si>
    <t>711131811</t>
  </si>
  <si>
    <t>Odstranění izolace proti zemní vlhkosti na ploše vodorovné V</t>
  </si>
  <si>
    <t>-924947582</t>
  </si>
  <si>
    <t>https://podminky.urs.cz/item/CS_URS_2021_02/711131811</t>
  </si>
  <si>
    <t>213</t>
  </si>
  <si>
    <t>711141559</t>
  </si>
  <si>
    <t>Provedení izolace proti zemní vlhkosti pásy přitavením NAIP na ploše vodorovné V</t>
  </si>
  <si>
    <t>1753866832</t>
  </si>
  <si>
    <t>https://podminky.urs.cz/item/CS_URS_2021_02/711141559</t>
  </si>
  <si>
    <t>214</t>
  </si>
  <si>
    <t>62853004</t>
  </si>
  <si>
    <t>pás asfaltový natavitelný modifikovaný SBS tl 4,0mm s vložkou ze skleněné tkaniny a spalitelnou PE fólií nebo jemnozrnným minerálním posypem na horním povrchu</t>
  </si>
  <si>
    <t>1793454367</t>
  </si>
  <si>
    <t>1,95*1,15</t>
  </si>
  <si>
    <t>215</t>
  </si>
  <si>
    <t>711161273</t>
  </si>
  <si>
    <t>Provedení izolace proti zemní vlhkosti nopovou fólií na ploše svislé S z nopové fólie</t>
  </si>
  <si>
    <t>1916011369</t>
  </si>
  <si>
    <t>https://podminky.urs.cz/item/CS_URS_2021_02/711161273</t>
  </si>
  <si>
    <t>ke skl. W3.2</t>
  </si>
  <si>
    <t>2,7*(0,53+0,9)/2</t>
  </si>
  <si>
    <t>4,2*(0,15+0,75)/2</t>
  </si>
  <si>
    <t>5,25*0,75/2*4</t>
  </si>
  <si>
    <t>28,95*(0,8+1,3)/2</t>
  </si>
  <si>
    <t>12,9*1,4+1,35*0,3</t>
  </si>
  <si>
    <t>25,05*1,0</t>
  </si>
  <si>
    <t>25,35*1,0</t>
  </si>
  <si>
    <t>17,4*(1,0+1,2/2)</t>
  </si>
  <si>
    <t>216</t>
  </si>
  <si>
    <t>28323010</t>
  </si>
  <si>
    <t>fólie profilovaná (nopová) drenážní HDPE s výškou nopů 20mm</t>
  </si>
  <si>
    <t>-409899163</t>
  </si>
  <si>
    <t>138,799*1,1</t>
  </si>
  <si>
    <t>217</t>
  </si>
  <si>
    <t>711471053</t>
  </si>
  <si>
    <t>Provedení izolace proti povrchové a podpovrchové tlakové vodě termoplasty na ploše vodorovné V folií z nízkolehčeného PE položenou volně</t>
  </si>
  <si>
    <t>1884408401</t>
  </si>
  <si>
    <t>https://podminky.urs.cz/item/CS_URS_2021_02/711471053</t>
  </si>
  <si>
    <t>42,3*28,55+22,25*13,2+5,874*5,5</t>
  </si>
  <si>
    <t>-2,55*2,16-1,5*1,2</t>
  </si>
  <si>
    <t>218</t>
  </si>
  <si>
    <t>711472053</t>
  </si>
  <si>
    <t>Provedení izolace proti povrchové a podpovrchové tlakové vodě termoplasty na ploše svislé S folií z nízkolehčeného PE položenou volně</t>
  </si>
  <si>
    <t>-39848209</t>
  </si>
  <si>
    <t>https://podminky.urs.cz/item/CS_URS_2021_02/711472053</t>
  </si>
  <si>
    <t xml:space="preserve">od úrovně -0,275, vytažení 300mm nad UT : </t>
  </si>
  <si>
    <t>29,55*(1,63+6,205)/2</t>
  </si>
  <si>
    <t>12,75*6,205-1,35*2,4-6,29*0,3</t>
  </si>
  <si>
    <t>25,05*0,5</t>
  </si>
  <si>
    <t>25,35*0,5</t>
  </si>
  <si>
    <t>17,4*(0,5+1,2/2)</t>
  </si>
  <si>
    <t>219</t>
  </si>
  <si>
    <t>28323111</t>
  </si>
  <si>
    <t>fólie HDPE (940-950kg/m3) na skládky a proti zemní vlhkosti nad úrovní terénu tl 1mm</t>
  </si>
  <si>
    <t>-1415556358</t>
  </si>
  <si>
    <t>1526,364*1,1</t>
  </si>
  <si>
    <t>234,089*1,1</t>
  </si>
  <si>
    <t>220</t>
  </si>
  <si>
    <t>711491171</t>
  </si>
  <si>
    <t>Provedení doplňků izolace proti vodě textilií na ploše vodorovné V vrstva podkladní</t>
  </si>
  <si>
    <t>924260752</t>
  </si>
  <si>
    <t>https://podminky.urs.cz/item/CS_URS_2021_02/711491171</t>
  </si>
  <si>
    <t>dle plochy izolace</t>
  </si>
  <si>
    <t>1526,364</t>
  </si>
  <si>
    <t>221</t>
  </si>
  <si>
    <t>711491172</t>
  </si>
  <si>
    <t>Provedení doplňků izolace proti vodě textilií na ploše vodorovné V vrstva ochranná</t>
  </si>
  <si>
    <t>1754395614</t>
  </si>
  <si>
    <t>https://podminky.urs.cz/item/CS_URS_2021_02/711491172</t>
  </si>
  <si>
    <t>222</t>
  </si>
  <si>
    <t>711491271</t>
  </si>
  <si>
    <t>Provedení doplňků izolace proti vodě textilií na ploše svislé S vrstva podkladní</t>
  </si>
  <si>
    <t>1309729452</t>
  </si>
  <si>
    <t>https://podminky.urs.cz/item/CS_URS_2021_02/711491271</t>
  </si>
  <si>
    <t>234,089</t>
  </si>
  <si>
    <t>223</t>
  </si>
  <si>
    <t>711491272</t>
  </si>
  <si>
    <t>Provedení doplňků izolace proti vodě textilií na ploše svislé S vrstva ochranná</t>
  </si>
  <si>
    <t>-1098005572</t>
  </si>
  <si>
    <t>https://podminky.urs.cz/item/CS_URS_2021_02/711491272</t>
  </si>
  <si>
    <t>224</t>
  </si>
  <si>
    <t>69311081</t>
  </si>
  <si>
    <t>geotextilie netkaná separační, ochranná, filtrační, drenážní PES 300g/m2</t>
  </si>
  <si>
    <t>-1837940261</t>
  </si>
  <si>
    <t>1526,364*2*1,05</t>
  </si>
  <si>
    <t>234,089*2*1,05</t>
  </si>
  <si>
    <t>225</t>
  </si>
  <si>
    <t>998711102</t>
  </si>
  <si>
    <t>Přesun hmot pro izolace proti vodě, vlhkosti a plynům stanovený z hmotnosti přesunovaného materiálu vodorovná dopravní vzdálenost do 50 m v objektech výšky přes 6 do 12 m</t>
  </si>
  <si>
    <t>1242912789</t>
  </si>
  <si>
    <t>https://podminky.urs.cz/item/CS_URS_2021_02/998711102</t>
  </si>
  <si>
    <t>712</t>
  </si>
  <si>
    <t>Povlakové krytiny</t>
  </si>
  <si>
    <t>226</t>
  </si>
  <si>
    <t>712311101</t>
  </si>
  <si>
    <t>Provedení povlakové krytiny střech plochých do 10° natěradly a tmely za studena nátěrem lakem penetračním nebo asfaltovým</t>
  </si>
  <si>
    <t>-406053817</t>
  </si>
  <si>
    <t>https://podminky.urs.cz/item/CS_URS_2021_02/712311101</t>
  </si>
  <si>
    <t>227</t>
  </si>
  <si>
    <t>712811101</t>
  </si>
  <si>
    <t>Provedení povlakové krytiny střech samostatným vytažením izolačního povlaku za studena na konstrukce převyšující úroveň střechy, nátěrem penetračním</t>
  </si>
  <si>
    <t>251441359</t>
  </si>
  <si>
    <t>https://podminky.urs.cz/item/CS_URS_2021_02/712811101</t>
  </si>
  <si>
    <t>228</t>
  </si>
  <si>
    <t>-1560735857</t>
  </si>
  <si>
    <t>S2*0,3</t>
  </si>
  <si>
    <t>S2VS*0,3</t>
  </si>
  <si>
    <t>229</t>
  </si>
  <si>
    <t>712331111</t>
  </si>
  <si>
    <t>Provedení povlakové krytiny střech plochých do 10° pásy na sucho podkladní samolepící asfaltový pás</t>
  </si>
  <si>
    <t>-1517263351</t>
  </si>
  <si>
    <t>https://podminky.urs.cz/item/CS_URS_2021_02/712331111</t>
  </si>
  <si>
    <t>230</t>
  </si>
  <si>
    <t>62856003</t>
  </si>
  <si>
    <t>pás asfaltový samolepicí modifikovaný SBS tl 0,4mm s vrchní spřaženou speciální nosnou vložkou z hliníkové fólie, se sníženou hořlavostí</t>
  </si>
  <si>
    <t>-2115273443</t>
  </si>
  <si>
    <t>S1*1,15</t>
  </si>
  <si>
    <t>S1VS*1,2</t>
  </si>
  <si>
    <t>231</t>
  </si>
  <si>
    <t>712341559</t>
  </si>
  <si>
    <t>Provedení povlakové krytiny střech plochých do 10° pásy přitavením NAIP v plné ploše</t>
  </si>
  <si>
    <t>-1903986408</t>
  </si>
  <si>
    <t>https://podminky.urs.cz/item/CS_URS_2021_02/712341559</t>
  </si>
  <si>
    <t>232</t>
  </si>
  <si>
    <t>712841559</t>
  </si>
  <si>
    <t>Provedení povlakové krytiny střech samostatným vytažením izolačního povlaku pásy přitavením na konstrukce převyšující úroveň střechy, NAIP</t>
  </si>
  <si>
    <t>939704990</t>
  </si>
  <si>
    <t>https://podminky.urs.cz/item/CS_URS_2021_02/712841559</t>
  </si>
  <si>
    <t>233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</si>
  <si>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</si>
  <si>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</si>
  <si>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675426753</t>
  </si>
  <si>
    <t>S2*1,15</t>
  </si>
  <si>
    <t>S2VS*1,2</t>
  </si>
  <si>
    <t>234</t>
  </si>
  <si>
    <t>712363631</t>
  </si>
  <si>
    <t>Provedení povlakové krytiny střech plochých do 10° s mechanicky kotvenou izolací včetně položení fólie a horkovzdušného svaření tl. tepelné izolace přes 240 mm budovy výšky přes 18 m, kotvené do trapézového plechu nebo do dřeva vnitřní pole</t>
  </si>
  <si>
    <t>573955659</t>
  </si>
  <si>
    <t>https://podminky.urs.cz/item/CS_URS_2021_02/712363631</t>
  </si>
  <si>
    <t>S1*0,5</t>
  </si>
  <si>
    <t>235</t>
  </si>
  <si>
    <t>712363632</t>
  </si>
  <si>
    <t>Provedení povlakové krytiny střech plochých do 10° s mechanicky kotvenou izolací včetně položení fólie a horkovzdušného svaření tl. tepelné izolace přes 240 mm budovy výšky přes 18 m, kotvené do trapézového plechu nebo do dřeva krajní pole</t>
  </si>
  <si>
    <t>-1975345763</t>
  </si>
  <si>
    <t>https://podminky.urs.cz/item/CS_URS_2021_02/712363632</t>
  </si>
  <si>
    <t>S1*0,3</t>
  </si>
  <si>
    <t>236</t>
  </si>
  <si>
    <t>712363633</t>
  </si>
  <si>
    <t>Provedení povlakové krytiny střech plochých do 10° s mechanicky kotvenou izolací včetně položení fólie a horkovzdušného svaření tl. tepelné izolace přes 240 mm budovy výšky přes 18 m, kotvené do trapézového plechu nebo do dřeva rohové pole</t>
  </si>
  <si>
    <t>-3467943</t>
  </si>
  <si>
    <t>https://podminky.urs.cz/item/CS_URS_2021_02/712363633</t>
  </si>
  <si>
    <t>S1*0,2</t>
  </si>
  <si>
    <t>237</t>
  </si>
  <si>
    <t>712363624</t>
  </si>
  <si>
    <t>Provedení povlakové krytiny střech plochých do 10° s mechanicky kotvenou izolací včetně položení fólie a horkovzdušného svaření tl. tepelné izolace přes 240 mm budovy výšky přes 18 m, kotvené do betonu vnitřní pole</t>
  </si>
  <si>
    <t>-1251340178</t>
  </si>
  <si>
    <t>https://podminky.urs.cz/item/CS_URS_2021_02/712363624</t>
  </si>
  <si>
    <t>S2*0,5</t>
  </si>
  <si>
    <t>238</t>
  </si>
  <si>
    <t>712363625</t>
  </si>
  <si>
    <t>Provedení povlakové krytiny střech plochých do 10° s mechanicky kotvenou izolací včetně položení fólie a horkovzdušného svaření tl. tepelné izolace přes 240 mm budovy výšky přes 18 m, kotvené do betonu krajní pole</t>
  </si>
  <si>
    <t>-1830760646</t>
  </si>
  <si>
    <t>https://podminky.urs.cz/item/CS_URS_2021_02/712363625</t>
  </si>
  <si>
    <t>239</t>
  </si>
  <si>
    <t>712363626</t>
  </si>
  <si>
    <t>Provedení povlakové krytiny střech plochých do 10° s mechanicky kotvenou izolací včetně položení fólie a horkovzdušného svaření tl. tepelné izolace přes 240 mm budovy výšky přes 18 m, kotvené do betonu rohové pole</t>
  </si>
  <si>
    <t>-2129074682</t>
  </si>
  <si>
    <t>https://podminky.urs.cz/item/CS_URS_2021_02/712363626</t>
  </si>
  <si>
    <t>S2*0,2</t>
  </si>
  <si>
    <t>240</t>
  </si>
  <si>
    <t>712861705</t>
  </si>
  <si>
    <t>Provedení povlakové krytiny střech samostatným vytažením izolačního povlaku fólií na konstrukce převyšující úroveň střechy, přilepenou se svařovanými spoji</t>
  </si>
  <si>
    <t>-1112510917</t>
  </si>
  <si>
    <t>https://podminky.urs.cz/item/CS_URS_2021_02/712861705</t>
  </si>
  <si>
    <t>241</t>
  </si>
  <si>
    <t>28343016</t>
  </si>
  <si>
    <t>fólie hydroizolační střešní mPVC určená ke stabilizaci přitížením a do vegetačních střech tl 2,0mm</t>
  </si>
  <si>
    <t>-134715233</t>
  </si>
  <si>
    <t>S1*1,1</t>
  </si>
  <si>
    <t>S1VH*1,1</t>
  </si>
  <si>
    <t>S2*1,1</t>
  </si>
  <si>
    <t>S2VH*1,1</t>
  </si>
  <si>
    <t>242</t>
  </si>
  <si>
    <t>712391171</t>
  </si>
  <si>
    <t>Provedení povlakové krytiny střech plochých do 10° -ostatní práce provedení vrstvy textilní podkladní</t>
  </si>
  <si>
    <t>-1972581651</t>
  </si>
  <si>
    <t>https://podminky.urs.cz/item/CS_URS_2021_02/712391171</t>
  </si>
  <si>
    <t>243</t>
  </si>
  <si>
    <t>712391172</t>
  </si>
  <si>
    <t>Provedení povlakové krytiny střech plochých do 10° -ostatní práce provedení vrstvy textilní ochranné</t>
  </si>
  <si>
    <t>-1773080004</t>
  </si>
  <si>
    <t>https://podminky.urs.cz/item/CS_URS_2021_02/712391172</t>
  </si>
  <si>
    <t>244</t>
  </si>
  <si>
    <t>69311199</t>
  </si>
  <si>
    <t>geotextilie netkaná separační, ochranná, filtrační, drenážní PES(70%)+PP(30%) 300g/m2</t>
  </si>
  <si>
    <t>-1337842408</t>
  </si>
  <si>
    <t>S1*2*1,05</t>
  </si>
  <si>
    <t>S1VH*2*1,05</t>
  </si>
  <si>
    <t>S2*2*1,05</t>
  </si>
  <si>
    <t>S2VH*2*1,05</t>
  </si>
  <si>
    <t>245</t>
  </si>
  <si>
    <t>712771333</t>
  </si>
  <si>
    <t>Provedení hydroakumulační vrstvy vegetační střechy z plastových nopových fólií s perforací, kladených volně s přesahem, sklon střechy do 5°</t>
  </si>
  <si>
    <t>1110641560</t>
  </si>
  <si>
    <t>https://podminky.urs.cz/item/CS_URS_2021_02/712771333</t>
  </si>
  <si>
    <t>Drenážní vrstva Nop. 20mm</t>
  </si>
  <si>
    <t>246</t>
  </si>
  <si>
    <t>69334152</t>
  </si>
  <si>
    <t>fólie profilovaná (nopová) perforovaná HDPE s hydroakumulační a drenážní funkcí do vegetačních střech s výškou nopů 20mm</t>
  </si>
  <si>
    <t>138059900</t>
  </si>
  <si>
    <t>S1*1,05</t>
  </si>
  <si>
    <t>S2*1,05</t>
  </si>
  <si>
    <t>247</t>
  </si>
  <si>
    <t>712771361</t>
  </si>
  <si>
    <t>Provedení hydroakumulační vrstvy vegetační střechy z desek z recyklovaného PES, sklon střechy do 5°</t>
  </si>
  <si>
    <t>-52043950</t>
  </si>
  <si>
    <t>https://podminky.urs.cz/item/CS_URS_2021_02/712771361</t>
  </si>
  <si>
    <t>retenční vrstva - hybridní deska</t>
  </si>
  <si>
    <t>248</t>
  </si>
  <si>
    <t>69334194</t>
  </si>
  <si>
    <t>deska hydroakumulační vegetačních střech z recyklovaného PES do tl 30mm</t>
  </si>
  <si>
    <t>247584460</t>
  </si>
  <si>
    <t>249</t>
  </si>
  <si>
    <t>712771271</t>
  </si>
  <si>
    <t>Provedení filtrační vrstvy vegetační střechy z textilií kladených volně s přesahem, sklon střechy do 5°</t>
  </si>
  <si>
    <t>459091517</t>
  </si>
  <si>
    <t>https://podminky.urs.cz/item/CS_URS_2021_02/712771271</t>
  </si>
  <si>
    <t>z geotex. 105g/m2</t>
  </si>
  <si>
    <t>S1*2</t>
  </si>
  <si>
    <t>250</t>
  </si>
  <si>
    <t>69334310</t>
  </si>
  <si>
    <t>geotextilie netkaná separační, ochranná, filtrační, drenážní PP 100g/m2</t>
  </si>
  <si>
    <t>1407231123</t>
  </si>
  <si>
    <t>251</t>
  </si>
  <si>
    <t>712771401</t>
  </si>
  <si>
    <t>Provedení vegetační vrstvy vegetační střechy ze substrátu, tloušťky do 100 mm, sklon střechy do 5°</t>
  </si>
  <si>
    <t>270136829</t>
  </si>
  <si>
    <t>https://podminky.urs.cz/item/CS_URS_2021_02/712771401</t>
  </si>
  <si>
    <t>ke skl. S1a</t>
  </si>
  <si>
    <t>12,05*9,225</t>
  </si>
  <si>
    <t>-4,35*2,0</t>
  </si>
  <si>
    <t>3,15*17,75+7,55*0,9+18,65*6,9+40,7*18,0</t>
  </si>
  <si>
    <t>252</t>
  </si>
  <si>
    <t>10321001</t>
  </si>
  <si>
    <t>substrát vegetačních střech extenzivní suchomilných rostlin</t>
  </si>
  <si>
    <t>-1461330603</t>
  </si>
  <si>
    <t xml:space="preserve">ke skl. S1a : </t>
  </si>
  <si>
    <t>12,05*9,225*0,064*1,1</t>
  </si>
  <si>
    <t>-4,35*2,0*0,064*1,1</t>
  </si>
  <si>
    <t>(3,15*17,75+7,55*0,9+18,65*6,9+40,7*18,0)*0,064*1,1</t>
  </si>
  <si>
    <t>253</t>
  </si>
  <si>
    <t>712771521</t>
  </si>
  <si>
    <t>Založení vegetace vegetační střechy položením vegetační nebo trávníkové rohože, sklon střechy do 5°</t>
  </si>
  <si>
    <t>-881342989</t>
  </si>
  <si>
    <t>https://podminky.urs.cz/item/CS_URS_2021_02/712771521</t>
  </si>
  <si>
    <t>(3,15*17,75+7,55*0,9+18,65*6,9+40,7*18,0)</t>
  </si>
  <si>
    <t>254</t>
  </si>
  <si>
    <t>69334504</t>
  </si>
  <si>
    <t>koberec rozchodníkový vegetačních střech</t>
  </si>
  <si>
    <t>-1594185383</t>
  </si>
  <si>
    <t>1026,454*1,05</t>
  </si>
  <si>
    <t>255</t>
  </si>
  <si>
    <t>712391382</t>
  </si>
  <si>
    <t>Provedení povlakové krytiny střech plochých do 10° -ostatní práce dokončení izolace násypem z hrubého kameniva frakce 16 - 22, tl. 50 mm</t>
  </si>
  <si>
    <t>1589027792</t>
  </si>
  <si>
    <t>https://podminky.urs.cz/item/CS_URS_2021_02/712391382</t>
  </si>
  <si>
    <t>ke skl. S.1b, S.2b</t>
  </si>
  <si>
    <t xml:space="preserve">S.1 : </t>
  </si>
  <si>
    <t xml:space="preserve">b : </t>
  </si>
  <si>
    <t>18,1*2,855</t>
  </si>
  <si>
    <t>18,9*9,9+14,4*9,1-12,05*9,225-4,4*0,9</t>
  </si>
  <si>
    <t>4,35*2,0</t>
  </si>
  <si>
    <t>3,15*0,33</t>
  </si>
  <si>
    <t>19,15*3,0</t>
  </si>
  <si>
    <t>0,5*(24,95+41,7+36,91)</t>
  </si>
  <si>
    <t xml:space="preserve">S.2b : </t>
  </si>
  <si>
    <t>(5,896*4,9+3,605*13,3-1,7*5,5)*0,85</t>
  </si>
  <si>
    <t>256</t>
  </si>
  <si>
    <t>712391482</t>
  </si>
  <si>
    <t>Provedení povlakové krytiny střech plochých do 10° -ostatní práce dokončení izolace násypem z hrubého kameniva Příplatek k ceně za každých dalších 10 mm</t>
  </si>
  <si>
    <t>630462524</t>
  </si>
  <si>
    <t>https://podminky.urs.cz/item/CS_URS_2021_02/712391482</t>
  </si>
  <si>
    <t xml:space="preserve">S.1b : </t>
  </si>
  <si>
    <t xml:space="preserve">tl. kačírku 94mm : </t>
  </si>
  <si>
    <t>18,1*2,855*5</t>
  </si>
  <si>
    <t>(18,9*9,9+14,4*9,1-12,05*9,225-4,4*0,9)*5</t>
  </si>
  <si>
    <t>4,35*2,0*5</t>
  </si>
  <si>
    <t>3,15*0,33*5</t>
  </si>
  <si>
    <t>19,15*3,0*5</t>
  </si>
  <si>
    <t>0,5*(24,95+41,7+36,91)*5</t>
  </si>
  <si>
    <t xml:space="preserve">tl. kačírku 101mm : </t>
  </si>
  <si>
    <t>(5,896*4,9+3,605*13,3-1,7*5,5)*0,85*5</t>
  </si>
  <si>
    <t>257</t>
  </si>
  <si>
    <t>58337403</t>
  </si>
  <si>
    <t>kamenivo dekorační (kačírek) frakce 16/32</t>
  </si>
  <si>
    <t>405585094</t>
  </si>
  <si>
    <t>431,039*0,05*1,6</t>
  </si>
  <si>
    <t>2155,189*0,01*1,6</t>
  </si>
  <si>
    <t>258</t>
  </si>
  <si>
    <t>712771611</t>
  </si>
  <si>
    <t>Provedení ochranných pásů vegetační střechy osazení ochranné kačírkové lišty přitížením konstrukcí</t>
  </si>
  <si>
    <t>582571801</t>
  </si>
  <si>
    <t>https://podminky.urs.cz/item/CS_URS_2021_02/712771611</t>
  </si>
  <si>
    <t>oddělení mezi substrátem a kačírkem</t>
  </si>
  <si>
    <t>(12,05+9,225)*2</t>
  </si>
  <si>
    <t>(4,35+2,0)*2</t>
  </si>
  <si>
    <t>3,15+36,63+40,7+24,95+18,65+6,9</t>
  </si>
  <si>
    <t>14,5+0,9+4,4+17,73</t>
  </si>
  <si>
    <t xml:space="preserve">lišta kačírková okolo šachet 500*500 - 10 ks </t>
  </si>
  <si>
    <t>259</t>
  </si>
  <si>
    <t>69334030</t>
  </si>
  <si>
    <t>lišta kačírková výška 60-90mm Al</t>
  </si>
  <si>
    <t>-427526180</t>
  </si>
  <si>
    <t>243,76*1,05</t>
  </si>
  <si>
    <t>513</t>
  </si>
  <si>
    <t>712998106</t>
  </si>
  <si>
    <t>Provedení povlakové krytiny střech - ostatní práce montáž odvodňovacího prvku doplňků ochranného koše chrliče</t>
  </si>
  <si>
    <t>838481263</t>
  </si>
  <si>
    <t>https://podminky.urs.cz/item/CS_URS_2021_02/712998106</t>
  </si>
  <si>
    <t xml:space="preserve">perforovaná šachta pro zelené střechy - 300*300  * 130 mm - 10 ks</t>
  </si>
  <si>
    <t>514</t>
  </si>
  <si>
    <t>69334333</t>
  </si>
  <si>
    <t>šachta kontrolní odvodnění vegetačních střech PA 300x300mm v 130mm</t>
  </si>
  <si>
    <t>-1254107473</t>
  </si>
  <si>
    <t>260</t>
  </si>
  <si>
    <t>953921113</t>
  </si>
  <si>
    <t>Dlaždice betonové na sucho na ploché střechy kladené jednotlivě volně s mezerami např. pro schůdnost po měkké krytině, pro trvalé zatížení krytin, rozměru 400 x 400 mm</t>
  </si>
  <si>
    <t>-345080902</t>
  </si>
  <si>
    <t>https://podminky.urs.cz/item/CS_URS_2021_02/953921113</t>
  </si>
  <si>
    <t xml:space="preserve">vč. lože z kamenné drti 4-8mm : </t>
  </si>
  <si>
    <t xml:space="preserve">ke skl. S2c : </t>
  </si>
  <si>
    <t>(5,896*4,9+3,605*13,3-1,7*5,5)*0,15/0,16*1,05</t>
  </si>
  <si>
    <t>261</t>
  </si>
  <si>
    <t>998712102</t>
  </si>
  <si>
    <t>Přesun hmot pro povlakové krytiny stanovený z hmotnosti přesunovaného materiálu vodorovná dopravní vzdálenost do 50 m v objektech výšky přes 6 do 12 m</t>
  </si>
  <si>
    <t>-1687780166</t>
  </si>
  <si>
    <t>https://podminky.urs.cz/item/CS_URS_2021_02/998712102</t>
  </si>
  <si>
    <t>713</t>
  </si>
  <si>
    <t>Izolace tepelné</t>
  </si>
  <si>
    <t>262</t>
  </si>
  <si>
    <t>713121121</t>
  </si>
  <si>
    <t>Montáž tepelné izolace podlah rohožemi, pásy, deskami, dílci, bloky (izolační materiál ve specifikaci) kladenými volně dvouvrstvá</t>
  </si>
  <si>
    <t>-92617541</t>
  </si>
  <si>
    <t>https://podminky.urs.cz/item/CS_URS_2021_02/713121121</t>
  </si>
  <si>
    <t>XPS5000 tl.60+60mm</t>
  </si>
  <si>
    <t>kročejová izolace EPS T6000+T4000</t>
  </si>
  <si>
    <t>263</t>
  </si>
  <si>
    <t>28376454</t>
  </si>
  <si>
    <t>deska z polystyrénu XPS, hrana polodrážková a hladký povrch 500kPa tl 60mm</t>
  </si>
  <si>
    <t>69465259</t>
  </si>
  <si>
    <t>P1_1*2*1,05</t>
  </si>
  <si>
    <t>P1_2*2*1,05</t>
  </si>
  <si>
    <t>P1_3*2*1,05</t>
  </si>
  <si>
    <t>P1_4*2*1,05</t>
  </si>
  <si>
    <t>P1_4x*2*1,05</t>
  </si>
  <si>
    <t>P1_5x*2*1,05</t>
  </si>
  <si>
    <t>P1_6*2*1,05</t>
  </si>
  <si>
    <t>P1_6x*2*1,05</t>
  </si>
  <si>
    <t>264</t>
  </si>
  <si>
    <t>28376556</t>
  </si>
  <si>
    <t>deska polystyrénová pro snížení kročejového hluku (max. zatížení 6,5 kN/m2) tl 20mm</t>
  </si>
  <si>
    <t>1310466854</t>
  </si>
  <si>
    <t>P1_3*1,05</t>
  </si>
  <si>
    <t>P1_6x*1,05</t>
  </si>
  <si>
    <t>P2_3x*1,05</t>
  </si>
  <si>
    <t>265</t>
  </si>
  <si>
    <t>28376557</t>
  </si>
  <si>
    <t>deska polystyrénová pro snížení kročejového hluku (max. zatížení 6,5 kN/m2) tl 30mm</t>
  </si>
  <si>
    <t>-1646254283</t>
  </si>
  <si>
    <t>P1_2*1,05</t>
  </si>
  <si>
    <t>P1_4*1,05</t>
  </si>
  <si>
    <t>P1_4x*1,05</t>
  </si>
  <si>
    <t>P1_5x*1,05</t>
  </si>
  <si>
    <t>P1_6*1,05</t>
  </si>
  <si>
    <t>P2_1*1,05</t>
  </si>
  <si>
    <t>P2_2*1,05</t>
  </si>
  <si>
    <t>P2_2x*1,05</t>
  </si>
  <si>
    <t>P2_1x*1,05</t>
  </si>
  <si>
    <t>P3_1*1,05</t>
  </si>
  <si>
    <t>P3_2*1,05</t>
  </si>
  <si>
    <t>P3_3x*1,05</t>
  </si>
  <si>
    <t>266</t>
  </si>
  <si>
    <t>28376551</t>
  </si>
  <si>
    <t>deska polystyrénová pro snížení kročejového hluku (max. zatížení 4 kN/m2) tl 20mm</t>
  </si>
  <si>
    <t>-99416434</t>
  </si>
  <si>
    <t>do JC promítnout náklady na tl. 15mm dle PD</t>
  </si>
  <si>
    <t>267</t>
  </si>
  <si>
    <t>713131141</t>
  </si>
  <si>
    <t>Montáž tepelné izolace stěn rohožemi, pásy, deskami, dílci, bloky (izolační materiál ve specifikaci) lepením celoplošně</t>
  </si>
  <si>
    <t>35894853</t>
  </si>
  <si>
    <t>https://podminky.urs.cz/item/CS_URS_2021_02/713131141</t>
  </si>
  <si>
    <t>XPS tl.50mm v místě věnců</t>
  </si>
  <si>
    <t>(5,9+8,7+9,05)*0,25*3</t>
  </si>
  <si>
    <t>42,3*(0,25*2+0,55)</t>
  </si>
  <si>
    <t>(9,05+8,7+23,15)*0,25*3</t>
  </si>
  <si>
    <t>-6,29*0,25</t>
  </si>
  <si>
    <t>6,29*0,31</t>
  </si>
  <si>
    <t>268</t>
  </si>
  <si>
    <t>28372305</t>
  </si>
  <si>
    <t>deska EPS 100 pro konstrukce s běžným zatížením λ=0,037 tl 50mm</t>
  </si>
  <si>
    <t>196783210</t>
  </si>
  <si>
    <t>93,205*1,05</t>
  </si>
  <si>
    <t>269</t>
  </si>
  <si>
    <t>713131151</t>
  </si>
  <si>
    <t>Montáž tepelné izolace stěn rohožemi, pásy, deskami, dílci, bloky (izolační materiál ve specifikaci) vložením jednovrstvě</t>
  </si>
  <si>
    <t>1348389941</t>
  </si>
  <si>
    <t>https://podminky.urs.cz/item/CS_URS_2021_02/713131151</t>
  </si>
  <si>
    <t>přitížením zeminou (viz skl. W3.2)</t>
  </si>
  <si>
    <t>XPS 120mm</t>
  </si>
  <si>
    <t xml:space="preserve">nad ŽB ztužující stěnou, vytažení 300mm nad terén : </t>
  </si>
  <si>
    <t>28,95*(1,1+1,6)/2</t>
  </si>
  <si>
    <t>12,9*1,7+1,35*0,6-6,29*0,3</t>
  </si>
  <si>
    <t>25,05*1,3</t>
  </si>
  <si>
    <t>25,35*1,3</t>
  </si>
  <si>
    <t>17,4*(1,3+1,2/2)</t>
  </si>
  <si>
    <t>270</t>
  </si>
  <si>
    <t>28376424</t>
  </si>
  <si>
    <t>deska z polystyrénu XPS, hrana polodrážková a hladký povrch 300kPA tl 140mm</t>
  </si>
  <si>
    <t>1027212244</t>
  </si>
  <si>
    <t>170,212*1,05</t>
  </si>
  <si>
    <t>271</t>
  </si>
  <si>
    <t>1069589121</t>
  </si>
  <si>
    <t xml:space="preserve">vkládané do bednění u angl. dvorku </t>
  </si>
  <si>
    <t>výměra dle projektanta</t>
  </si>
  <si>
    <t>0,3*1,5+0,2*2,8</t>
  </si>
  <si>
    <t>272</t>
  </si>
  <si>
    <t>28375942</t>
  </si>
  <si>
    <t>deska EPS 100 fasádní λ=0,037 tl 20mm</t>
  </si>
  <si>
    <t>1091975907</t>
  </si>
  <si>
    <t>1,01*1,05</t>
  </si>
  <si>
    <t>273</t>
  </si>
  <si>
    <t>713131155</t>
  </si>
  <si>
    <t>Montáž tepelné izolace stěn rohožemi, pásy, deskami, dílci, bloky (izolační materiál ve specifikaci) vložením dvouvrstvě</t>
  </si>
  <si>
    <t>1456374064</t>
  </si>
  <si>
    <t>https://podminky.urs.cz/item/CS_URS_2021_02/713131155</t>
  </si>
  <si>
    <t>k výrobku V/34</t>
  </si>
  <si>
    <t>MV 150mm</t>
  </si>
  <si>
    <t>0,75*2,8*5</t>
  </si>
  <si>
    <t>274</t>
  </si>
  <si>
    <t>63148211</t>
  </si>
  <si>
    <t xml:space="preserve">deska tepelně izolační minerální provětrávaných fasád λ=0,030-0,33  tl 150mm</t>
  </si>
  <si>
    <t>-139228666</t>
  </si>
  <si>
    <t>0,75*2,8*5*2*1,05</t>
  </si>
  <si>
    <t>275</t>
  </si>
  <si>
    <t>713141153</t>
  </si>
  <si>
    <t>Montáž tepelné izolace střech plochých rohožemi, pásy, deskami, dílci, bloky (izolační materiál ve specifikaci) kladenými volně třívrstvá</t>
  </si>
  <si>
    <t>1559293808</t>
  </si>
  <si>
    <t>https://podminky.urs.cz/item/CS_URS_2021_02/713141153</t>
  </si>
  <si>
    <t>276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</si>
  <si>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</si>
  <si>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</si>
  <si>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2045110442</t>
  </si>
  <si>
    <t>https://podminky.urs.cz/item/CS_URS_2021_02/713141262</t>
  </si>
  <si>
    <t>277</t>
  </si>
  <si>
    <t>713141263</t>
  </si>
  <si>
    <t>Montáž tepelné izolace střech plochých mechanické přikotvení šrouby včetně dodávky šroubů, bez položení tepelné izolace tl. izolace přes 240 mm do betonu</t>
  </si>
  <si>
    <t>-1762166342</t>
  </si>
  <si>
    <t>https://podminky.urs.cz/item/CS_URS_2021_02/713141263</t>
  </si>
  <si>
    <t>278</t>
  </si>
  <si>
    <t>63151465</t>
  </si>
  <si>
    <t>deska tepelně izolační minerální plochých střech spodní vrstva 50kPa λ=0,036-0,039 tl 40mm</t>
  </si>
  <si>
    <t>562005245</t>
  </si>
  <si>
    <t>279</t>
  </si>
  <si>
    <t>28372306</t>
  </si>
  <si>
    <t>deska EPS 100 pro konstrukce s běžným zatížením λ=0,037 tl 60mm</t>
  </si>
  <si>
    <t>1120372850</t>
  </si>
  <si>
    <t>280</t>
  </si>
  <si>
    <t>28372312</t>
  </si>
  <si>
    <t>deska EPS 100 pro konstrukce s běžným zatížením λ=0,037 tl 120mm</t>
  </si>
  <si>
    <t>-1800814001</t>
  </si>
  <si>
    <t>281</t>
  </si>
  <si>
    <t>28372316</t>
  </si>
  <si>
    <t>deska EPS 100 pro konstrukce s běžným zatížením λ=0,037 tl 140mm</t>
  </si>
  <si>
    <t>1204072735</t>
  </si>
  <si>
    <t>282</t>
  </si>
  <si>
    <t>28376141</t>
  </si>
  <si>
    <t>klín izolační z pěnového polystyrenu EPS 100 spád do 5%</t>
  </si>
  <si>
    <t>-2146343664</t>
  </si>
  <si>
    <t>S2*(0,02+0,12)/2*1,1</t>
  </si>
  <si>
    <t>283</t>
  </si>
  <si>
    <t>713141211</t>
  </si>
  <si>
    <t>Montáž tepelné izolace střech plochých atikovými klíny kladenými volně</t>
  </si>
  <si>
    <t>874472928</t>
  </si>
  <si>
    <t>https://podminky.urs.cz/item/CS_URS_2021_02/713141211</t>
  </si>
  <si>
    <t>(41,7+41,55)*2</t>
  </si>
  <si>
    <t>284</t>
  </si>
  <si>
    <t>63152005</t>
  </si>
  <si>
    <t>klín atikový přechodný minerální plochých střech tl 50x50mm</t>
  </si>
  <si>
    <t>-1954080943</t>
  </si>
  <si>
    <t>166,5*1,05</t>
  </si>
  <si>
    <t>285</t>
  </si>
  <si>
    <t>713141356</t>
  </si>
  <si>
    <t>Montáž tepelné izolace střech plochých spádovými klíny na zhlaví atiky šířky do 500 mm přilepenými za studena nízkoexpanzní (PUR) pěnou</t>
  </si>
  <si>
    <t>-1082757521</t>
  </si>
  <si>
    <t>https://podminky.urs.cz/item/CS_URS_2021_02/713141356</t>
  </si>
  <si>
    <t>133,25</t>
  </si>
  <si>
    <t>286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</si>
  <si>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</si>
  <si>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</si>
  <si>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-1956156748</t>
  </si>
  <si>
    <t>https://podminky.urs.cz/item/CS_URS_2021_02/713141396</t>
  </si>
  <si>
    <t>vnitřní hrana atiky - výměra dle projektanta</t>
  </si>
  <si>
    <t>0,7*133,25</t>
  </si>
  <si>
    <t>287</t>
  </si>
  <si>
    <t>28376417</t>
  </si>
  <si>
    <t>deska z polystyrénu XPS, hrana polodrážková a hladký povrch 300kPA tl 50mm</t>
  </si>
  <si>
    <t>93551513</t>
  </si>
  <si>
    <t>horní hrana atiky</t>
  </si>
  <si>
    <t>0,5*133,25*1,05</t>
  </si>
  <si>
    <t>vnitřní hrana atiky</t>
  </si>
  <si>
    <t>0,7*133,25*1,05</t>
  </si>
  <si>
    <t>288</t>
  </si>
  <si>
    <t>713191133</t>
  </si>
  <si>
    <t>Montáž tepelné izolace stavebních konstrukcí - doplňky a konstrukční součásti podlah, stropů vrchem nebo střech překrytím fólií položenou volně s přelepením spojů</t>
  </si>
  <si>
    <t>-380882382</t>
  </si>
  <si>
    <t>https://podminky.urs.cz/item/CS_URS_2021_02/713191133</t>
  </si>
  <si>
    <t>+5% na vytažení na svislé kce</t>
  </si>
  <si>
    <t>P1_1*1,05</t>
  </si>
  <si>
    <t>289</t>
  </si>
  <si>
    <t>28329041</t>
  </si>
  <si>
    <t>fólie PE separační či ochranná tl 0,1mm</t>
  </si>
  <si>
    <t>-990487505</t>
  </si>
  <si>
    <t>P1_1*1,05*1,1</t>
  </si>
  <si>
    <t>P1_2*1,05*1,1</t>
  </si>
  <si>
    <t>P1_3*1,05*1,1</t>
  </si>
  <si>
    <t>P1_4*1,05*1,1</t>
  </si>
  <si>
    <t>P1_4x*1,05*1,1</t>
  </si>
  <si>
    <t>P1_5x*1,05*1,1</t>
  </si>
  <si>
    <t>P1_6*1,05*1,1</t>
  </si>
  <si>
    <t>P1_6x*1,05*1,1</t>
  </si>
  <si>
    <t>P2_1*1,05*1,1</t>
  </si>
  <si>
    <t>P2_2*1,05*1,1</t>
  </si>
  <si>
    <t>P2_2x*1,05*1,1</t>
  </si>
  <si>
    <t>P2_3x*1,05*1,1</t>
  </si>
  <si>
    <t>P2_1x*1,05*1,1</t>
  </si>
  <si>
    <t>P3_1*1,05*1,1</t>
  </si>
  <si>
    <t>P3_2*1,05*1,1</t>
  </si>
  <si>
    <t>P3_3x*1,05*1,1</t>
  </si>
  <si>
    <t>290</t>
  </si>
  <si>
    <t>998713102</t>
  </si>
  <si>
    <t>Přesun hmot pro izolace tepelné stanovený z hmotnosti přesunovaného materiálu vodorovná dopravní vzdálenost do 50 m v objektech výšky přes 6 m do 12 m</t>
  </si>
  <si>
    <t>-1764344115</t>
  </si>
  <si>
    <t>https://podminky.urs.cz/item/CS_URS_2021_02/998713102</t>
  </si>
  <si>
    <t>761</t>
  </si>
  <si>
    <t>Konstrukce prosvětlovací</t>
  </si>
  <si>
    <t>291</t>
  </si>
  <si>
    <t>7611111.R1</t>
  </si>
  <si>
    <t>Stěny a příčky ze skleněných svislých tvárnic vč. detailů, prostupů, systémových a nesystémových prvků pro navázání na okolní konstrukce - D+M</t>
  </si>
  <si>
    <t>-624180127</t>
  </si>
  <si>
    <t>cipilitové příčky a kce</t>
  </si>
  <si>
    <t>(4,03+5,5*3+2,1)*4,03</t>
  </si>
  <si>
    <t>5,5*3*2,825</t>
  </si>
  <si>
    <t>-1,6*2,4*5-0,9*2</t>
  </si>
  <si>
    <t>(4,03+5,5*3+3,41)*1,413</t>
  </si>
  <si>
    <t>(3,1+6,1+4,45+6,05)*2,465</t>
  </si>
  <si>
    <t>-6,304</t>
  </si>
  <si>
    <t>5,5*3*4,1</t>
  </si>
  <si>
    <t>(2,41+2,26)*4,1</t>
  </si>
  <si>
    <t xml:space="preserve">zábradlí : </t>
  </si>
  <si>
    <t>(1,5+7,62)*1,215</t>
  </si>
  <si>
    <t>(5,5*2+3,39)*1,215</t>
  </si>
  <si>
    <t>světlíky nad výtahovými dveřmi</t>
  </si>
  <si>
    <t>0,98*0,4*4</t>
  </si>
  <si>
    <t>292</t>
  </si>
  <si>
    <t>V/67</t>
  </si>
  <si>
    <t>Prostup copilitovou příčkou pravoúhlý příprava ve spolupráce s dodavatelem, koordinace s profesemi - D+M</t>
  </si>
  <si>
    <t>1517331273</t>
  </si>
  <si>
    <t>"520/170" 2</t>
  </si>
  <si>
    <t>"420/120" 2</t>
  </si>
  <si>
    <t>293</t>
  </si>
  <si>
    <t>V/68</t>
  </si>
  <si>
    <t>Prostup copilitovou příčkou kruhový příprava ve spolupráce s dodavatelem, koordinace s profesemi - D+M</t>
  </si>
  <si>
    <t>-132379516</t>
  </si>
  <si>
    <t>pr.50mm</t>
  </si>
  <si>
    <t>pr.100mm</t>
  </si>
  <si>
    <t>pr.220mm</t>
  </si>
  <si>
    <t>294</t>
  </si>
  <si>
    <t>998761102</t>
  </si>
  <si>
    <t>Přesun hmot pro konstrukce sklobetonové stanovený z hmotnosti přesunovaného materiálu vodorovná dopravní vzdálenost do 50 m v objektech výšky přes 6 do 12 m</t>
  </si>
  <si>
    <t>-1722318426</t>
  </si>
  <si>
    <t>https://podminky.urs.cz/item/CS_URS_2021_02/998761102</t>
  </si>
  <si>
    <t>762</t>
  </si>
  <si>
    <t>Konstrukce tesařské</t>
  </si>
  <si>
    <t>295</t>
  </si>
  <si>
    <t>762512811</t>
  </si>
  <si>
    <t>Demontáž podlahové konstrukce podkladové roštu podkladového</t>
  </si>
  <si>
    <t>1160381303</t>
  </si>
  <si>
    <t>https://podminky.urs.cz/item/CS_URS_2021_02/762512811</t>
  </si>
  <si>
    <t>296</t>
  </si>
  <si>
    <t>762522812</t>
  </si>
  <si>
    <t>Demontáž podlah s polštáři z prken nebo fošen tl. přes 32 mm</t>
  </si>
  <si>
    <t>1748729010</t>
  </si>
  <si>
    <t>https://podminky.urs.cz/item/CS_URS_2021_02/762522812</t>
  </si>
  <si>
    <t>4,56*1,99</t>
  </si>
  <si>
    <t>297</t>
  </si>
  <si>
    <t>762528811</t>
  </si>
  <si>
    <t>Demontáž podlah k dalšímu použití s polštáři z prken tl. do 32 mm</t>
  </si>
  <si>
    <t>801895939</t>
  </si>
  <si>
    <t>https://podminky.urs.cz/item/CS_URS_2021_02/762528811</t>
  </si>
  <si>
    <t>2,5*2,05</t>
  </si>
  <si>
    <t>298</t>
  </si>
  <si>
    <t>762523104</t>
  </si>
  <si>
    <t>Položení podlah hoblovaných na sraz z prken</t>
  </si>
  <si>
    <t>1802228051</t>
  </si>
  <si>
    <t>https://podminky.urs.cz/item/CS_URS_2021_02/762523104</t>
  </si>
  <si>
    <t>m1.22 pod novým schodištěm - zpětné doplnění s použitím původního materiálu (V38)</t>
  </si>
  <si>
    <t>1,0*2,05</t>
  </si>
  <si>
    <t>299</t>
  </si>
  <si>
    <t>762526110</t>
  </si>
  <si>
    <t>Položení podlah položení polštářů pod podlahy osové vzdálenosti do 650 mm</t>
  </si>
  <si>
    <t>-1421090675</t>
  </si>
  <si>
    <t>https://podminky.urs.cz/item/CS_URS_2021_02/762526110</t>
  </si>
  <si>
    <t>m1.22 před novým schodištěm s využitím původního materiálu (V38)</t>
  </si>
  <si>
    <t>300</t>
  </si>
  <si>
    <t>762430012</t>
  </si>
  <si>
    <t>Obložení stěn z cementotřískových desek šroubovaných na sraz, tloušťky desky 12 mm</t>
  </si>
  <si>
    <t>-1723755736</t>
  </si>
  <si>
    <t>https://podminky.urs.cz/item/CS_URS_2021_02/762430012</t>
  </si>
  <si>
    <t>2,8*(0,75+0,3)*2*5</t>
  </si>
  <si>
    <t>301</t>
  </si>
  <si>
    <t>762511887</t>
  </si>
  <si>
    <t>Demontáž podlahové konstrukce podkladové z dřevoštěpkových desek dvouvrstvých lepených na pero a drážku, tloušťka desky přes 2x15 mm</t>
  </si>
  <si>
    <t>-2135088548</t>
  </si>
  <si>
    <t>https://podminky.urs.cz/item/CS_URS_2021_02/762511887</t>
  </si>
  <si>
    <t>kce podlahy posilovny 2NP</t>
  </si>
  <si>
    <t>7,9*3,0</t>
  </si>
  <si>
    <t>302</t>
  </si>
  <si>
    <t>762361313</t>
  </si>
  <si>
    <t>Konstrukční vrstva pod klempířské prvky pro oplechování horních ploch zdí a nadezdívek (atik) z desek dřevoštěpkových šroubovaných do podkladu, tloušťky desky 25 mm</t>
  </si>
  <si>
    <t>1129056791</t>
  </si>
  <si>
    <t>https://podminky.urs.cz/item/CS_URS_2021_02/762361313</t>
  </si>
  <si>
    <t>vč. dodávky desek</t>
  </si>
  <si>
    <t>horní hrana atiky - výměra dle projektanta</t>
  </si>
  <si>
    <t>0,5*133,25</t>
  </si>
  <si>
    <t>303</t>
  </si>
  <si>
    <t>998762102</t>
  </si>
  <si>
    <t>Přesun hmot pro konstrukce tesařské stanovený z hmotnosti přesunovaného materiálu vodorovná dopravní vzdálenost do 50 m v objektech výšky přes 6 do 12 m</t>
  </si>
  <si>
    <t>-1425419477</t>
  </si>
  <si>
    <t>https://podminky.urs.cz/item/CS_URS_2021_02/998762102</t>
  </si>
  <si>
    <t>763</t>
  </si>
  <si>
    <t>Konstrukce suché výstavby</t>
  </si>
  <si>
    <t>304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</si>
  <si>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</si>
  <si>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</si>
  <si>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-1426154829</t>
  </si>
  <si>
    <t>https://podminky.urs.cz/item/CS_URS_2021_02/763111411</t>
  </si>
  <si>
    <t>SDK9</t>
  </si>
  <si>
    <t>1NP:</t>
  </si>
  <si>
    <t>(8,55+6,74+6,29+1,81)*2,5</t>
  </si>
  <si>
    <t>-1,7*2,45-0,8*1,97*6</t>
  </si>
  <si>
    <t>2NP:</t>
  </si>
  <si>
    <t>(17,95+5,14*2)*2,5</t>
  </si>
  <si>
    <t>-0,8*1,97*4</t>
  </si>
  <si>
    <t>305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</si>
  <si>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</si>
  <si>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</si>
  <si>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74887255</t>
  </si>
  <si>
    <t>https://podminky.urs.cz/item/CS_URS_2021_02/763111417</t>
  </si>
  <si>
    <t>SDK5 a SDK6</t>
  </si>
  <si>
    <t xml:space="preserve">SDK5 : </t>
  </si>
  <si>
    <t>(15,77+3,7*2)*4,03</t>
  </si>
  <si>
    <t>-1,6*2,4*2</t>
  </si>
  <si>
    <t>(2,325+2,35)*2,615-0,87*1,035</t>
  </si>
  <si>
    <t xml:space="preserve">SDK6 : </t>
  </si>
  <si>
    <t>(3,8+3,7)*4,03-1,6*2,4-1,6*2,1</t>
  </si>
  <si>
    <t>306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</si>
  <si>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</si>
  <si>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</si>
  <si>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902930865</t>
  </si>
  <si>
    <t>https://podminky.urs.cz/item/CS_URS_2021_02/763111431</t>
  </si>
  <si>
    <t>SDK8</t>
  </si>
  <si>
    <t>(3,85*2+1,875+2,1)*2,615-0,8*1,97*2-0,7*1,97</t>
  </si>
  <si>
    <t>(2,225+2,0*2+2,075+5,14*4)*2,615</t>
  </si>
  <si>
    <t>-0,8*1,97*4-0,7*1,97*4</t>
  </si>
  <si>
    <t>307</t>
  </si>
  <si>
    <t>763111440</t>
  </si>
  <si>
    <t>Příčka ze sádrokartonových desek s nosnou konstrukcí z jednoduchých ocelových profilů UW, CW dvojitě opláštěná deskami protipožárními impregnovanými DFH2 tl. 2 x 12,5 mm EI 90, příčka tl. 100 mm, profil 50, bez izolace</t>
  </si>
  <si>
    <t>-1384908896</t>
  </si>
  <si>
    <t>https://podminky.urs.cz/item/CS_URS_2021_02/763111440</t>
  </si>
  <si>
    <t>SDK10</t>
  </si>
  <si>
    <t>3NP:</t>
  </si>
  <si>
    <t>(4,25+1,95*2)*3,915</t>
  </si>
  <si>
    <t>-0,8*1,97*2</t>
  </si>
  <si>
    <t>308</t>
  </si>
  <si>
    <t>763113343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</si>
  <si>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</t>
  </si>
  <si>
    <t>1577240685</t>
  </si>
  <si>
    <t>https://podminky.urs.cz/item/CS_URS_2021_02/763113343</t>
  </si>
  <si>
    <t>SDK3</t>
  </si>
  <si>
    <t>1,875*2,615</t>
  </si>
  <si>
    <t>3NP</t>
  </si>
  <si>
    <t>1,9*3,915</t>
  </si>
  <si>
    <t>309</t>
  </si>
  <si>
    <t>763111433</t>
  </si>
  <si>
    <t>Příčka ze sádrokartonových desek s nosnou konstrukcí z jednoduchých ocelových profilů UW, CW dvojitě opláštěná deskami impregnovanými H2 tl. 2 x 12,5 mm EI 60, příčka tl. 125 mm, profil 75, bez izolace</t>
  </si>
  <si>
    <t>681322295</t>
  </si>
  <si>
    <t>https://podminky.urs.cz/item/CS_URS_2021_02/763111433</t>
  </si>
  <si>
    <t>SDK4</t>
  </si>
  <si>
    <t>(1,475+2,375)*4,03-0,8*1,97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</si>
  <si>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</si>
  <si>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</si>
  <si>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620591327</t>
  </si>
  <si>
    <t>https://podminky.urs.cz/item/CS_URS_2021_02/763111437</t>
  </si>
  <si>
    <t>SDK2</t>
  </si>
  <si>
    <t>(3,85-1,875+2,1*2)*2,615</t>
  </si>
  <si>
    <t>5,14*2,615</t>
  </si>
  <si>
    <t>SDK7</t>
  </si>
  <si>
    <t>4,225*3,915</t>
  </si>
  <si>
    <t>311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</si>
  <si>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</si>
  <si>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</si>
  <si>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-1721778527</t>
  </si>
  <si>
    <t>https://podminky.urs.cz/item/CS_URS_2021_02/763121590</t>
  </si>
  <si>
    <t>wc instalační předstěna SDK1</t>
  </si>
  <si>
    <t xml:space="preserve">SDK1 : </t>
  </si>
  <si>
    <t>6,45*2,615</t>
  </si>
  <si>
    <t>0,9*(1,35+0,15)</t>
  </si>
  <si>
    <t>0,9*(1,35+0,15)+0,15*1,2</t>
  </si>
  <si>
    <t xml:space="preserve">2.02, 2.03, 2.12, 2.13 : </t>
  </si>
  <si>
    <t>5,15*2,615*2</t>
  </si>
  <si>
    <t xml:space="preserve">2.02, 2.07, 2.08, 2.13 : </t>
  </si>
  <si>
    <t>1,14*(1,35+0,15)*4</t>
  </si>
  <si>
    <t>5,45*2,465</t>
  </si>
  <si>
    <t xml:space="preserve">3.04 : </t>
  </si>
  <si>
    <t>0,952*(1,35+0,15)</t>
  </si>
  <si>
    <t xml:space="preserve">3.06 : </t>
  </si>
  <si>
    <t>0,975*2*(1,35+0,15)</t>
  </si>
  <si>
    <t>312</t>
  </si>
  <si>
    <t>PODHLED.AKU01</t>
  </si>
  <si>
    <t>Akustický podhled pod střešní konstrukcí akustický, vč. podkonstrukce, doplňků, detailů a kotvení - D+M</t>
  </si>
  <si>
    <t>1619303863</t>
  </si>
  <si>
    <t>995,1+18,1*6,2</t>
  </si>
  <si>
    <t>17,05+92,6+2,34+5,54+3,93+5,34+2,32+3,61+10,89+130,16+6,08</t>
  </si>
  <si>
    <t>313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</si>
  <si>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</si>
  <si>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</si>
  <si>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-1832168905</t>
  </si>
  <si>
    <t>https://podminky.urs.cz/item/CS_URS_2021_02/998763302</t>
  </si>
  <si>
    <t>764</t>
  </si>
  <si>
    <t>Konstrukce klempířské</t>
  </si>
  <si>
    <t>314</t>
  </si>
  <si>
    <t>764214605</t>
  </si>
  <si>
    <t>Oplechování horních ploch zdí a nadezdívek (atik) z pozinkovaného plechu s povrchovou úpravou mechanicky kotvené rš 400 mm</t>
  </si>
  <si>
    <t>632118624</t>
  </si>
  <si>
    <t>https://podminky.urs.cz/item/CS_URS_2021_02/764214605</t>
  </si>
  <si>
    <t>V/31</t>
  </si>
  <si>
    <t>315</t>
  </si>
  <si>
    <t>764216604</t>
  </si>
  <si>
    <t>Oplechování parapetů z pozinkovaného plechu s povrchovou úpravou rovných mechanicky kotvené, bez rohů rš 330 mm</t>
  </si>
  <si>
    <t>-661090810</t>
  </si>
  <si>
    <t>https://podminky.urs.cz/item/CS_URS_2021_02/764216604</t>
  </si>
  <si>
    <t>v JC uvažovat s RŠ 260mm</t>
  </si>
  <si>
    <t>V/69</t>
  </si>
  <si>
    <t>42,2</t>
  </si>
  <si>
    <t>316</t>
  </si>
  <si>
    <t>764216605</t>
  </si>
  <si>
    <t>Oplechování parapetů z pozinkovaného plechu s povrchovou úpravou rovných mechanicky kotvené, bez rohů rš 400 mm</t>
  </si>
  <si>
    <t>-2020112063</t>
  </si>
  <si>
    <t>https://podminky.urs.cz/item/CS_URS_2021_02/764216605</t>
  </si>
  <si>
    <t>2,8*5</t>
  </si>
  <si>
    <t>317</t>
  </si>
  <si>
    <t>998764102</t>
  </si>
  <si>
    <t>Přesun hmot pro konstrukce klempířské stanovený z hmotnosti přesunovaného materiálu vodorovná dopravní vzdálenost do 50 m v objektech výšky přes 6 do 12 m</t>
  </si>
  <si>
    <t>1034844395</t>
  </si>
  <si>
    <t>https://podminky.urs.cz/item/CS_URS_2021_02/998764102</t>
  </si>
  <si>
    <t>766</t>
  </si>
  <si>
    <t>Konstrukce truhlářské</t>
  </si>
  <si>
    <t>318</t>
  </si>
  <si>
    <t>766221811</t>
  </si>
  <si>
    <t>Demontáž schodů celodřevěných samonosných</t>
  </si>
  <si>
    <t>1682253117</t>
  </si>
  <si>
    <t>https://podminky.urs.cz/item/CS_URS_2021_02/766221811</t>
  </si>
  <si>
    <t>kce posilovny 2NP</t>
  </si>
  <si>
    <t>3,5</t>
  </si>
  <si>
    <t>319</t>
  </si>
  <si>
    <t>766691914</t>
  </si>
  <si>
    <t>Ostatní práce vyvěšení nebo zavěšení křídel s případným uložením a opětovným zavěšením po provedení stavebních změn dřevěných dveřních, plochy do 2 m2</t>
  </si>
  <si>
    <t>-483735196</t>
  </si>
  <si>
    <t>https://podminky.urs.cz/item/CS_URS_2021_02/766691914</t>
  </si>
  <si>
    <t>320</t>
  </si>
  <si>
    <t>766825821</t>
  </si>
  <si>
    <t>Demontáž nábytku vestavěného skříní dvoukřídlových</t>
  </si>
  <si>
    <t>-179897975</t>
  </si>
  <si>
    <t>https://podminky.urs.cz/item/CS_URS_2021_02/766825821</t>
  </si>
  <si>
    <t>2NP v místě posilovny</t>
  </si>
  <si>
    <t>321</t>
  </si>
  <si>
    <t>V/22</t>
  </si>
  <si>
    <t>Obklad stěn tělocvičny, celk. plocha 566,3m2, lamino DTD desky se sníženou hořlavostí na dř. roštu, vč. veškerých doplňků, kotvení a PÚ - D+M</t>
  </si>
  <si>
    <t>1924703867</t>
  </si>
  <si>
    <t>322</t>
  </si>
  <si>
    <t>V/23</t>
  </si>
  <si>
    <t>Příčky u WC v. 2000mm, s dveřmi, laminát vč. veškerých doplňků, kování, kotvení a PÚ - D+M</t>
  </si>
  <si>
    <t>828090969</t>
  </si>
  <si>
    <t>323</t>
  </si>
  <si>
    <t>V/24</t>
  </si>
  <si>
    <t>1418826184</t>
  </si>
  <si>
    <t>324</t>
  </si>
  <si>
    <t>V/33</t>
  </si>
  <si>
    <t>Příčky u sprch v. 2000mm, dl. 1000mm, laminát HPL vč. veškerých doplňků, kování, kotvení a PÚ - D+M</t>
  </si>
  <si>
    <t>-830547306</t>
  </si>
  <si>
    <t>325</t>
  </si>
  <si>
    <t>998766102</t>
  </si>
  <si>
    <t>Přesun hmot pro konstrukce truhlářské stanovený z hmotnosti přesunovaného materiálu vodorovná dopravní vzdálenost do 50 m v objektech výšky přes 6 do 12 m</t>
  </si>
  <si>
    <t>826726494</t>
  </si>
  <si>
    <t>https://podminky.urs.cz/item/CS_URS_2021_02/998766102</t>
  </si>
  <si>
    <t>767</t>
  </si>
  <si>
    <t>Konstrukce zámečnické</t>
  </si>
  <si>
    <t>326</t>
  </si>
  <si>
    <t>767161814</t>
  </si>
  <si>
    <t>Demontáž zábradlí do suti rovného nerozebíratelný spoj hmotnosti 1 m zábradlí přes 20 kg</t>
  </si>
  <si>
    <t>1129349991</t>
  </si>
  <si>
    <t>https://podminky.urs.cz/item/CS_URS_2021_02/767161814</t>
  </si>
  <si>
    <t>6,5+2,5</t>
  </si>
  <si>
    <t>327</t>
  </si>
  <si>
    <t>767996704</t>
  </si>
  <si>
    <t>Demontáž ostatních zámečnických konstrukcí o hmotnosti jednotlivých dílů řezáním přes 250 do 500 kg</t>
  </si>
  <si>
    <t>1587554913</t>
  </si>
  <si>
    <t>https://podminky.urs.cz/item/CS_URS_2021_02/767996704</t>
  </si>
  <si>
    <t>nosná kce podlahy posilovny 2NP</t>
  </si>
  <si>
    <t>500,0</t>
  </si>
  <si>
    <t>328</t>
  </si>
  <si>
    <t>V/34</t>
  </si>
  <si>
    <t>Ocelový rám pro parapet nových oken auly - JA40x3, vč. kotvení a povrch. ú - D+M</t>
  </si>
  <si>
    <t>1515252746</t>
  </si>
  <si>
    <t>viz V/34</t>
  </si>
  <si>
    <t>60,0*5</t>
  </si>
  <si>
    <t>329</t>
  </si>
  <si>
    <t>D/15</t>
  </si>
  <si>
    <t>Dveře interier 1600/2100 mm EW30 DP1-C plné se zárubní, samozavírač, system GK ocel zinkovaná - D+M</t>
  </si>
  <si>
    <t>285328448</t>
  </si>
  <si>
    <t>330</t>
  </si>
  <si>
    <t>D/27</t>
  </si>
  <si>
    <t>Dveře interier 1700/2100 mm EW45 DP1-C plné se zárubní, samozavírač, system GK ocel zinkovaná - D+M</t>
  </si>
  <si>
    <t>1865890141</t>
  </si>
  <si>
    <t>331</t>
  </si>
  <si>
    <t>D/28</t>
  </si>
  <si>
    <t>Dveře interier 800/1970 mm EW30 DP1-C plné se zárubní, samozavírač, system GK ocel zinkovaná - D+M</t>
  </si>
  <si>
    <t>1993184677</t>
  </si>
  <si>
    <t>332</t>
  </si>
  <si>
    <t>D/29</t>
  </si>
  <si>
    <t>Dveře interier 900/1970 mm EW30 DP1-C plné se zárubní, samozavírač, system GK ocel zinkovaná - D+M</t>
  </si>
  <si>
    <t>-1037154051</t>
  </si>
  <si>
    <t>333</t>
  </si>
  <si>
    <t>V/10</t>
  </si>
  <si>
    <t>Madlo hl. schodiště, ve v. 900mm, ocel. trubka, pozink vč. veškerých doplňků, kotvení a PÚ - D+M</t>
  </si>
  <si>
    <t>bm</t>
  </si>
  <si>
    <t>-400901285</t>
  </si>
  <si>
    <t>334</t>
  </si>
  <si>
    <t>V/11</t>
  </si>
  <si>
    <t>1961032602</t>
  </si>
  <si>
    <t>335</t>
  </si>
  <si>
    <t>V/12</t>
  </si>
  <si>
    <t>1274346447</t>
  </si>
  <si>
    <t>336</t>
  </si>
  <si>
    <t>V/13</t>
  </si>
  <si>
    <t>1273860850</t>
  </si>
  <si>
    <t>337</t>
  </si>
  <si>
    <t>V/14</t>
  </si>
  <si>
    <t>-1459197085</t>
  </si>
  <si>
    <t>338</t>
  </si>
  <si>
    <t>V/16</t>
  </si>
  <si>
    <t>Zábradlí schodiště v. 900mm,žárově pozinkováno, bez nátěru, bezpečnostní síť z ocelových pozinkovaných lanek pr. 1,5 mm, oka 40*40 mm, 	napnuté na nerezovém lanku, kotvení sloupků z boční strany, vč. veškerých doplňků, kotvení a PÚ - D+M</t>
  </si>
  <si>
    <t>-740790246</t>
  </si>
  <si>
    <t>339</t>
  </si>
  <si>
    <t>V/17</t>
  </si>
  <si>
    <t>Madlo hl. schodiště, ve v. 900mm, ocel. trubka, pozink vč. veškerých doplňků, kotvení - D+M</t>
  </si>
  <si>
    <t>-1226152786</t>
  </si>
  <si>
    <t>2*3,47</t>
  </si>
  <si>
    <t>340</t>
  </si>
  <si>
    <t>V/18</t>
  </si>
  <si>
    <t>Zábradlí podesty v. 900mm, trubka + bezp. síť, ocel/pozink vč. veškerých doplňků, kotvení a PÚ - D+M</t>
  </si>
  <si>
    <t>-158074281</t>
  </si>
  <si>
    <t>341</t>
  </si>
  <si>
    <t>V/19</t>
  </si>
  <si>
    <t>Zábradlí v kotelně v. 900mm, dl. 1050mm, ocel/pozink vč. veškerých doplňků, kotvení - D+M</t>
  </si>
  <si>
    <t>803892216</t>
  </si>
  <si>
    <t>342</t>
  </si>
  <si>
    <t>V/25</t>
  </si>
  <si>
    <t>Zábradlí hlediště v. 900mm,žárově pozinkováno, bez nátěru, bezpečnostní síť z ocelových pozinkovaných lanek pr. 1,5 mm, oka 40*40 mm, 	napnuté na nerezovém lanku, kotvení sloupků z boční strany, vč. veškerých doplňků, kotvení a PÚ - D+M</t>
  </si>
  <si>
    <t>-1359442031</t>
  </si>
  <si>
    <t>343</t>
  </si>
  <si>
    <t>V/30</t>
  </si>
  <si>
    <t>Přechodová lávka přes světlík š. 800mm, dl. 3000mm, ocel/pozink vč. veškerých doplňků, kotvení a PÚ - D+M</t>
  </si>
  <si>
    <t>374961298</t>
  </si>
  <si>
    <t>344</t>
  </si>
  <si>
    <t>V/37</t>
  </si>
  <si>
    <t>Vnitřní stěna 6175/3560mm s dveřmi, ocel. trubky + plotové dílce, pozink vč. veškerých doplňků, kování, kotvení a PÚ + D+M</t>
  </si>
  <si>
    <t>-1287936180</t>
  </si>
  <si>
    <t>345</t>
  </si>
  <si>
    <t>V/41</t>
  </si>
  <si>
    <t>Zábradlí angl. dvorku v. 900mm, trubka + bezp. síť, ocel/pozink vč. veškerých doplňků, kotvení a PÚ - D+M</t>
  </si>
  <si>
    <t>-1181928944</t>
  </si>
  <si>
    <t>346</t>
  </si>
  <si>
    <t>V/61</t>
  </si>
  <si>
    <t>Madlo - ukonč. copilitové příčky dl. 5500mm, ocel/pozink vč. veškerých doplňků, kotvení a PÚ + D+M</t>
  </si>
  <si>
    <t>-1889580330</t>
  </si>
  <si>
    <t>347</t>
  </si>
  <si>
    <t>998767102</t>
  </si>
  <si>
    <t>Přesun hmot pro zámečnické konstrukce stanovený z hmotnosti přesunovaného materiálu vodorovná dopravní vzdálenost do 50 m v objektech výšky přes 6 do 12 m</t>
  </si>
  <si>
    <t>-1638683546</t>
  </si>
  <si>
    <t>https://podminky.urs.cz/item/CS_URS_2021_02/998767102</t>
  </si>
  <si>
    <t>768</t>
  </si>
  <si>
    <t>Soupis veškerých dveří</t>
  </si>
  <si>
    <t>348</t>
  </si>
  <si>
    <t>D/01</t>
  </si>
  <si>
    <t>Dveře exterier 2250/2475 mm plné se zárubní, samozavírač, paniková hrazda a kování, system GK ocelové zateplené PU, podrobně dle popisu PD - D+M</t>
  </si>
  <si>
    <t>716204541</t>
  </si>
  <si>
    <t>349</t>
  </si>
  <si>
    <t>D/02</t>
  </si>
  <si>
    <t>Dveře interier 700/1970 mm plné se zárubní - D+M</t>
  </si>
  <si>
    <t>-1056459315</t>
  </si>
  <si>
    <t>350</t>
  </si>
  <si>
    <t>D/03</t>
  </si>
  <si>
    <t>Dveře interier 800/1970 mm plné se zárubní, samozavírač, system GK s madlem - D+M</t>
  </si>
  <si>
    <t>-1996986431</t>
  </si>
  <si>
    <t>351</t>
  </si>
  <si>
    <t>D/04</t>
  </si>
  <si>
    <t>Dveře interier 800/1970 mm plné se zárubní - D+M</t>
  </si>
  <si>
    <t>-297856465</t>
  </si>
  <si>
    <t>352</t>
  </si>
  <si>
    <t>D/05</t>
  </si>
  <si>
    <t>Dveře interier 800/1970 mm plné se zárubní, samozavírač, s madlem - D+M</t>
  </si>
  <si>
    <t>1370104794</t>
  </si>
  <si>
    <t>353</t>
  </si>
  <si>
    <t>D/06</t>
  </si>
  <si>
    <t>Dveře interier 800/1970 mm plné se zárubní, systém GK - D+M</t>
  </si>
  <si>
    <t>-877515376</t>
  </si>
  <si>
    <t>354</t>
  </si>
  <si>
    <t>D/07</t>
  </si>
  <si>
    <t>Dveře interier 800/1970 mm plné se zárubní, samozavírač, system GK - D+M</t>
  </si>
  <si>
    <t>1720807672</t>
  </si>
  <si>
    <t>355</t>
  </si>
  <si>
    <t>D/08</t>
  </si>
  <si>
    <t>-333434648</t>
  </si>
  <si>
    <t>356</t>
  </si>
  <si>
    <t>D/09</t>
  </si>
  <si>
    <t>208352350</t>
  </si>
  <si>
    <t>357</t>
  </si>
  <si>
    <t>D/10</t>
  </si>
  <si>
    <t>527813964</t>
  </si>
  <si>
    <t>358</t>
  </si>
  <si>
    <t>D/11</t>
  </si>
  <si>
    <t>1300933323</t>
  </si>
  <si>
    <t>359</t>
  </si>
  <si>
    <t>D/12</t>
  </si>
  <si>
    <t>1424155169</t>
  </si>
  <si>
    <t>360</t>
  </si>
  <si>
    <t>D/13</t>
  </si>
  <si>
    <t>Dveře interier 1250/2100 mm plné se zárubní, samozavírač, system GK - D+M</t>
  </si>
  <si>
    <t>-1827800730</t>
  </si>
  <si>
    <t>361</t>
  </si>
  <si>
    <t>D/14</t>
  </si>
  <si>
    <t>Dveře interier 1250/2100 mm plné se zárubní, panikové kování, systém GK - D+M</t>
  </si>
  <si>
    <t>1925150451</t>
  </si>
  <si>
    <t>362</t>
  </si>
  <si>
    <t>D/16</t>
  </si>
  <si>
    <t>Dveře interier 1600/2450 mm prosklené se zárubní, samozavírač, panikové kování, systém GK s madly - D+M</t>
  </si>
  <si>
    <t>-203176764</t>
  </si>
  <si>
    <t>363</t>
  </si>
  <si>
    <t>D/17</t>
  </si>
  <si>
    <t>Dveře interier 1600/2450 mm plné se zárubní, systém GK - D+M</t>
  </si>
  <si>
    <t>1395993848</t>
  </si>
  <si>
    <t>364</t>
  </si>
  <si>
    <t>D/18</t>
  </si>
  <si>
    <t>Dveře interier 1600/2100 mm plné se zárubní, systém GK - D+M</t>
  </si>
  <si>
    <t>-1065558048</t>
  </si>
  <si>
    <t>365</t>
  </si>
  <si>
    <t>D/19</t>
  </si>
  <si>
    <t>Dveře interier 1600/2450 mm plné se zárubní, samozavírač, panikové kování, system GK jednostranný obklad - D+M</t>
  </si>
  <si>
    <t>1815092032</t>
  </si>
  <si>
    <t>366</t>
  </si>
  <si>
    <t>D/20</t>
  </si>
  <si>
    <t>Dveře interier 1600/2450 mm EW30 DP3-C plné se zárubní, samozavírač, system GK jednostranný obklad - D+M</t>
  </si>
  <si>
    <t>2024331854</t>
  </si>
  <si>
    <t>367</t>
  </si>
  <si>
    <t>D/21</t>
  </si>
  <si>
    <t>-285362055</t>
  </si>
  <si>
    <t>368</t>
  </si>
  <si>
    <t>D/22</t>
  </si>
  <si>
    <t>685184122</t>
  </si>
  <si>
    <t>369</t>
  </si>
  <si>
    <t>D/23</t>
  </si>
  <si>
    <t>-1541004423</t>
  </si>
  <si>
    <t>370</t>
  </si>
  <si>
    <t>D/24</t>
  </si>
  <si>
    <t>Dveře interier 1600/2100 mm plné se zárubní, samozavírač, systém GK, s madly - D+M</t>
  </si>
  <si>
    <t>118909533</t>
  </si>
  <si>
    <t>371</t>
  </si>
  <si>
    <t>D/25</t>
  </si>
  <si>
    <t>Dveře interier 1600/2450 mm prosklené se zárubní, samozavírač, systém GK, s madly - D+M</t>
  </si>
  <si>
    <t>-917922448</t>
  </si>
  <si>
    <t>372</t>
  </si>
  <si>
    <t>D/26</t>
  </si>
  <si>
    <t>Dveře interier 1600/2100 mm plné se zárubní, samozavírač, panikové kování, systém GK - D+M</t>
  </si>
  <si>
    <t>-954078885</t>
  </si>
  <si>
    <t>373</t>
  </si>
  <si>
    <t>D/30</t>
  </si>
  <si>
    <t>701174285</t>
  </si>
  <si>
    <t>374</t>
  </si>
  <si>
    <t>D/31</t>
  </si>
  <si>
    <t>1004566343</t>
  </si>
  <si>
    <t>375</t>
  </si>
  <si>
    <t>D/32</t>
  </si>
  <si>
    <t>894619545</t>
  </si>
  <si>
    <t>376</t>
  </si>
  <si>
    <t>D/33</t>
  </si>
  <si>
    <t>1647917353</t>
  </si>
  <si>
    <t>377</t>
  </si>
  <si>
    <t>D/34</t>
  </si>
  <si>
    <t>-2040830768</t>
  </si>
  <si>
    <t>378</t>
  </si>
  <si>
    <t>D/35</t>
  </si>
  <si>
    <t>-176397599</t>
  </si>
  <si>
    <t>379</t>
  </si>
  <si>
    <t>D/36</t>
  </si>
  <si>
    <t>-756619806</t>
  </si>
  <si>
    <t>380</t>
  </si>
  <si>
    <t>D/37</t>
  </si>
  <si>
    <t>718601932</t>
  </si>
  <si>
    <t>381</t>
  </si>
  <si>
    <t>D/38</t>
  </si>
  <si>
    <t>Dveře interier 800/1970 mm plné se zárubní, s madlem - D+M</t>
  </si>
  <si>
    <t>-1019107785</t>
  </si>
  <si>
    <t>382</t>
  </si>
  <si>
    <t>D/39</t>
  </si>
  <si>
    <t>Dveře interier 800/1970 mm plné se zárubní, samozavírač, system GK, s madlem - D+M</t>
  </si>
  <si>
    <t>-24420384</t>
  </si>
  <si>
    <t>383</t>
  </si>
  <si>
    <t>D/40</t>
  </si>
  <si>
    <t>160800442</t>
  </si>
  <si>
    <t>384</t>
  </si>
  <si>
    <t>D/41</t>
  </si>
  <si>
    <t>1168101989</t>
  </si>
  <si>
    <t>385</t>
  </si>
  <si>
    <t>D/42</t>
  </si>
  <si>
    <t>Dveře interier 800/1970 mm plné se zárubní, system GK - D+M</t>
  </si>
  <si>
    <t>-352552758</t>
  </si>
  <si>
    <t>386</t>
  </si>
  <si>
    <t>D/43</t>
  </si>
  <si>
    <t>916872020</t>
  </si>
  <si>
    <t>387</t>
  </si>
  <si>
    <t>D/44</t>
  </si>
  <si>
    <t>1310136324</t>
  </si>
  <si>
    <t>388</t>
  </si>
  <si>
    <t>D/45</t>
  </si>
  <si>
    <t>-619910461</t>
  </si>
  <si>
    <t>389</t>
  </si>
  <si>
    <t>D/46</t>
  </si>
  <si>
    <t>-1812802404</t>
  </si>
  <si>
    <t>390</t>
  </si>
  <si>
    <t>D/47</t>
  </si>
  <si>
    <t>-522289574</t>
  </si>
  <si>
    <t>391</t>
  </si>
  <si>
    <t>D/48</t>
  </si>
  <si>
    <t>Dveře interier posuvné 1000/2400 mm prosklené se zárubní, system GK- D+M</t>
  </si>
  <si>
    <t>-1837438097</t>
  </si>
  <si>
    <t>392</t>
  </si>
  <si>
    <t>D/49</t>
  </si>
  <si>
    <t>Dveře interier 1520/2100 mm plné se zárubní, samozavírač, panikové kování, system GK, práh - D+M</t>
  </si>
  <si>
    <t>707892946</t>
  </si>
  <si>
    <t>393</t>
  </si>
  <si>
    <t>-745875244</t>
  </si>
  <si>
    <t>769</t>
  </si>
  <si>
    <t>Otvorové prvky z plastových profilů</t>
  </si>
  <si>
    <t>394</t>
  </si>
  <si>
    <t>V/07</t>
  </si>
  <si>
    <t>Okno 1620/1360mm plast/dvojsklo vč. veškerých doplňků, kotvení, kování a PÚ - D+M</t>
  </si>
  <si>
    <t>1410366361</t>
  </si>
  <si>
    <t>395</t>
  </si>
  <si>
    <t>V/08</t>
  </si>
  <si>
    <t>856069441</t>
  </si>
  <si>
    <t>396</t>
  </si>
  <si>
    <t>244550127</t>
  </si>
  <si>
    <t>770</t>
  </si>
  <si>
    <t>Otvorové prvky z hliníkových profilů</t>
  </si>
  <si>
    <t>397</t>
  </si>
  <si>
    <t>V/01</t>
  </si>
  <si>
    <t>Prosklená fasáda - vstup. portál 6290/4840mm s dveřmi, trojsklo vč. veškerých doplňků, kotvení a PÚ + D+M</t>
  </si>
  <si>
    <t>-1552556060</t>
  </si>
  <si>
    <t>398</t>
  </si>
  <si>
    <t>V/02</t>
  </si>
  <si>
    <t>Prosklená fasáda - okenní pás 42120/1450mm fixní, trojsklo vč. veškerých doplňků, kotvení a PÚ + D+M</t>
  </si>
  <si>
    <t>-1495472408</t>
  </si>
  <si>
    <t>399</t>
  </si>
  <si>
    <t>V/03</t>
  </si>
  <si>
    <t>Prosklená fasáda 3830/6253mm s dveřmi, trojsklo vč. veškerých doplňků, kotvení a PÚ + D+M</t>
  </si>
  <si>
    <t>1099405343</t>
  </si>
  <si>
    <t>400</t>
  </si>
  <si>
    <t>V/04</t>
  </si>
  <si>
    <t>Prosklená fasáda 3850/10490mm s dveřmi, trojsklo vč. veškerých doplňků, kotvení a PÚ + D+M</t>
  </si>
  <si>
    <t>-1788397102</t>
  </si>
  <si>
    <t>401</t>
  </si>
  <si>
    <t>V/05</t>
  </si>
  <si>
    <t>Vnitřní prosklená stěna 6290/3750-3900mm s dveřmi, bezp. sklo vč. veškerých doplňků, kotvení a PÚ + D+M</t>
  </si>
  <si>
    <t>-1313613846</t>
  </si>
  <si>
    <t>402</t>
  </si>
  <si>
    <t>V/06</t>
  </si>
  <si>
    <t>Vnitřní prosklená stěna 2110/2650mm, bezp. sklo vč. veškerých doplňků, kotvení a PÚ + D+M</t>
  </si>
  <si>
    <t>-295661147</t>
  </si>
  <si>
    <t>403</t>
  </si>
  <si>
    <t>V/29</t>
  </si>
  <si>
    <t>Obloukový liniový světlík 17300/1000mm, Al/polykarbonát podrobně viz výpis ostatních výrobků - D+M</t>
  </si>
  <si>
    <t>1546554682</t>
  </si>
  <si>
    <t>404</t>
  </si>
  <si>
    <t>-1989959823</t>
  </si>
  <si>
    <t>771</t>
  </si>
  <si>
    <t>Podlahy z dlaždic</t>
  </si>
  <si>
    <t>405</t>
  </si>
  <si>
    <t>771121011</t>
  </si>
  <si>
    <t>Příprava podkladu před provedením dlažby nátěr penetrační na podlahu</t>
  </si>
  <si>
    <t>-1966173628</t>
  </si>
  <si>
    <t>https://podminky.urs.cz/item/CS_URS_2021_02/771121011</t>
  </si>
  <si>
    <t>viz plocha dlažby</t>
  </si>
  <si>
    <t>39,11</t>
  </si>
  <si>
    <t>406</t>
  </si>
  <si>
    <t>771151021</t>
  </si>
  <si>
    <t>Příprava podkladu před provedením dlažby samonivelační stěrka min.pevnosti 30 MPa, tloušťky do 3 mm</t>
  </si>
  <si>
    <t>-428897629</t>
  </si>
  <si>
    <t>https://podminky.urs.cz/item/CS_URS_2021_02/771151021</t>
  </si>
  <si>
    <t>407</t>
  </si>
  <si>
    <t>771574117</t>
  </si>
  <si>
    <t>Montáž podlah z dlaždic keramických lepených flexibilním lepidlem maloformátových hladkých přes 35 do 45 ks/m2</t>
  </si>
  <si>
    <t>-996804425</t>
  </si>
  <si>
    <t>https://podminky.urs.cz/item/CS_URS_2021_02/771574117</t>
  </si>
  <si>
    <t>408</t>
  </si>
  <si>
    <t>59761444</t>
  </si>
  <si>
    <t>dlažba keramická slinutá protiskluzná do interiéru i exteriéru pro vysoké mechanické namáhání přes 35 do 45ks/m2</t>
  </si>
  <si>
    <t>-1986782146</t>
  </si>
  <si>
    <t>409</t>
  </si>
  <si>
    <t>771577111</t>
  </si>
  <si>
    <t>Montáž podlah z dlaždic keramických lepených flexibilním lepidlem Příplatek k cenám za plochu do 5 m2 jednotlivě</t>
  </si>
  <si>
    <t>808454658</t>
  </si>
  <si>
    <t>https://podminky.urs.cz/item/CS_URS_2021_02/771577111</t>
  </si>
  <si>
    <t xml:space="preserve">P1.6* : </t>
  </si>
  <si>
    <t>3,78+3,63</t>
  </si>
  <si>
    <t>410</t>
  </si>
  <si>
    <t>771591112</t>
  </si>
  <si>
    <t>Izolace podlahy pod dlažbu nátěrem nebo stěrkou ve dvou vrstvách</t>
  </si>
  <si>
    <t>-810894752</t>
  </si>
  <si>
    <t>https://podminky.urs.cz/item/CS_URS_2021_02/771591112</t>
  </si>
  <si>
    <t>pod různé povrchy</t>
  </si>
  <si>
    <t>411</t>
  </si>
  <si>
    <t>771591115</t>
  </si>
  <si>
    <t>Podlahy - dokončovací práce spárování silikonem</t>
  </si>
  <si>
    <t>1330772442</t>
  </si>
  <si>
    <t>https://podminky.urs.cz/item/CS_URS_2021_02/771591115</t>
  </si>
  <si>
    <t xml:space="preserve">spára dlažba/obklad : </t>
  </si>
  <si>
    <t>(1,825+2,1)*2-0,8</t>
  </si>
  <si>
    <t>(1,875+2,1)*2-0,8</t>
  </si>
  <si>
    <t>(1,875+0,9)*2-0,7</t>
  </si>
  <si>
    <t>(1,875+1,05)*2-0,7</t>
  </si>
  <si>
    <t>2,25*2+1,675-0,8</t>
  </si>
  <si>
    <t xml:space="preserve">2.02 : </t>
  </si>
  <si>
    <t>(2,075+1,14)*2-0,7</t>
  </si>
  <si>
    <t xml:space="preserve">2.03 : </t>
  </si>
  <si>
    <t>(2,075+3,9*2)-0,8</t>
  </si>
  <si>
    <t xml:space="preserve">2.06 : </t>
  </si>
  <si>
    <t>2,0+3,9*2-0,8</t>
  </si>
  <si>
    <t xml:space="preserve">2.07 : </t>
  </si>
  <si>
    <t>(1,85+1,14)*2-0,7</t>
  </si>
  <si>
    <t xml:space="preserve">2.08 : </t>
  </si>
  <si>
    <t xml:space="preserve">2.09 : </t>
  </si>
  <si>
    <t xml:space="preserve">2.12 : </t>
  </si>
  <si>
    <t xml:space="preserve">2.13 : </t>
  </si>
  <si>
    <t>(1,925+1,14)*2-0,7</t>
  </si>
  <si>
    <t xml:space="preserve">3.03 : </t>
  </si>
  <si>
    <t>1,95+1,2*2-0,8</t>
  </si>
  <si>
    <t>1,95+2,95*2-0,8</t>
  </si>
  <si>
    <t xml:space="preserve">3.05 : </t>
  </si>
  <si>
    <t>1,9+2,1</t>
  </si>
  <si>
    <t xml:space="preserve">3.07 : </t>
  </si>
  <si>
    <t xml:space="preserve">3.08 : </t>
  </si>
  <si>
    <t>1,9+1,95</t>
  </si>
  <si>
    <t>412</t>
  </si>
  <si>
    <t>771592011</t>
  </si>
  <si>
    <t>Čištění vnitřních ploch po položení dlažby podlah nebo schodišť chemickými prostředky</t>
  </si>
  <si>
    <t>-56019471</t>
  </si>
  <si>
    <t>https://podminky.urs.cz/item/CS_URS_2021_02/771592011</t>
  </si>
  <si>
    <t>413</t>
  </si>
  <si>
    <t>998771102</t>
  </si>
  <si>
    <t>Přesun hmot pro podlahy z dlaždic stanovený z hmotnosti přesunovaného materiálu vodorovná dopravní vzdálenost do 50 m v objektech výšky přes 6 do 12 m</t>
  </si>
  <si>
    <t>-1406750430</t>
  </si>
  <si>
    <t>https://podminky.urs.cz/item/CS_URS_2021_02/998771102</t>
  </si>
  <si>
    <t>775</t>
  </si>
  <si>
    <t>Podlahy skládané</t>
  </si>
  <si>
    <t>414</t>
  </si>
  <si>
    <t>SPORT.P1.1</t>
  </si>
  <si>
    <t>Sportovní parketová podlaha na průžném roštu, vč. veškerých systémových vrstev a doplňků, lišt tl. 115mm ,kompletní dodávka a montáž včetně laku a vyznačení sportovišť - D+M</t>
  </si>
  <si>
    <t>648758196</t>
  </si>
  <si>
    <t>415</t>
  </si>
  <si>
    <t>775511810</t>
  </si>
  <si>
    <t>Demontáž podlah vlysových do suti s lištami přibíjených</t>
  </si>
  <si>
    <t>-1549975550</t>
  </si>
  <si>
    <t>https://podminky.urs.cz/item/CS_URS_2021_02/775511810</t>
  </si>
  <si>
    <t>416</t>
  </si>
  <si>
    <t>775511811</t>
  </si>
  <si>
    <t>Demontáž podlah vlysových k dalšímu použití s lištami přibíjených s vytažením hřebíků</t>
  </si>
  <si>
    <t>-244575403</t>
  </si>
  <si>
    <t>https://podminky.urs.cz/item/CS_URS_2021_02/775511811</t>
  </si>
  <si>
    <t>417</t>
  </si>
  <si>
    <t>775512439</t>
  </si>
  <si>
    <t>Podlahy vlysové masivní šroubované na měkký podklad rybinový, řemenový, průpletový vzor s tmelením a broušením, bez povrchové úpravy a olištování z vlysů tl. do 22 mm šířky přes 40 do 50 mm, délky přes 240 do 300 mm montáž (šroubování) z jakýchkoliv dřev</t>
  </si>
  <si>
    <t>-1701085821</t>
  </si>
  <si>
    <t>https://podminky.urs.cz/item/CS_URS_2021_02/775512439</t>
  </si>
  <si>
    <t>dle původní skladby a vzoru s využitím původních parket</t>
  </si>
  <si>
    <t>m1.22 pod novým schodištěm (V/38)</t>
  </si>
  <si>
    <t>418</t>
  </si>
  <si>
    <t>998775102</t>
  </si>
  <si>
    <t>Přesun hmot pro podlahy skládané stanovený z hmotnosti přesunovaného materiálu vodorovná dopravní vzdálenost do 50 m v objektech výšky přes 6 do 12 m</t>
  </si>
  <si>
    <t>-1004737606</t>
  </si>
  <si>
    <t>https://podminky.urs.cz/item/CS_URS_2021_02/998775102</t>
  </si>
  <si>
    <t>776</t>
  </si>
  <si>
    <t>Podlahy povlakové</t>
  </si>
  <si>
    <t>419</t>
  </si>
  <si>
    <t>776121112</t>
  </si>
  <si>
    <t>Příprava podkladu penetrace vodou ředitelná podlah</t>
  </si>
  <si>
    <t>1406940532</t>
  </si>
  <si>
    <t>https://podminky.urs.cz/item/CS_URS_2021_02/776121112</t>
  </si>
  <si>
    <t>420</t>
  </si>
  <si>
    <t>776141112</t>
  </si>
  <si>
    <t>Příprava podkladu vyrovnání samonivelační stěrkou podlah min.pevnosti 20 MPa, tloušťky přes 3 do 5 mm</t>
  </si>
  <si>
    <t>-1114811409</t>
  </si>
  <si>
    <t>https://podminky.urs.cz/item/CS_URS_2021_02/776141112</t>
  </si>
  <si>
    <t>421</t>
  </si>
  <si>
    <t>776141221</t>
  </si>
  <si>
    <t>Příprava podkladu vyrovnání samonivelační stěrkou schodišť min.pevnosti 35 MPa, tloušťky do 3 mm</t>
  </si>
  <si>
    <t>-33395920</t>
  </si>
  <si>
    <t>https://podminky.urs.cz/item/CS_URS_2021_02/776141221</t>
  </si>
  <si>
    <t>422</t>
  </si>
  <si>
    <t>776201811</t>
  </si>
  <si>
    <t>Demontáž povlakových podlahovin lepených ručně bez podložky</t>
  </si>
  <si>
    <t>2061216520</t>
  </si>
  <si>
    <t>https://podminky.urs.cz/item/CS_URS_2021_02/776201811</t>
  </si>
  <si>
    <t>423</t>
  </si>
  <si>
    <t>776251111</t>
  </si>
  <si>
    <t>Montáž podlahovin z přírodního linolea (marmolea) lepením standardním lepidlem z pásů standardních</t>
  </si>
  <si>
    <t>-1426039525</t>
  </si>
  <si>
    <t>https://podminky.urs.cz/item/CS_URS_2021_02/776251111</t>
  </si>
  <si>
    <t>424</t>
  </si>
  <si>
    <t>60756112</t>
  </si>
  <si>
    <t>linoleum přírodní tl 3.2mm, hořlavost Cfl-s1, smykové tření µ ≥0.3, třída zátěže 34/43</t>
  </si>
  <si>
    <t>-821367897</t>
  </si>
  <si>
    <t>P1_3*1,1</t>
  </si>
  <si>
    <t>P1_7*1,1</t>
  </si>
  <si>
    <t>425</t>
  </si>
  <si>
    <t>776410811</t>
  </si>
  <si>
    <t>Demontáž soklíků nebo lišt pryžových nebo plastových</t>
  </si>
  <si>
    <t>-299905014</t>
  </si>
  <si>
    <t>https://podminky.urs.cz/item/CS_URS_2021_02/776410811</t>
  </si>
  <si>
    <t>u koberce posilovny</t>
  </si>
  <si>
    <t>26,0</t>
  </si>
  <si>
    <t>426</t>
  </si>
  <si>
    <t>776411111</t>
  </si>
  <si>
    <t>Montáž soklíků lepením obvodových, výšky do 80 mm</t>
  </si>
  <si>
    <t>-814833092</t>
  </si>
  <si>
    <t>https://podminky.urs.cz/item/CS_URS_2021_02/776411111</t>
  </si>
  <si>
    <t>6,74+6,78+1,81+8,55+0,3+0,4-1,6-0,8*2</t>
  </si>
  <si>
    <t>(19,7+6,0+0,3*3)*2-5,5*3</t>
  </si>
  <si>
    <t>-1,25*2</t>
  </si>
  <si>
    <t>(7,6+2,055)*2</t>
  </si>
  <si>
    <t>0,158*10*2</t>
  </si>
  <si>
    <t>-0,8-1,6</t>
  </si>
  <si>
    <t>2*0,7</t>
  </si>
  <si>
    <t>427</t>
  </si>
  <si>
    <t>28411009</t>
  </si>
  <si>
    <t>lišta soklová PVC</t>
  </si>
  <si>
    <t>270024741</t>
  </si>
  <si>
    <t>77,05*1,05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</si>
  <si>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</si>
  <si>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</si>
  <si>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</si>
  <si>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1177633779</t>
  </si>
  <si>
    <t>https://podminky.urs.cz/item/CS_URS_2021_02/998776102</t>
  </si>
  <si>
    <t>777</t>
  </si>
  <si>
    <t>Podlahy lité</t>
  </si>
  <si>
    <t>429</t>
  </si>
  <si>
    <t>777131113</t>
  </si>
  <si>
    <t>Penetrační nátěr podlahy polyuretanový na podklad vlhký nebo s nízkou nasákavostí</t>
  </si>
  <si>
    <t>1097130992</t>
  </si>
  <si>
    <t>https://podminky.urs.cz/item/CS_URS_2021_02/777131113</t>
  </si>
  <si>
    <t>soklíky rovné</t>
  </si>
  <si>
    <t>(8,55+6,92-1,6-0,8*4)*0,08</t>
  </si>
  <si>
    <t>(2,41+6,29*2+0,4-0,8)*0,08</t>
  </si>
  <si>
    <t>(3,85+2,0*2+0,25-0,8*2)*0,08</t>
  </si>
  <si>
    <t>(3,9+2,0+0,3-0,8*2)*0,08</t>
  </si>
  <si>
    <t>(1,6*2+6,175)*0,08</t>
  </si>
  <si>
    <t>(2,23+16,05*2-1,6-1,25-6,175-0,8)*0,08</t>
  </si>
  <si>
    <t>((12,97+3,7+0,4*2*2)*2-1,6*2-1,7)*0,08</t>
  </si>
  <si>
    <t>2*0,4*0,08</t>
  </si>
  <si>
    <t>((2,5+3,7+0,4)*2-1,6)*0,08</t>
  </si>
  <si>
    <t>(3,9+3,7*2-1,6*2)*0,08</t>
  </si>
  <si>
    <t>(6,78+1,63+0,4*2-0,8)*0,08</t>
  </si>
  <si>
    <t>(18,0+2,51+2,26+1,05+0,3+7,52+0,18*2)*0,08</t>
  </si>
  <si>
    <t>-0,8*4*0,08-0,98*0,08+0,21*2*0,08</t>
  </si>
  <si>
    <t>2.04:</t>
  </si>
  <si>
    <t>(2,225+5,14*2-0,8*2-0,7)*0,08</t>
  </si>
  <si>
    <t xml:space="preserve">2.05 : </t>
  </si>
  <si>
    <t>(0,4+2,225+5,14*2-0,8*2-0,7)*0,08</t>
  </si>
  <si>
    <t xml:space="preserve">2.10 : </t>
  </si>
  <si>
    <t>2.11:</t>
  </si>
  <si>
    <t>(2,71+0,7)*0,08</t>
  </si>
  <si>
    <t xml:space="preserve">3.02 : </t>
  </si>
  <si>
    <t>(1,1-0,8*4+0,3+0,4*2+2,26+0,25)*0,08</t>
  </si>
  <si>
    <t>-0,98*0,08+0,21*2*0,08</t>
  </si>
  <si>
    <t>19,2*0,08</t>
  </si>
  <si>
    <t>2,0*0,08</t>
  </si>
  <si>
    <t>(0,4*4*4+0,4*5+0,3*8)*0,08</t>
  </si>
  <si>
    <t>430</t>
  </si>
  <si>
    <t>777131213</t>
  </si>
  <si>
    <t>Penetrační nátěr schodišťových stupňů polyuretanový na podklad vlhký nebo s nízkou nasákavostí</t>
  </si>
  <si>
    <t>-1629833709</t>
  </si>
  <si>
    <t>https://podminky.urs.cz/item/CS_URS_2021_02/777131213</t>
  </si>
  <si>
    <t xml:space="preserve">P4 - nášlap : </t>
  </si>
  <si>
    <t>11,83</t>
  </si>
  <si>
    <t>10,89</t>
  </si>
  <si>
    <t>6,08</t>
  </si>
  <si>
    <t xml:space="preserve">P4 - podstupnice: </t>
  </si>
  <si>
    <t>1,5*0,157*18</t>
  </si>
  <si>
    <t>1,5*0,156*18</t>
  </si>
  <si>
    <t>1,1*0,159*11</t>
  </si>
  <si>
    <t>soklíky schodišťové</t>
  </si>
  <si>
    <t xml:space="preserve">2.14 : </t>
  </si>
  <si>
    <t>(6,15+0,157*9*2)*0,08</t>
  </si>
  <si>
    <t>(7,5+0,156*9*2)*0,08</t>
  </si>
  <si>
    <t>(5,315+0,159*11-1,62+0,5*2)*0,08</t>
  </si>
  <si>
    <t>431</t>
  </si>
  <si>
    <t>777521103</t>
  </si>
  <si>
    <t>Krycí stěrka dekorativní polyuretanová, tloušťky přes 1 do 2 mm</t>
  </si>
  <si>
    <t>1808153019</t>
  </si>
  <si>
    <t>https://podminky.urs.cz/item/CS_URS_2021_02/777521103</t>
  </si>
  <si>
    <t>viz plochy penetrací</t>
  </si>
  <si>
    <t>587,013+41,234</t>
  </si>
  <si>
    <t>432</t>
  </si>
  <si>
    <t>777511181</t>
  </si>
  <si>
    <t>Krycí stěrka Příplatek k cenám za zvýšenou pracnost provádění soklíků na svislé ploše podlahových</t>
  </si>
  <si>
    <t>980631768</t>
  </si>
  <si>
    <t>https://podminky.urs.cz/item/CS_URS_2021_02/777511181</t>
  </si>
  <si>
    <t>433</t>
  </si>
  <si>
    <t>777622101</t>
  </si>
  <si>
    <t>Uzavírací nátěr podlahy polyuretanový barevný</t>
  </si>
  <si>
    <t>-1256151216</t>
  </si>
  <si>
    <t>https://podminky.urs.cz/item/CS_URS_2021_02/777622101</t>
  </si>
  <si>
    <t>587,013</t>
  </si>
  <si>
    <t>434</t>
  </si>
  <si>
    <t>777622201</t>
  </si>
  <si>
    <t>Uzavírací nátěr schodišťových stupňů polyuretanový barevný</t>
  </si>
  <si>
    <t>1028172920</t>
  </si>
  <si>
    <t>https://podminky.urs.cz/item/CS_URS_2021_02/777622201</t>
  </si>
  <si>
    <t>41,234</t>
  </si>
  <si>
    <t>435</t>
  </si>
  <si>
    <t>777612151</t>
  </si>
  <si>
    <t>Uzavírací nátěr Příplatek za zvýšenou pracnost provádění soklíků na svislé ploše podlahových</t>
  </si>
  <si>
    <t>596327478</t>
  </si>
  <si>
    <t>https://podminky.urs.cz/item/CS_URS_2021_02/777612151</t>
  </si>
  <si>
    <t>436</t>
  </si>
  <si>
    <t>777612251</t>
  </si>
  <si>
    <t>Uzavírací nátěr Příplatek za zvýšenou pracnost provádění soklíků na svislé ploše schodišťových</t>
  </si>
  <si>
    <t>-1768525521</t>
  </si>
  <si>
    <t>https://podminky.urs.cz/item/CS_URS_2021_02/777612251</t>
  </si>
  <si>
    <t>437</t>
  </si>
  <si>
    <t>777911113</t>
  </si>
  <si>
    <t>Napojení na stěnu nebo sokl fabionem z epoxidové stěrky plněné pískem a výplňovým spárovým profilem s trvale pružným tmelem pohyblivé</t>
  </si>
  <si>
    <t>-1964322969</t>
  </si>
  <si>
    <t>https://podminky.urs.cz/item/CS_URS_2021_02/777911113</t>
  </si>
  <si>
    <t>8,55+6,92-1,6-0,8*4</t>
  </si>
  <si>
    <t>6,29*2+2,41+0,4-0,8</t>
  </si>
  <si>
    <t>3,85+2,0*2+0,25-0,8*2</t>
  </si>
  <si>
    <t>3,9+2,0+0,3-0,8*2</t>
  </si>
  <si>
    <t>2,23+16,05*2-1,6-1,25-6,175-0,8</t>
  </si>
  <si>
    <t>(12,97+3,7+0,4*2*2)*2-1,6*2-1,7</t>
  </si>
  <si>
    <t>2*0,4</t>
  </si>
  <si>
    <t>(2,5+3,7+0,4)*2-1,6</t>
  </si>
  <si>
    <t>3,9+3,7*2-1,6*2</t>
  </si>
  <si>
    <t>6,78+1,63+0,4*2-0,8</t>
  </si>
  <si>
    <t>18,0+1,05+2,51+2,26+0,3+7,52+0,18*2</t>
  </si>
  <si>
    <t>-0,8*4-0,9+0,21*2</t>
  </si>
  <si>
    <t>2,225+5,14*2-0,8*2-0,7</t>
  </si>
  <si>
    <t>0,4+2,225+5,14*2-0,8*2-0,7</t>
  </si>
  <si>
    <t>2,71+0,7</t>
  </si>
  <si>
    <t>1,1+0,3+0,4*2+2,26+0,25</t>
  </si>
  <si>
    <t>-0,56</t>
  </si>
  <si>
    <t>19,2</t>
  </si>
  <si>
    <t>2,0</t>
  </si>
  <si>
    <t>0,4*4*4+0,4*5+0,3*8</t>
  </si>
  <si>
    <t>6,15+0,157*9*2</t>
  </si>
  <si>
    <t>7,5+0,156*9*2</t>
  </si>
  <si>
    <t>5,315+0,159*11-1,62+0,5*2</t>
  </si>
  <si>
    <t>438</t>
  </si>
  <si>
    <t>998777102</t>
  </si>
  <si>
    <t>Přesun hmot pro podlahy lité stanovený z hmotnosti přesunovaného materiálu vodorovná dopravní vzdálenost do 50 m v objektech výšky přes 6 do 12 m</t>
  </si>
  <si>
    <t>1175884600</t>
  </si>
  <si>
    <t>https://podminky.urs.cz/item/CS_URS_2021_02/998777102</t>
  </si>
  <si>
    <t>781</t>
  </si>
  <si>
    <t>Dokončovací práce - obklady</t>
  </si>
  <si>
    <t>439</t>
  </si>
  <si>
    <t>781121011</t>
  </si>
  <si>
    <t>Příprava podkladu před provedením obkladu nátěr penetrační na stěnu</t>
  </si>
  <si>
    <t>1113897122</t>
  </si>
  <si>
    <t>https://podminky.urs.cz/item/CS_URS_2021_02/781121011</t>
  </si>
  <si>
    <t>viz plocha obkladů</t>
  </si>
  <si>
    <t>276,41</t>
  </si>
  <si>
    <t>440</t>
  </si>
  <si>
    <t>781131112</t>
  </si>
  <si>
    <t>Izolace stěny pod obklad izolace nátěrem nebo stěrkou ve dvou vrstvách</t>
  </si>
  <si>
    <t>-1076366510</t>
  </si>
  <si>
    <t>https://podminky.urs.cz/item/CS_URS_2021_02/781131112</t>
  </si>
  <si>
    <t>(1,825+2,1)*2*0,08</t>
  </si>
  <si>
    <t>0,9*2*1,92</t>
  </si>
  <si>
    <t>(1,875+2,1)*2*0,08</t>
  </si>
  <si>
    <t>(1,875+0,9)*2*0,08-0,7*0,08</t>
  </si>
  <si>
    <t>(1,875+1,1)*2*0,08-0,7*0,08</t>
  </si>
  <si>
    <t>(2,25+0,62+1,675)*0,08-0,8*0,08</t>
  </si>
  <si>
    <t>(2,075+1,14)*2*0,08-0,7*0,08</t>
  </si>
  <si>
    <t>(2,225+3,9*2)*0,08-0,8*0,08</t>
  </si>
  <si>
    <t>(1,0+1,95)*1,92</t>
  </si>
  <si>
    <t>(2,0+3,9*2)*0,08-0,8*0,08</t>
  </si>
  <si>
    <t>(1,85+1,14)*2*0,08-0,7*0,08</t>
  </si>
  <si>
    <t>(2,075+3,9*2)*0,08-0,8*0,08</t>
  </si>
  <si>
    <t>(1,925+1,14)*2*0,08-0,7*0,08</t>
  </si>
  <si>
    <t>(1,95+1,2*2)*0,08-0,8*0,08</t>
  </si>
  <si>
    <t>(1,95+2,95*2)*0,08-0,8*0,08</t>
  </si>
  <si>
    <t>(1,9+2,1)*0,08</t>
  </si>
  <si>
    <t>(1,9+1,95)*0,08</t>
  </si>
  <si>
    <t>441</t>
  </si>
  <si>
    <t>781131241</t>
  </si>
  <si>
    <t>Izolace stěny pod obklad izolace těsnícími izolačními pásy vnitřní kout</t>
  </si>
  <si>
    <t>1968179543</t>
  </si>
  <si>
    <t>https://podminky.urs.cz/item/CS_URS_2021_02/781131241</t>
  </si>
  <si>
    <t>2.02:</t>
  </si>
  <si>
    <t>2.03:</t>
  </si>
  <si>
    <t>2.06:</t>
  </si>
  <si>
    <t>2.07:</t>
  </si>
  <si>
    <t>2.08:</t>
  </si>
  <si>
    <t>2.09:</t>
  </si>
  <si>
    <t>2.12:</t>
  </si>
  <si>
    <t>2.13:</t>
  </si>
  <si>
    <t>3.03:</t>
  </si>
  <si>
    <t>442</t>
  </si>
  <si>
    <t>781131242</t>
  </si>
  <si>
    <t>Izolace stěny pod obklad izolace těsnícími izolačními pásy vnější roh</t>
  </si>
  <si>
    <t>1816117364</t>
  </si>
  <si>
    <t>https://podminky.urs.cz/item/CS_URS_2021_02/781131242</t>
  </si>
  <si>
    <t>443</t>
  </si>
  <si>
    <t>781131264</t>
  </si>
  <si>
    <t>Izolace stěny pod obklad izolace těsnícími izolačními pásy mezi podlahou a stěnu</t>
  </si>
  <si>
    <t>106553849</t>
  </si>
  <si>
    <t>https://podminky.urs.cz/item/CS_URS_2021_02/781131264</t>
  </si>
  <si>
    <t>2,25+0,62+1,675-0,8</t>
  </si>
  <si>
    <t>444</t>
  </si>
  <si>
    <t>781474117</t>
  </si>
  <si>
    <t>Montáž obkladů vnitřních stěn z dlaždic keramických lepených flexibilním lepidlem maloformátových hladkých přes 35 do 45 ks/m2</t>
  </si>
  <si>
    <t>755900260</t>
  </si>
  <si>
    <t>https://podminky.urs.cz/item/CS_URS_2021_02/781474117</t>
  </si>
  <si>
    <t>formát 150/150mm dle TZ</t>
  </si>
  <si>
    <t>(1,825+2,1)*2*2,5</t>
  </si>
  <si>
    <t>-0,8*1,97</t>
  </si>
  <si>
    <t>(1,875+2,1)*2*2,5</t>
  </si>
  <si>
    <t>(1,875*2+0,9)*2*2,5-0,7*1,97</t>
  </si>
  <si>
    <t>(1,875+1,1)*2*2,5-0,7*1,97*2</t>
  </si>
  <si>
    <t>(1,825+2,1)*2*2,5-0,8*1,97</t>
  </si>
  <si>
    <t>(2,25+0,62+1,675)*1,5-0,8*1,5</t>
  </si>
  <si>
    <t>(2,075+1,14)*2*2,5-0,7*1,97</t>
  </si>
  <si>
    <t>(2,225+3,9*2)*2,5-0,8*1,97</t>
  </si>
  <si>
    <t>(2,0+3,9*2)*2,5-0,8*1,97</t>
  </si>
  <si>
    <t>(1,85+1,14)*2*2,5-0,7*1,97</t>
  </si>
  <si>
    <t>(2,075+3,9*2)*2,5-0,8*1,97</t>
  </si>
  <si>
    <t>(1,925+1,14)*2*2,5-0,7*1,97</t>
  </si>
  <si>
    <t>(1,95+1,2*2)*2,0-0,8*1,97</t>
  </si>
  <si>
    <t>(1,95+2,95*2)*2,0-0,8*1,97</t>
  </si>
  <si>
    <t>(2,1+1,9)*2,0</t>
  </si>
  <si>
    <t>(1,95+1,9)*2,0</t>
  </si>
  <si>
    <t>445</t>
  </si>
  <si>
    <t>597.O01</t>
  </si>
  <si>
    <t>Obklad keramický 150/150mm, vč. dodávky veškerých lišt</t>
  </si>
  <si>
    <t>-163229499</t>
  </si>
  <si>
    <t>300,43*1,05</t>
  </si>
  <si>
    <t>446</t>
  </si>
  <si>
    <t>781495211</t>
  </si>
  <si>
    <t>Čištění vnitřních ploch po provedení obkladu stěn chemickými prostředky</t>
  </si>
  <si>
    <t>146421081</t>
  </si>
  <si>
    <t>https://podminky.urs.cz/item/CS_URS_2021_02/781495211</t>
  </si>
  <si>
    <t>300,43</t>
  </si>
  <si>
    <t>447</t>
  </si>
  <si>
    <t>998781102</t>
  </si>
  <si>
    <t>Přesun hmot pro obklady keramické stanovený z hmotnosti přesunovaného materiálu vodorovná dopravní vzdálenost do 50 m v objektech výšky přes 6 do 12 m</t>
  </si>
  <si>
    <t>1490059856</t>
  </si>
  <si>
    <t>https://podminky.urs.cz/item/CS_URS_2021_02/998781102</t>
  </si>
  <si>
    <t>783</t>
  </si>
  <si>
    <t>Dokončovací práce - nátěry</t>
  </si>
  <si>
    <t>448</t>
  </si>
  <si>
    <t>783314101</t>
  </si>
  <si>
    <t>Základní nátěr zámečnických konstrukcí jednonásobný syntetický</t>
  </si>
  <si>
    <t>2008420822</t>
  </si>
  <si>
    <t>https://podminky.urs.cz/item/CS_URS_2021_02/783314101</t>
  </si>
  <si>
    <t>ocelové pžeklady a průvlaky</t>
  </si>
  <si>
    <t>5,046*23,0</t>
  </si>
  <si>
    <t>(0,401+0,191+0,608)*23,0</t>
  </si>
  <si>
    <t>ostatní povrchové nátěry jsou součástí položek oddílu 43-M</t>
  </si>
  <si>
    <t>449</t>
  </si>
  <si>
    <t>789327141</t>
  </si>
  <si>
    <t>Protipožární zpěňující nátěr ocelových konstrukcí třídy III jednosložkový rozpouštědlový, funkční tloušťky přes 800 do 950 μm</t>
  </si>
  <si>
    <t>-1725132005</t>
  </si>
  <si>
    <t>https://podminky.urs.cz/item/CS_URS_2021_02/789327141</t>
  </si>
  <si>
    <t>pro OK5</t>
  </si>
  <si>
    <t>HEB 160</t>
  </si>
  <si>
    <t>0,16*6*5,5*2</t>
  </si>
  <si>
    <t>HEB 220</t>
  </si>
  <si>
    <t>0,22*6*(5,51+5,5*4+4,26*5+2,66*3)</t>
  </si>
  <si>
    <t>trapézové plechy mezi osou 3-4 na ose C (vliv vlny k=1,8)</t>
  </si>
  <si>
    <t>(1,2*5,5*2)*1,8</t>
  </si>
  <si>
    <t>450</t>
  </si>
  <si>
    <t>783813101</t>
  </si>
  <si>
    <t>Penetrační nátěr omítek hladkých betonových povrchů syntetický</t>
  </si>
  <si>
    <t>-584203955</t>
  </si>
  <si>
    <t>https://podminky.urs.cz/item/CS_URS_2021_02/783813101</t>
  </si>
  <si>
    <t>ke skl. I2 - penetrační / uzavírací nátěr žb skeletu a pohl. betonu</t>
  </si>
  <si>
    <t>PREFA prvky:</t>
  </si>
  <si>
    <t>((1,475+1,64)/2*2+0,4*2)*8,95*4</t>
  </si>
  <si>
    <t>((1,0+1,6)/2*2+0,4*2)*26,4*4</t>
  </si>
  <si>
    <t>((1,0+1,64)/2*2+0,4*2)*28,1*4</t>
  </si>
  <si>
    <t>((1,35+1,475)/2*2+0,4*2)*5,9*4</t>
  </si>
  <si>
    <t>ZT</t>
  </si>
  <si>
    <t>(0,4*2+0,2*2)*(5,5*7+5,9*5+6,1*2)</t>
  </si>
  <si>
    <t>S01</t>
  </si>
  <si>
    <t>0,4*4*(10,1*9+10,4*2+10,5*5+10,7+10,9+11,0)</t>
  </si>
  <si>
    <t>S02</t>
  </si>
  <si>
    <t>0,3*4*(11,2+11,7)</t>
  </si>
  <si>
    <t>Monolitické pohledové konstrukce - viz plochy bednění</t>
  </si>
  <si>
    <t>Stropy</t>
  </si>
  <si>
    <t>534,173</t>
  </si>
  <si>
    <t>Stěny</t>
  </si>
  <si>
    <t>391,84</t>
  </si>
  <si>
    <t>451</t>
  </si>
  <si>
    <t>783817101</t>
  </si>
  <si>
    <t>Krycí (ochranný ) nátěr omítek jednonásobný hladkých betonových povrchů nebo povrchů z desek na bázi dřeva (dřevovláknitých apod.) syntetický</t>
  </si>
  <si>
    <t>498895859</t>
  </si>
  <si>
    <t>https://podminky.urs.cz/item/CS_URS_2021_02/783817101</t>
  </si>
  <si>
    <t>ke skl. I2 - bezprašný nátěr (viz plocha penetrace)</t>
  </si>
  <si>
    <t xml:space="preserve">pohledový beton - stropy, skelet, schodiště : </t>
  </si>
  <si>
    <t xml:space="preserve">dřevocement. desky ve 3NP : </t>
  </si>
  <si>
    <t xml:space="preserve">stropy : </t>
  </si>
  <si>
    <t xml:space="preserve">viz legenda místností : </t>
  </si>
  <si>
    <t xml:space="preserve">pohledový beton : </t>
  </si>
  <si>
    <t>50,32+16,44+69,72+15,16+27,09+7,7+3,78+3,79+1,54+2,06</t>
  </si>
  <si>
    <t>7,8+3,63*2+9,88+35,15+47,67+9,09+14,45</t>
  </si>
  <si>
    <t>40,72+2,18+8,07+11,44*2+7,78+2,09*2+7,78+11,44*2</t>
  </si>
  <si>
    <t>8,07+2,18</t>
  </si>
  <si>
    <t xml:space="preserve">dřevocementové desky : </t>
  </si>
  <si>
    <t>995,1+90,16</t>
  </si>
  <si>
    <t>17,05+96,2+2,34+5,54+3,93+5,34+2,32+3,61+10,89+130,16+6,08</t>
  </si>
  <si>
    <t xml:space="preserve">schodiště : </t>
  </si>
  <si>
    <t xml:space="preserve">1NP-2NP : </t>
  </si>
  <si>
    <t>(1,5+0,24*2)*(2,6+0,6+3,0)</t>
  </si>
  <si>
    <t>0,157*0,31/2*18*2</t>
  </si>
  <si>
    <t xml:space="preserve">2NP-3NP : </t>
  </si>
  <si>
    <t>(1,5+0,24*2)*(2,8+2,0+3,0)</t>
  </si>
  <si>
    <t>0,156*0,31/2*18*2</t>
  </si>
  <si>
    <t xml:space="preserve">únikové schodiště 3NP : </t>
  </si>
  <si>
    <t>0,15*(1,1+2,0+3,4)</t>
  </si>
  <si>
    <t>0,159*0,3/2*11</t>
  </si>
  <si>
    <t xml:space="preserve">sloupy (dle výpisu ve statice) : </t>
  </si>
  <si>
    <t xml:space="preserve">S1.1 : </t>
  </si>
  <si>
    <t>0,4*4*10,075</t>
  </si>
  <si>
    <t xml:space="preserve">S1.2 : </t>
  </si>
  <si>
    <t>0,4*4*10,125*8</t>
  </si>
  <si>
    <t xml:space="preserve">S1.3 : </t>
  </si>
  <si>
    <t>0,4*4*10,4*2</t>
  </si>
  <si>
    <t xml:space="preserve">S1.4 : </t>
  </si>
  <si>
    <t>0,4*4*10,5*5</t>
  </si>
  <si>
    <t xml:space="preserve">S1.5 : </t>
  </si>
  <si>
    <t>0,4*4*10,675</t>
  </si>
  <si>
    <t xml:space="preserve">S1.6 : </t>
  </si>
  <si>
    <t>0,4*4*10,875</t>
  </si>
  <si>
    <t xml:space="preserve">S1.7 : </t>
  </si>
  <si>
    <t>0,4*4*10,975</t>
  </si>
  <si>
    <t xml:space="preserve">S1.8 : </t>
  </si>
  <si>
    <t>0,4*4*11,275</t>
  </si>
  <si>
    <t xml:space="preserve">S2.1 : </t>
  </si>
  <si>
    <t>0,3*4*11,2*2</t>
  </si>
  <si>
    <t xml:space="preserve">S2.2 : </t>
  </si>
  <si>
    <t>0,3*4*11,7*3</t>
  </si>
  <si>
    <t xml:space="preserve">vazníky : </t>
  </si>
  <si>
    <t xml:space="preserve">VA1 : </t>
  </si>
  <si>
    <t>((1,475+1,64)/2*1,1*2+0,4)*8,95*4</t>
  </si>
  <si>
    <t xml:space="preserve">VA2 : </t>
  </si>
  <si>
    <t>((1,0+1,6)/2*1,1*2+0,4)*26,4</t>
  </si>
  <si>
    <t xml:space="preserve">VA2-P1 : </t>
  </si>
  <si>
    <t xml:space="preserve">VA2-P2 : </t>
  </si>
  <si>
    <t xml:space="preserve">VA2-P3 : </t>
  </si>
  <si>
    <t xml:space="preserve">VA3 : </t>
  </si>
  <si>
    <t>((1,0+1,64)/2*1,1*2+0,4)*28,1</t>
  </si>
  <si>
    <t xml:space="preserve">VA3-P1 : </t>
  </si>
  <si>
    <t xml:space="preserve">VA3-P2 : </t>
  </si>
  <si>
    <t xml:space="preserve">VA3-P3 : </t>
  </si>
  <si>
    <t xml:space="preserve">VA4 : </t>
  </si>
  <si>
    <t>((1,35+1,475)/2*1,1*2+0,4)*5,9*2</t>
  </si>
  <si>
    <t xml:space="preserve">VA4-P1 : </t>
  </si>
  <si>
    <t xml:space="preserve">ztužidla : </t>
  </si>
  <si>
    <t xml:space="preserve">ZT1 : </t>
  </si>
  <si>
    <t>(0,4*2+0,2)*5,5*7</t>
  </si>
  <si>
    <t xml:space="preserve">ZT2.1 : </t>
  </si>
  <si>
    <t>(0,4*2+0,2)*5,9*5</t>
  </si>
  <si>
    <t xml:space="preserve">ZT2.2 : </t>
  </si>
  <si>
    <t>(0,4*2+0,2)*6,1*2</t>
  </si>
  <si>
    <t xml:space="preserve">stěny : </t>
  </si>
  <si>
    <t>(6,68+2,26)*2,5</t>
  </si>
  <si>
    <t>1.05:</t>
  </si>
  <si>
    <t>2,41*2,5</t>
  </si>
  <si>
    <t>(3,5+6,0+1,6)*5,75-1,25*2,1*2</t>
  </si>
  <si>
    <t>(2,4+1,3+3,474)*3,56-1,25*2,1</t>
  </si>
  <si>
    <t>(1,1+1,0*2)*1,6</t>
  </si>
  <si>
    <t>(0,62+0,2)*(3,913-1,5)</t>
  </si>
  <si>
    <t>(1,6+6,175)*3,56</t>
  </si>
  <si>
    <t xml:space="preserve">117 : </t>
  </si>
  <si>
    <t>(2,2+7,5)*3,56-1,25*2,1</t>
  </si>
  <si>
    <t xml:space="preserve">121 : </t>
  </si>
  <si>
    <t>(6,78+0,18)*2,5</t>
  </si>
  <si>
    <t>(7,52+0,18)*2*2,5</t>
  </si>
  <si>
    <t>(2,26+2,51)*2,5-0,98*2,04</t>
  </si>
  <si>
    <t>(1,1*2+0,15)*1,702</t>
  </si>
  <si>
    <t>3.01:</t>
  </si>
  <si>
    <t>2,41*3,8</t>
  </si>
  <si>
    <t>3.02:</t>
  </si>
  <si>
    <t>2,26*3,8-0,98*2,04</t>
  </si>
  <si>
    <t>výtahová šachta:</t>
  </si>
  <si>
    <t>(2,31+2,06+0,4)*9,773</t>
  </si>
  <si>
    <t>452</t>
  </si>
  <si>
    <t>783917151</t>
  </si>
  <si>
    <t>Krycí (uzavírací) nátěr betonových podlah jednonásobný syntetický</t>
  </si>
  <si>
    <t>-1260990342</t>
  </si>
  <si>
    <t>https://podminky.urs.cz/item/CS_URS_2021_02/783917151</t>
  </si>
  <si>
    <t>nátěr uzavírající zbytkovou vlhkost</t>
  </si>
  <si>
    <t>453</t>
  </si>
  <si>
    <t>783937151</t>
  </si>
  <si>
    <t>Krycí (uzavírací) nátěr betonových podlah jednonásobný epoxidový vodou ředitelný</t>
  </si>
  <si>
    <t>-660565990</t>
  </si>
  <si>
    <t>https://podminky.urs.cz/item/CS_URS_2021_02/783937151</t>
  </si>
  <si>
    <t>vytažení na stěnu</t>
  </si>
  <si>
    <t>((5,874+5,14)*2-1,25-1,0)*0,1</t>
  </si>
  <si>
    <t>454</t>
  </si>
  <si>
    <t>783943151</t>
  </si>
  <si>
    <t>Penetrační nátěr betonových podlah hladkých (z pohledového nebo gletovaného betonu, stěrky apod.) polyuretanový</t>
  </si>
  <si>
    <t>-1642206866</t>
  </si>
  <si>
    <t>https://podminky.urs.cz/item/CS_URS_2021_02/783943151</t>
  </si>
  <si>
    <t>žb jímka výtahové šachty - dle skl. I4</t>
  </si>
  <si>
    <t>dno a stěny (viz položka níže)</t>
  </si>
  <si>
    <t>11,585</t>
  </si>
  <si>
    <t>455</t>
  </si>
  <si>
    <t>783947161</t>
  </si>
  <si>
    <t>Krycí (uzavírací) nátěr betonových podlah dvojnásobný polyuretanový vodou ředitelný</t>
  </si>
  <si>
    <t>-843752630</t>
  </si>
  <si>
    <t>https://podminky.urs.cz/item/CS_URS_2021_02/783947161</t>
  </si>
  <si>
    <t>proti vodě a radonu, pochozí</t>
  </si>
  <si>
    <t>dno a stěny</t>
  </si>
  <si>
    <t xml:space="preserve">vytažení na ŽB stěny : </t>
  </si>
  <si>
    <t>(1,85+1,9)*2*0,85</t>
  </si>
  <si>
    <t>784</t>
  </si>
  <si>
    <t>Dokončovací práce - malby a tapety</t>
  </si>
  <si>
    <t>456</t>
  </si>
  <si>
    <t>784171001</t>
  </si>
  <si>
    <t>Olepování vnitřních ploch (materiál ve specifikaci) včetně pozdějšího odlepení páskou nebo fólií v místnostech výšky do 3,80 m</t>
  </si>
  <si>
    <t>-577910093</t>
  </si>
  <si>
    <t>https://podminky.urs.cz/item/CS_URS_2021_02/784171001</t>
  </si>
  <si>
    <t>předpoklad k ploše maleb 0,2m/m2</t>
  </si>
  <si>
    <t>451,46*0,2</t>
  </si>
  <si>
    <t>457</t>
  </si>
  <si>
    <t>784171003</t>
  </si>
  <si>
    <t>Olepování vnitřních ploch (materiál ve specifikaci) včetně pozdějšího odlepení páskou nebo fólií v místnostech výšky přes 3,80 do 5,00 m</t>
  </si>
  <si>
    <t>-2076620216</t>
  </si>
  <si>
    <t>https://podminky.urs.cz/item/CS_URS_2021_02/784171003</t>
  </si>
  <si>
    <t>293,0*0,2</t>
  </si>
  <si>
    <t>458</t>
  </si>
  <si>
    <t>784171005</t>
  </si>
  <si>
    <t>Olepování vnitřních ploch (materiál ve specifikaci) včetně pozdějšího odlepení páskou nebo fólií v místnostech výšky přes 5,00 m</t>
  </si>
  <si>
    <t>-748065509</t>
  </si>
  <si>
    <t>https://podminky.urs.cz/item/CS_URS_2021_02/784171005</t>
  </si>
  <si>
    <t>947,654*0,2</t>
  </si>
  <si>
    <t>459</t>
  </si>
  <si>
    <t>58124838</t>
  </si>
  <si>
    <t>páska maskovací krepová pro malířské potřeby š 50mm</t>
  </si>
  <si>
    <t>1145391577</t>
  </si>
  <si>
    <t>(90,292+58,6+189,531)*1,03</t>
  </si>
  <si>
    <t>460</t>
  </si>
  <si>
    <t>784171101</t>
  </si>
  <si>
    <t>Zakrytí nemalovaných ploch (materiál ve specifikaci) včetně pozdějšího odkrytí podlah</t>
  </si>
  <si>
    <t>-968000378</t>
  </si>
  <si>
    <t>https://podminky.urs.cz/item/CS_URS_2021_02/784171101</t>
  </si>
  <si>
    <t>uvažováno poměrem 2:1 malby:podlahy</t>
  </si>
  <si>
    <t>(451,46+293,0+947,654)/2</t>
  </si>
  <si>
    <t>461</t>
  </si>
  <si>
    <t>784171111</t>
  </si>
  <si>
    <t>Zakrytí nemalovaných ploch (materiál ve specifikaci) včetně pozdějšího odkrytí svislých ploch např. stěn, oken, dveří v místnostech výšky do 3,80</t>
  </si>
  <si>
    <t>1506569196</t>
  </si>
  <si>
    <t>https://podminky.urs.cz/item/CS_URS_2021_02/784171111</t>
  </si>
  <si>
    <t>do JC promítnout zvyklosti dodavatele</t>
  </si>
  <si>
    <t>stanoveno empiricky: 20% ploch maleb</t>
  </si>
  <si>
    <t>462</t>
  </si>
  <si>
    <t>784171113</t>
  </si>
  <si>
    <t>Zakrytí nemalovaných ploch (materiál ve specifikaci) včetně pozdějšího odkrytí svislých ploch např. stěn, oken, dveří v místnostech výšky přes 3,80 do 5,00</t>
  </si>
  <si>
    <t>891632281</t>
  </si>
  <si>
    <t>https://podminky.urs.cz/item/CS_URS_2021_02/784171113</t>
  </si>
  <si>
    <t>463</t>
  </si>
  <si>
    <t>784171115</t>
  </si>
  <si>
    <t>Zakrytí nemalovaných ploch (materiál ve specifikaci) včetně pozdějšího odkrytí svislých ploch např. stěn, oken, dveří v místnostech výšky přes 5,00</t>
  </si>
  <si>
    <t>2066739940</t>
  </si>
  <si>
    <t>https://podminky.urs.cz/item/CS_URS_2021_02/784171115</t>
  </si>
  <si>
    <t>464</t>
  </si>
  <si>
    <t>58124844</t>
  </si>
  <si>
    <t>fólie pro malířské potřeby zakrývací tl 25µ 4x5m</t>
  </si>
  <si>
    <t>1958329177</t>
  </si>
  <si>
    <t>(846,06+90,3+58,6+189,531)*1,1</t>
  </si>
  <si>
    <t>465</t>
  </si>
  <si>
    <t>784181101</t>
  </si>
  <si>
    <t>Penetrace podkladu jednonásobná základní akrylátová bezbarvá v místnostech výšky do 3,80 m</t>
  </si>
  <si>
    <t>566016653</t>
  </si>
  <si>
    <t>https://podminky.urs.cz/item/CS_URS_2021_02/784181101</t>
  </si>
  <si>
    <t>viz plocha maleb</t>
  </si>
  <si>
    <t>451,464</t>
  </si>
  <si>
    <t>466</t>
  </si>
  <si>
    <t>784181103</t>
  </si>
  <si>
    <t>Penetrace podkladu jednonásobná základní akrylátová bezbarvá v místnostech výšky přes 3,80 do 5,00 m</t>
  </si>
  <si>
    <t>-740138684</t>
  </si>
  <si>
    <t>https://podminky.urs.cz/item/CS_URS_2021_02/784181103</t>
  </si>
  <si>
    <t>293,0</t>
  </si>
  <si>
    <t>467</t>
  </si>
  <si>
    <t>784181105</t>
  </si>
  <si>
    <t>Penetrace podkladu jednonásobná základní akrylátová bezbarvá v místnostech výšky přes 5,00 m</t>
  </si>
  <si>
    <t>-1487148180</t>
  </si>
  <si>
    <t>https://podminky.urs.cz/item/CS_URS_2021_02/784181105</t>
  </si>
  <si>
    <t>947,654</t>
  </si>
  <si>
    <t>468</t>
  </si>
  <si>
    <t>784211101</t>
  </si>
  <si>
    <t>Malby z malířských směsí oděruvzdorných za mokra dvojnásobné, bílé za mokra oděruvzdorné výborně v místnostech výšky do 3,80 m</t>
  </si>
  <si>
    <t>-329493445</t>
  </si>
  <si>
    <t>https://podminky.urs.cz/item/CS_URS_2021_02/784211101</t>
  </si>
  <si>
    <t>na omítky a SDK kce ke skl I1 a I3</t>
  </si>
  <si>
    <t>1.03:</t>
  </si>
  <si>
    <t>(8,55+6,74)*2,5-1,7*2,45-0,8*1,97*4</t>
  </si>
  <si>
    <t>1.04:</t>
  </si>
  <si>
    <t>(6,74+6,29+1,81+0,1)*2,5-1,6*2,4-0,8*1,97*2</t>
  </si>
  <si>
    <t>6,29*2*2,5-0,8*1,97</t>
  </si>
  <si>
    <t>(3,85+2,0*2)*2,5-0,8*1,97*2</t>
  </si>
  <si>
    <t>1.13:</t>
  </si>
  <si>
    <t>(3,9+2,0)*2,5-0,8*1,97*2</t>
  </si>
  <si>
    <t>1,6*3,56</t>
  </si>
  <si>
    <t>(2,375+1,45)*3,56</t>
  </si>
  <si>
    <t>4,558*2,8</t>
  </si>
  <si>
    <t>1.21:</t>
  </si>
  <si>
    <t>1,63*2,5-0,8*1,97</t>
  </si>
  <si>
    <t>(17,95+1,05)*2,5-0,8*1,97*4</t>
  </si>
  <si>
    <t>(2,225+5,14*2)*2,5-0,8*1,97*2-0,7*1,97</t>
  </si>
  <si>
    <t>2.05:</t>
  </si>
  <si>
    <t>2.10:</t>
  </si>
  <si>
    <t>1,1*3,8</t>
  </si>
  <si>
    <t>(1,95+1,2*2)*(3,8-2,0)</t>
  </si>
  <si>
    <t>3.04:</t>
  </si>
  <si>
    <t>(1,95+2,95*2)*(3,8-2,0)</t>
  </si>
  <si>
    <t>3.05:</t>
  </si>
  <si>
    <t>(1,9+2,1)*(3,8-2,0)</t>
  </si>
  <si>
    <t>3.08:</t>
  </si>
  <si>
    <t>(1,9+1,95)*(3,8-2,0)</t>
  </si>
  <si>
    <t>469</t>
  </si>
  <si>
    <t>784211103</t>
  </si>
  <si>
    <t>Malby z malířských směsí oděruvzdorných za mokra dvojnásobné, bílé za mokra oděruvzdorné výborně v místnostech výšky přes 3,80 do 5,00 m</t>
  </si>
  <si>
    <t>-2075082253</t>
  </si>
  <si>
    <t>https://podminky.urs.cz/item/CS_URS_2021_02/784211103</t>
  </si>
  <si>
    <t>(2,25+1,475)*(3,913-1,5)-0,8*0,47</t>
  </si>
  <si>
    <t>(12,97+3,7)*2*3,913-1,6*2,4*2-1,7*2,1</t>
  </si>
  <si>
    <t>(2,5+3,7)*2*3,913-0,4*3,913-1,6*2,1</t>
  </si>
  <si>
    <t>(3,6+3,9+3,7)*3,913-1,6*2,4-1,6*2,1*2</t>
  </si>
  <si>
    <t>470</t>
  </si>
  <si>
    <t>784211105</t>
  </si>
  <si>
    <t>Malby z malířských směsí oděruvzdorných za mokra dvojnásobné, bílé za mokra oděruvzdorné výborně v místnostech výšky přes 5,00 m</t>
  </si>
  <si>
    <t>526532546</t>
  </si>
  <si>
    <t>https://podminky.urs.cz/item/CS_URS_2021_02/784211105</t>
  </si>
  <si>
    <t>na omítky a SDK kce ke skl. I1 a I3</t>
  </si>
  <si>
    <t>5,8*2,5+2,0*4,0+16,1*9,25</t>
  </si>
  <si>
    <t>(18,2+10,6)*2*5,7</t>
  </si>
  <si>
    <t>-1,4*2,22*2</t>
  </si>
  <si>
    <t>(1,4+2,22)*2*0,4*2</t>
  </si>
  <si>
    <t>-(2,5+2,3)*2,1-2,3*2,5-(2,325+2,35)*2,5</t>
  </si>
  <si>
    <t>(2,5+2,3+2,1*2)*2*0,8+(2,325+2,35+2,5*2*2)*0,65</t>
  </si>
  <si>
    <t>19,2*5,3-1,52*2,1</t>
  </si>
  <si>
    <t>(1,62+3,0)*2*0,3*4</t>
  </si>
  <si>
    <t>2,0*(1,5+2,05)</t>
  </si>
  <si>
    <t>471</t>
  </si>
  <si>
    <t>784211161</t>
  </si>
  <si>
    <t>Malby z malířských směsí oděruvzdorných za mokra Příplatek k cenám dvojnásobných maleb za provádění barevné malby tónované na tónovacích automatech, v odstínu světlém</t>
  </si>
  <si>
    <t>238163790</t>
  </si>
  <si>
    <t>https://podminky.urs.cz/item/CS_URS_2021_02/784211161</t>
  </si>
  <si>
    <t>dle TZ: světle šedá</t>
  </si>
  <si>
    <t>451,46+293,0+947,654</t>
  </si>
  <si>
    <t>799</t>
  </si>
  <si>
    <t>Ostatní</t>
  </si>
  <si>
    <t>472</t>
  </si>
  <si>
    <t>V/15</t>
  </si>
  <si>
    <t>Repase vitráž. okna auly demontáž, repase, nátěr, zpětné osazení - D+M</t>
  </si>
  <si>
    <t>1716216397</t>
  </si>
  <si>
    <t>473</t>
  </si>
  <si>
    <t>V/21</t>
  </si>
  <si>
    <t>Větrací mřížka výtah. šachty 250/250mm, Al vč. veškerých doplňků, kotvení a PÚ - D+M</t>
  </si>
  <si>
    <t>1577338774</t>
  </si>
  <si>
    <t>474</t>
  </si>
  <si>
    <t>V/26</t>
  </si>
  <si>
    <t>Vybavení WC pro osoby se sníž. schopností pohybu a orientace, ocel nerez podrobně viz výpis ostatních výrobků - D+M</t>
  </si>
  <si>
    <t>290126870</t>
  </si>
  <si>
    <t>475</t>
  </si>
  <si>
    <t>V/27</t>
  </si>
  <si>
    <t>Vybavení sprch. koutu pro osoby se sníž. schopností pohybu a orientace, ocel nerez podrobně viz výpis ostatních výrobků - D+M</t>
  </si>
  <si>
    <t>353193912</t>
  </si>
  <si>
    <t>476</t>
  </si>
  <si>
    <t>V/32</t>
  </si>
  <si>
    <t>Mobilní žebřík dl. 2100mm, Al profily, držák v místě uložení vč. veškerých doplňků, kotvení a PÚ - D+M</t>
  </si>
  <si>
    <t>180964987</t>
  </si>
  <si>
    <t>477</t>
  </si>
  <si>
    <t>V/35</t>
  </si>
  <si>
    <t>Úprava vitráž. okna auly demontáž, úprava, nový pák. mechanismus, osazení, repase, nátěr - D+M</t>
  </si>
  <si>
    <t>-453986084</t>
  </si>
  <si>
    <t>478</t>
  </si>
  <si>
    <t>V/39</t>
  </si>
  <si>
    <t>Úprava inter. dveří na únikové cestě vybourání a likvidace st. dveří a zárubně, osazení nových dveří a zárubně, panik. kování - D+M</t>
  </si>
  <si>
    <t>47555449</t>
  </si>
  <si>
    <t>479</t>
  </si>
  <si>
    <t>V/40</t>
  </si>
  <si>
    <t>Úprava st. vchodových dveří výměná st. kování za panikové kování klika-klika - D+M</t>
  </si>
  <si>
    <t>582448944</t>
  </si>
  <si>
    <t>480</t>
  </si>
  <si>
    <t>V/43</t>
  </si>
  <si>
    <t>Pažnice s přírubou D150mm + těsnění, ocel/nerez vč. veškerých doplňků, kotvení a PÚ - D+M</t>
  </si>
  <si>
    <t>-1920082603</t>
  </si>
  <si>
    <t>481</t>
  </si>
  <si>
    <t>V/44</t>
  </si>
  <si>
    <t>Pažnice s přírubou D250mm + těsnění, ocel/nerez vč. veškerých doplňků, kotvení a PÚ - D+M</t>
  </si>
  <si>
    <t>935272805</t>
  </si>
  <si>
    <t>482</t>
  </si>
  <si>
    <t>V/45</t>
  </si>
  <si>
    <t>Požární ucpávka - SDK příčka tl. 150mm, EI 60 vč. veškerých doplňků a kotvení - D+M</t>
  </si>
  <si>
    <t>-1915841887</t>
  </si>
  <si>
    <t>483</t>
  </si>
  <si>
    <t>V/46</t>
  </si>
  <si>
    <t>Požární ucpávka -ŽB stěna tl. 200mm, EI 60 vč. veškerých doplňků a kotvení - D+M</t>
  </si>
  <si>
    <t>856441651</t>
  </si>
  <si>
    <t>484</t>
  </si>
  <si>
    <t>V/47</t>
  </si>
  <si>
    <t>Hasicí přístroj přenosný práškový, 21A vč. veškerých doplňků a kotvení - D+M</t>
  </si>
  <si>
    <t>872629282</t>
  </si>
  <si>
    <t>485</t>
  </si>
  <si>
    <t>V/48</t>
  </si>
  <si>
    <t>Hasicí přístroj přenosný CO2, 55B vč. veškerých doplňků a kotvení - D+M</t>
  </si>
  <si>
    <t>-377400825</t>
  </si>
  <si>
    <t>486</t>
  </si>
  <si>
    <t>V/49</t>
  </si>
  <si>
    <t>Kluzné uložení SDK příčky, pož. předěl EI 60 DP1 vč. veškerých doplňků a kotvení - D+M</t>
  </si>
  <si>
    <t>-447722669</t>
  </si>
  <si>
    <t>487</t>
  </si>
  <si>
    <t>V/53</t>
  </si>
  <si>
    <t>Požární a bezpečnostní tabulky, vč. veškerých doplňků a kotvení podrobně viz výpis ostatních výrobků - D+M</t>
  </si>
  <si>
    <t>1574074668</t>
  </si>
  <si>
    <t>488</t>
  </si>
  <si>
    <t>V/54</t>
  </si>
  <si>
    <t>Hmatné informační prvky, vč. veškerých doplňků a kotvení podrobně viz výpis ostatních výrobků - D+M</t>
  </si>
  <si>
    <t>-2127610715</t>
  </si>
  <si>
    <t>489</t>
  </si>
  <si>
    <t>V/55</t>
  </si>
  <si>
    <t>Vybavení WC kabiny podrobně viz výpis ostatních výrobků - D+M</t>
  </si>
  <si>
    <t>418773134</t>
  </si>
  <si>
    <t>490</t>
  </si>
  <si>
    <t>V/56</t>
  </si>
  <si>
    <t>Vybavení předsíně WC podrobně viz výpis ostatních výrobků - D+M</t>
  </si>
  <si>
    <t>-1585436347</t>
  </si>
  <si>
    <t>491</t>
  </si>
  <si>
    <t>V/57</t>
  </si>
  <si>
    <t>Vybavení WC s umyvadlem (sprchou) podrobně viz výpis ostatních výrobků - D+M</t>
  </si>
  <si>
    <t>420665093</t>
  </si>
  <si>
    <t>492</t>
  </si>
  <si>
    <t>V/58</t>
  </si>
  <si>
    <t>Vybavení umývárny se sprchou podrobně viz výpis ostatních výrobků - D+M</t>
  </si>
  <si>
    <t>146670216</t>
  </si>
  <si>
    <t>493</t>
  </si>
  <si>
    <t>V/59</t>
  </si>
  <si>
    <t>Háčky na oblečení v šatnách, ocel/nerez podrobně viz výpis ostatních výrobků - D+M</t>
  </si>
  <si>
    <t>154459971</t>
  </si>
  <si>
    <t>494</t>
  </si>
  <si>
    <t>V/60</t>
  </si>
  <si>
    <t>Roleta/závěs dělící tělocvičnu 23700/8000mm, PVC textilie/síťovina, el. pohon vč. veškerých doplňků a kotvení + D+M</t>
  </si>
  <si>
    <t>1232891226</t>
  </si>
  <si>
    <t>495</t>
  </si>
  <si>
    <t>V/62</t>
  </si>
  <si>
    <t>Větrací mřížka 900/100mm, Al elox vč. veškerých doplňků, kotvení a PÚ - D+M</t>
  </si>
  <si>
    <t>350059378</t>
  </si>
  <si>
    <t>496</t>
  </si>
  <si>
    <t>V/63</t>
  </si>
  <si>
    <t>Větrací mřížka 1100/80mm, Al elox vč. veškerých doplňků, kotvení a PÚ - D+M</t>
  </si>
  <si>
    <t>1637731825</t>
  </si>
  <si>
    <t>497</t>
  </si>
  <si>
    <t>V/64</t>
  </si>
  <si>
    <t>Větrací mřížka 625/150mm, Al elox vč. veškerých doplňků, kotvení a PÚ - D+M</t>
  </si>
  <si>
    <t>491295952</t>
  </si>
  <si>
    <t>498</t>
  </si>
  <si>
    <t>V/65</t>
  </si>
  <si>
    <t>Větrací mřížka 750/150mm, Al elox vč. veškerých doplňků, kotvení a PÚ - D+M</t>
  </si>
  <si>
    <t>-885713590</t>
  </si>
  <si>
    <t>499</t>
  </si>
  <si>
    <t>D.1.4.7</t>
  </si>
  <si>
    <t>Certifikovaný systém proti pádu osob z výšky a do hloubky - kotevní bod, vč. doplňků, kotevní, montáž a revize, předání do užívání - D+M</t>
  </si>
  <si>
    <t>577521680</t>
  </si>
  <si>
    <t>dle projektanta (nabídky odborné firmy)</t>
  </si>
  <si>
    <t>500</t>
  </si>
  <si>
    <t>998767104</t>
  </si>
  <si>
    <t>Přesun hmot pro zámečnické konstrukce stanovený z hmotnosti přesunovaného materiálu vodorovná dopravní vzdálenost do 50 m v objektech výšky přes 24 do 36 m</t>
  </si>
  <si>
    <t>-632864657</t>
  </si>
  <si>
    <t>https://podminky.urs.cz/item/CS_URS_2021_02/998767104</t>
  </si>
  <si>
    <t>Práce a dodávky M</t>
  </si>
  <si>
    <t>33-M</t>
  </si>
  <si>
    <t>Montáže dopr.zaříz.,sklad. zař. a váh</t>
  </si>
  <si>
    <t>501</t>
  </si>
  <si>
    <t>V/20</t>
  </si>
  <si>
    <t>Osobní výtah 1500/1300mm, pro 8 osob, vč. dílenské dokumentace podrobně viz výpis ostatních výrobků - D+M</t>
  </si>
  <si>
    <t>1043111821</t>
  </si>
  <si>
    <t>43-M</t>
  </si>
  <si>
    <t>Montáž ocelových konstrukcí</t>
  </si>
  <si>
    <t>502</t>
  </si>
  <si>
    <t>767391113</t>
  </si>
  <si>
    <t>Montáž krytiny z tvarovaných plechů trapézových nebo vlnitých, uchyceným přistřelením</t>
  </si>
  <si>
    <t>-695979950</t>
  </si>
  <si>
    <t>https://podminky.urs.cz/item/CS_URS_2021_02/767391113</t>
  </si>
  <si>
    <t>trapézový plech střechy viz v.č.C004</t>
  </si>
  <si>
    <t>TR200/420-1,5</t>
  </si>
  <si>
    <t>720,0</t>
  </si>
  <si>
    <t>TR200/420-1,13</t>
  </si>
  <si>
    <t>727,0</t>
  </si>
  <si>
    <t>503</t>
  </si>
  <si>
    <t>154.01</t>
  </si>
  <si>
    <t>Plech trapézový TR 200/420/1,5 mm, oboustraně lakovaný, dodávka</t>
  </si>
  <si>
    <t>-1559645243</t>
  </si>
  <si>
    <t>720,0*1,1</t>
  </si>
  <si>
    <t>504</t>
  </si>
  <si>
    <t>154.02</t>
  </si>
  <si>
    <t>Plech trapézový TR 200/420/1,13 mm, oboustraně lakovaný, dodávka</t>
  </si>
  <si>
    <t>-749484905</t>
  </si>
  <si>
    <t>727,0*1,1</t>
  </si>
  <si>
    <t>505</t>
  </si>
  <si>
    <t>OK1</t>
  </si>
  <si>
    <t>OK1 sloupy pro vynesení žb desky mezi 2NP a 3NP - ocel S355 v povrchové úpravě, D+M dle popisu v PD</t>
  </si>
  <si>
    <t>-1634720211</t>
  </si>
  <si>
    <t>v.č. C003</t>
  </si>
  <si>
    <t>2194</t>
  </si>
  <si>
    <t>506</t>
  </si>
  <si>
    <t>OK2</t>
  </si>
  <si>
    <t>OK2 kce pod střechou - ocel S235 v povrchové úpravě, D+M dle popisu v PD</t>
  </si>
  <si>
    <t>1637730137</t>
  </si>
  <si>
    <t>v.č. C004</t>
  </si>
  <si>
    <t>27500,0</t>
  </si>
  <si>
    <t>507</t>
  </si>
  <si>
    <t>OK3</t>
  </si>
  <si>
    <t>OK3 kce pro horolezeckou stěnu - ocel S235/S355 v povrchové úpravě, D+M dle popisu v PD</t>
  </si>
  <si>
    <t>-1540086316</t>
  </si>
  <si>
    <t>v.č. C006</t>
  </si>
  <si>
    <t>S235</t>
  </si>
  <si>
    <t>1825,0</t>
  </si>
  <si>
    <t>S355</t>
  </si>
  <si>
    <t>6282,0</t>
  </si>
  <si>
    <t>508</t>
  </si>
  <si>
    <t>OK4</t>
  </si>
  <si>
    <t>OK4 kce výtahové šachty - ocel S235/S355 v povrchové úpravě, D+M dle popisu v PD</t>
  </si>
  <si>
    <t>2146742541</t>
  </si>
  <si>
    <t>v.č. C007</t>
  </si>
  <si>
    <t>211,0</t>
  </si>
  <si>
    <t>352,0</t>
  </si>
  <si>
    <t>509</t>
  </si>
  <si>
    <t>OK5</t>
  </si>
  <si>
    <t>OK5 schodiště vyrovnávací-kotelna - ocel S235 v povrchové úpravě, D+M dle popisu v PD</t>
  </si>
  <si>
    <t>-1274237443</t>
  </si>
  <si>
    <t>v.č. C008</t>
  </si>
  <si>
    <t>jen položky schodiště</t>
  </si>
  <si>
    <t>115,0+50,0</t>
  </si>
  <si>
    <t>510</t>
  </si>
  <si>
    <t>OK6</t>
  </si>
  <si>
    <t>OK6 schodiště ve stávající budově - ocel S235 v povrchové úpravě, D+M dle popisu v PD</t>
  </si>
  <si>
    <t>991901474</t>
  </si>
  <si>
    <t>v.č. C009</t>
  </si>
  <si>
    <t>245,0+214,0+178,0+95,0</t>
  </si>
  <si>
    <t>D.1.4.1 - Zdravotechnika</t>
  </si>
  <si>
    <t xml:space="preserve">    720 - Zdravotechnická instalace</t>
  </si>
  <si>
    <t>720</t>
  </si>
  <si>
    <t>Zdravotechnická instalace</t>
  </si>
  <si>
    <t>Zdravotechnika celkem, soupis prací a dodávek viz samostatná příloha</t>
  </si>
  <si>
    <t>1937836612</t>
  </si>
  <si>
    <t>D.1.4.2.1 - Vzduchotechnika</t>
  </si>
  <si>
    <t xml:space="preserve">    24-M - Montáže vzduchotechnických zařízení</t>
  </si>
  <si>
    <t>24-M</t>
  </si>
  <si>
    <t>Montáže vzduchotechnických zařízení</t>
  </si>
  <si>
    <t>Vzduchotechnika celkem, soupis prací a dodávek viz samostatná příloha</t>
  </si>
  <si>
    <t>D.1.4.2.2 - Vytápění a příprava teplé vody</t>
  </si>
  <si>
    <t>Vytápění a příprava teplé vody celkem, soupis prací a dodávek viz samostatná příloha</t>
  </si>
  <si>
    <t>D.1.4.3 - Měření a regulace</t>
  </si>
  <si>
    <t xml:space="preserve">    36-M - Montáž prov.,měř. a regul. zařízení</t>
  </si>
  <si>
    <t>36-M</t>
  </si>
  <si>
    <t>Montáž prov.,měř. a regul. zařízení</t>
  </si>
  <si>
    <t>Měření a regulace celkem, soupis prací a dodávek viz samostatná příloha</t>
  </si>
  <si>
    <t>D.1.4.4 - Silnoproudá elektroinstalace, ochrana před bleskem</t>
  </si>
  <si>
    <t xml:space="preserve">    21-M - Elektromontáže</t>
  </si>
  <si>
    <t>21-M</t>
  </si>
  <si>
    <t>Elektromontáže</t>
  </si>
  <si>
    <t>Silnoproudá elektroinstalace, ochrana před bleskem celkem, soupis prací a dodávek viz samostatná příloha</t>
  </si>
  <si>
    <t>D.1.4.5 - Elektronické komunikace a slaboproud</t>
  </si>
  <si>
    <t>Elektronické komunikace a slaboproud celkem, soupis prací a dodávek viz samostatná příloha</t>
  </si>
  <si>
    <t>D.1.4.6 - Zemní plyn</t>
  </si>
  <si>
    <t xml:space="preserve">    723 - Zdravotechnika - vnitřní plynovod</t>
  </si>
  <si>
    <t>723</t>
  </si>
  <si>
    <t>Zdravotechnika - vnitřní plynovod</t>
  </si>
  <si>
    <t>Zemní plyn celkem, soupis prací a dodávek viz samostatná příloha</t>
  </si>
  <si>
    <t>D.1.5 - Interiér</t>
  </si>
  <si>
    <t>Interiér celkem, soupis prací a dodávek viz samostatná příloha</t>
  </si>
  <si>
    <t>SO.003 - PŘELOŽKA AREÁLOVÉHO PLYNU</t>
  </si>
  <si>
    <t>SO.003.1 - ROZPOČET/VV</t>
  </si>
  <si>
    <t xml:space="preserve">    8 - Trubní vedení</t>
  </si>
  <si>
    <t>Trubní vedení</t>
  </si>
  <si>
    <t>8.01</t>
  </si>
  <si>
    <t>Přeložka areálového plynovodu celkem dle podrobného rozpočtu</t>
  </si>
  <si>
    <t>-549451529</t>
  </si>
  <si>
    <t>SO.004 - AREÁLOVÉ OSVĚTLENÍ</t>
  </si>
  <si>
    <t>SO.004.1 - ROZPOČET/VV</t>
  </si>
  <si>
    <t xml:space="preserve">    21-M - Elektromontáže silnoproudé</t>
  </si>
  <si>
    <t>Elektromontáže silnoproudé</t>
  </si>
  <si>
    <t>M21.1</t>
  </si>
  <si>
    <t>Venkovní osvětlení celkem dle podrobného rozpočtu</t>
  </si>
  <si>
    <t>-636817208</t>
  </si>
  <si>
    <t>SO.005 - AREÁLOVÁ KANALIZACE A VODOVOD</t>
  </si>
  <si>
    <t>SO.005.1 - ROZPOČET/VV</t>
  </si>
  <si>
    <t>8.1</t>
  </si>
  <si>
    <t>Areálový vodovod a kanalizace celkem dle podrobného rozpočtu</t>
  </si>
  <si>
    <t>598450499</t>
  </si>
  <si>
    <t>SO.006 - PŘÍPOJKY NN - přeložky</t>
  </si>
  <si>
    <t>SO.006.1 - ROZPOČET/VV</t>
  </si>
  <si>
    <t>Přípojky/přeložky NN celkem NEOCEŃOVAT !</t>
  </si>
  <si>
    <t>1056428498</t>
  </si>
  <si>
    <t>SO.007 - HOSPODAŘENÍ S DEŠŤOVÝMI VODAMI</t>
  </si>
  <si>
    <t>SO.007.1 - ROZPOČET/VV</t>
  </si>
  <si>
    <t xml:space="preserve">      89 - Ostatní konstrukce na potrubním vedení</t>
  </si>
  <si>
    <t>Ostatní konstrukce na potrubním vedení</t>
  </si>
  <si>
    <t>89.1</t>
  </si>
  <si>
    <t>Hospodaření s dešťovými vodami, celkem dle podrobného rozpočtu</t>
  </si>
  <si>
    <t>-1481777248</t>
  </si>
  <si>
    <t>SO.008 - SADOVÉ ÚPRAVY</t>
  </si>
  <si>
    <t>SO.008.1 - ROZPOČET/VV</t>
  </si>
  <si>
    <t xml:space="preserve">      18 - Zemní práce - povrchové úpravy terénu</t>
  </si>
  <si>
    <t>Zemní práce - povrchové úpravy terénu</t>
  </si>
  <si>
    <t>18.1</t>
  </si>
  <si>
    <t>Sadové úpravy, celkem dle podrobného rozpočtu</t>
  </si>
  <si>
    <t>1833667163</t>
  </si>
  <si>
    <t>SO.098 - ALTÁN BOURÁNÍ</t>
  </si>
  <si>
    <t>SO.098.1 - ROZPOČET/VV</t>
  </si>
  <si>
    <t xml:space="preserve">      96 - Bourání konstrukcí</t>
  </si>
  <si>
    <t>Bourání konstrukcí</t>
  </si>
  <si>
    <t>113106491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</si>
  <si>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živicí</t>
  </si>
  <si>
    <t>1021917540</t>
  </si>
  <si>
    <t>https://podminky.urs.cz/item/CS_URS_2021_02/113106491</t>
  </si>
  <si>
    <t>panel silniční</t>
  </si>
  <si>
    <t>4,10*4,50</t>
  </si>
  <si>
    <t>961031411</t>
  </si>
  <si>
    <t>Bourání základů ze zdiva cihelného na maltu cementovou</t>
  </si>
  <si>
    <t>-1167856649</t>
  </si>
  <si>
    <t>https://podminky.urs.cz/item/CS_URS_2021_02/961031411</t>
  </si>
  <si>
    <t>šachta</t>
  </si>
  <si>
    <t>(2,40+1,50)*2*3,0*0,45</t>
  </si>
  <si>
    <t>997006512</t>
  </si>
  <si>
    <t>Vodorovná doprava suti na skládku s naložením na dopravní prostředek a složením přes 100 m do 1 km</t>
  </si>
  <si>
    <t>209690987</t>
  </si>
  <si>
    <t>https://podminky.urs.cz/item/CS_URS_2021_02/997006512</t>
  </si>
  <si>
    <t>997006519</t>
  </si>
  <si>
    <t>Vodorovná doprava suti na skládku s naložením na dopravní prostředek a složením Příplatek k ceně za každý další i započatý 1 km</t>
  </si>
  <si>
    <t>-799121326</t>
  </si>
  <si>
    <t>https://podminky.urs.cz/item/CS_URS_2021_02/997006519</t>
  </si>
  <si>
    <t>26,482*19 'Přepočtené koeficientem množství</t>
  </si>
  <si>
    <t>997006551</t>
  </si>
  <si>
    <t>Hrubé urovnání suti na skládce bez zhutnění</t>
  </si>
  <si>
    <t>136732390</t>
  </si>
  <si>
    <t>https://podminky.urs.cz/item/CS_URS_2021_02/997006551</t>
  </si>
  <si>
    <t>-2143067825</t>
  </si>
  <si>
    <t>SO.099 - KOTELNA - bourání</t>
  </si>
  <si>
    <t>SO.099.1 - ROZPOČET/VV</t>
  </si>
  <si>
    <t xml:space="preserve">      98 - Demolice a sanace</t>
  </si>
  <si>
    <t xml:space="preserve">    34-M - Montáže energ. a tepelných zařízení</t>
  </si>
  <si>
    <t>961044111</t>
  </si>
  <si>
    <t>Bourání základů z betonu prostého</t>
  </si>
  <si>
    <t>315212859</t>
  </si>
  <si>
    <t>https://podminky.urs.cz/item/CS_URS_2021_02/961044111</t>
  </si>
  <si>
    <t>základové pasy - projekt nestanoví, předpoklad</t>
  </si>
  <si>
    <t>0,60*0,80*(15,65+0,50+5,50+15,70+7,60+8,0)</t>
  </si>
  <si>
    <t>961055111</t>
  </si>
  <si>
    <t>Bourání základů z betonu železového</t>
  </si>
  <si>
    <t>1273619427</t>
  </si>
  <si>
    <t>https://podminky.urs.cz/item/CS_URS_2021_02/961055111</t>
  </si>
  <si>
    <t>základová deska pod úrovní terénu - projekt nestanoví, předpoklad</t>
  </si>
  <si>
    <t>241,0*0,20</t>
  </si>
  <si>
    <t xml:space="preserve">svislé stěny prohloubení na -6,80 </t>
  </si>
  <si>
    <t>0,40*3,0*(3,30+0,40+0,40*2)*2</t>
  </si>
  <si>
    <t>965042241</t>
  </si>
  <si>
    <t>Bourání mazanin betonových nebo z litého asfaltu tl. přes 100 mm, plochy přes 4 m2</t>
  </si>
  <si>
    <t>-901829457</t>
  </si>
  <si>
    <t>https://podminky.urs.cz/item/CS_URS_2021_02/965042241</t>
  </si>
  <si>
    <t>podkladní beton - projekt nestanoví, předpoklad</t>
  </si>
  <si>
    <t>241,0*0,10</t>
  </si>
  <si>
    <t>965049112</t>
  </si>
  <si>
    <t>Bourání mazanin Příplatek k cenám za bourání mazanin betonových se svařovanou sítí, tl. přes 100 mm</t>
  </si>
  <si>
    <t>-669094961</t>
  </si>
  <si>
    <t>https://podminky.urs.cz/item/CS_URS_2021_02/965049112</t>
  </si>
  <si>
    <t>969021131</t>
  </si>
  <si>
    <t>Vybourání kanalizačního potrubí DN do 300 mm</t>
  </si>
  <si>
    <t>CS ÚRS 2018 01</t>
  </si>
  <si>
    <t>-272563540</t>
  </si>
  <si>
    <t>15,0</t>
  </si>
  <si>
    <t>978071261</t>
  </si>
  <si>
    <t>Odsekání omítky (včetně podkladní) a odstranění tepelné nebo vodotěsné izolace lepenkové vodorovné, plochy přes 1 m2</t>
  </si>
  <si>
    <t>-1733974093</t>
  </si>
  <si>
    <t>https://podminky.urs.cz/item/CS_URS_2021_02/978071261</t>
  </si>
  <si>
    <t>izolační pásy spodní stavby</t>
  </si>
  <si>
    <t>na podkladní beton - projekt nestanoví, předpoklad</t>
  </si>
  <si>
    <t>241,0</t>
  </si>
  <si>
    <t>978071221</t>
  </si>
  <si>
    <t>Odsekání omítky (včetně podkladní) a odstranění tepelné nebo vodotěsné izolace lepenkové svislé, plochy přes 1 m2</t>
  </si>
  <si>
    <t>-1073281893</t>
  </si>
  <si>
    <t>https://podminky.urs.cz/item/CS_URS_2021_02/978071221</t>
  </si>
  <si>
    <t>na stěny pod terénem</t>
  </si>
  <si>
    <t>7,5*9,41*1/2</t>
  </si>
  <si>
    <t>7,5*(15,71+5,55)</t>
  </si>
  <si>
    <t>Demolice a sanace</t>
  </si>
  <si>
    <t>981011412</t>
  </si>
  <si>
    <t>Demolice budov postupným rozebíráním z cihel, kamene, tvárnic na maltu cementovou nebo z betonu prostého s podílem konstrukcí přes 10 do 15 %</t>
  </si>
  <si>
    <t>-334223957</t>
  </si>
  <si>
    <t>https://podminky.urs.cz/item/CS_URS_2021_02/981011412</t>
  </si>
  <si>
    <t>kotelna na úroveň -3,825/-6,295</t>
  </si>
  <si>
    <t>obestavěný prostor viz PD</t>
  </si>
  <si>
    <t>1066,0</t>
  </si>
  <si>
    <t>777482679</t>
  </si>
  <si>
    <t>1718842837</t>
  </si>
  <si>
    <t>556,515*19 'Přepočtené koeficientem množství</t>
  </si>
  <si>
    <t>199779088</t>
  </si>
  <si>
    <t>674482547</t>
  </si>
  <si>
    <t>34-M</t>
  </si>
  <si>
    <t>Montáže energ. a tepelných zařízení</t>
  </si>
  <si>
    <t>M34.01</t>
  </si>
  <si>
    <t>Demontáž strojního zařízení kotelny, uložení do depozitu, případně likvidace jeho částí</t>
  </si>
  <si>
    <t>soubor</t>
  </si>
  <si>
    <t>-755274310</t>
  </si>
  <si>
    <t>SO.101 - KOMUNIKACE A ZPEVNĚNÉ PLOCHY</t>
  </si>
  <si>
    <t>SO.101.1 - ROZPOČET/VV</t>
  </si>
  <si>
    <t xml:space="preserve">    5 - Komunikace pozemní</t>
  </si>
  <si>
    <t>Komunikace pozemní</t>
  </si>
  <si>
    <t>5.1</t>
  </si>
  <si>
    <t>Komunikace a zpevněné plochy, celkem dle podrobného rozpočtu</t>
  </si>
  <si>
    <t>-811083055</t>
  </si>
  <si>
    <t>VON - VEDLEJŠÍ A OSTATNÍ NÁKLADY</t>
  </si>
  <si>
    <t>VON.1 - ROZPOČET/VV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</si>
  <si>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</si>
  <si>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</si>
  <si>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</si>
  <si>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</si>
  <si>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</si>
  <si>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</si>
  <si>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</si>
  <si>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</si>
  <si>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</si>
  <si>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</si>
  <si>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</si>
  <si>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</si>
  <si>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</si>
  <si>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</si>
  <si>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</si>
  <si>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</si>
  <si>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809321443</t>
  </si>
  <si>
    <t>https://podminky.urs.cz/item/CS_URS_2021_02/012002000</t>
  </si>
  <si>
    <t>013002000</t>
  </si>
  <si>
    <t>Projektové práce</t>
  </si>
  <si>
    <t>-1610271476</t>
  </si>
  <si>
    <t>https://podminky.urs.cz/item/CS_URS_2021_02/013002000</t>
  </si>
  <si>
    <t>m.j. např. veškeré dílenské a realizační projekty, spárořezy bednění, kladečské výkresy apod. nutné a projektem nebo investorem vyžadované</t>
  </si>
  <si>
    <t>013294000</t>
  </si>
  <si>
    <t>Ostatní dokumentace</t>
  </si>
  <si>
    <t>-203796379</t>
  </si>
  <si>
    <t>https://podminky.urs.cz/item/CS_URS_2021_02/013294000</t>
  </si>
  <si>
    <t>01330.R1</t>
  </si>
  <si>
    <t>Předložení vzorků materiálů</t>
  </si>
  <si>
    <t>817913110</t>
  </si>
  <si>
    <t>01330.R2</t>
  </si>
  <si>
    <t>Energetický štítek pro celý objekt dle skutečného provedení</t>
  </si>
  <si>
    <t>-1480679202</t>
  </si>
  <si>
    <t>VRN2</t>
  </si>
  <si>
    <t>Příprava staveniště</t>
  </si>
  <si>
    <t>023002000</t>
  </si>
  <si>
    <t>Odstranění materiálů a konstrukcí</t>
  </si>
  <si>
    <t>-1177818704</t>
  </si>
  <si>
    <t>https://podminky.urs.cz/item/CS_URS_2021_02/023002000</t>
  </si>
  <si>
    <t>VRN3</t>
  </si>
  <si>
    <t>Zařízení staveniště</t>
  </si>
  <si>
    <t>031002000</t>
  </si>
  <si>
    <t>Související práce pro zařízení staveniště</t>
  </si>
  <si>
    <t>73186221</t>
  </si>
  <si>
    <t>https://podminky.urs.cz/item/CS_URS_2021_02/031002000</t>
  </si>
  <si>
    <t>do položek oddílu VRN3 promítnout veškeré náklady spojené se zařízením staveniště obvyklé a pro tuto stavbu specifické</t>
  </si>
  <si>
    <t>"komplet" 1</t>
  </si>
  <si>
    <t>032002000</t>
  </si>
  <si>
    <t>Vybavení staveniště</t>
  </si>
  <si>
    <t>-385086130</t>
  </si>
  <si>
    <t>https://podminky.urs.cz/item/CS_URS_2021_02/032002000</t>
  </si>
  <si>
    <t>033002000</t>
  </si>
  <si>
    <t>Připojení staveniště na inženýrské sítě</t>
  </si>
  <si>
    <t>1826869844</t>
  </si>
  <si>
    <t>https://podminky.urs.cz/item/CS_URS_2021_02/033002000</t>
  </si>
  <si>
    <t>034002000</t>
  </si>
  <si>
    <t>Zabezpečení staveniště</t>
  </si>
  <si>
    <t>-5422177</t>
  </si>
  <si>
    <t>https://podminky.urs.cz/item/CS_URS_2021_02/034002000</t>
  </si>
  <si>
    <t>039002000</t>
  </si>
  <si>
    <t>Zrušení zařízení staveniště</t>
  </si>
  <si>
    <t>600776957</t>
  </si>
  <si>
    <t>https://podminky.urs.cz/item/CS_URS_2021_02/039002000</t>
  </si>
  <si>
    <t>VRN4</t>
  </si>
  <si>
    <t>Inženýrská činnost</t>
  </si>
  <si>
    <t>041002000</t>
  </si>
  <si>
    <t>Dozory</t>
  </si>
  <si>
    <t>1646208737</t>
  </si>
  <si>
    <t>https://podminky.urs.cz/item/CS_URS_2021_02/041002000</t>
  </si>
  <si>
    <t>do položek oddílu VRN4 promítnout veškeré náklady spojené s inženýrskou činností obvyklé a pro tuto stavbu specifické</t>
  </si>
  <si>
    <t>např. TIČR</t>
  </si>
  <si>
    <t>042002000</t>
  </si>
  <si>
    <t>Posudky</t>
  </si>
  <si>
    <t>613800972</t>
  </si>
  <si>
    <t>https://podminky.urs.cz/item/CS_URS_2021_02/042002000</t>
  </si>
  <si>
    <t>043002000</t>
  </si>
  <si>
    <t>Zkoušky a ostatní měření</t>
  </si>
  <si>
    <t>777776519</t>
  </si>
  <si>
    <t>https://podminky.urs.cz/item/CS_URS_2021_02/043002000</t>
  </si>
  <si>
    <t>mj. např. zátopové zkoušky střech, výtahové zkoušky kotev apod.</t>
  </si>
  <si>
    <t>"celkem vč. všech možných" 1,</t>
  </si>
  <si>
    <t>045002000</t>
  </si>
  <si>
    <t>Kompletační a koordinační činnost</t>
  </si>
  <si>
    <t>-1497242963</t>
  </si>
  <si>
    <t>https://podminky.urs.cz/item/CS_URS_2021_02/045002000</t>
  </si>
  <si>
    <t>04900.R1</t>
  </si>
  <si>
    <t>Náklady vzniklé v souvislostí s realizací stavby - Povolení k vypuštění dešť. + podezmních vod do kanalizace dle podmínek VaK</t>
  </si>
  <si>
    <t>-1460588703</t>
  </si>
  <si>
    <t>049002000</t>
  </si>
  <si>
    <t>Ostatní inženýrská činnost</t>
  </si>
  <si>
    <t>1781369731</t>
  </si>
  <si>
    <t>https://podminky.urs.cz/item/CS_URS_2021_02/049002000</t>
  </si>
  <si>
    <t>VRN6</t>
  </si>
  <si>
    <t>Územní vlivy</t>
  </si>
  <si>
    <t>061002000</t>
  </si>
  <si>
    <t>Vliv klimatických podmínek</t>
  </si>
  <si>
    <t>-2009338226</t>
  </si>
  <si>
    <t>https://podminky.urs.cz/item/CS_URS_2021_02/061002000</t>
  </si>
  <si>
    <t>dodavatel promítne do cen oddílu VRN6 předpoklad negativních klimatických vlivů</t>
  </si>
  <si>
    <t>"celkem" 1</t>
  </si>
  <si>
    <t>VRN7</t>
  </si>
  <si>
    <t>Provozní vlivy</t>
  </si>
  <si>
    <t>071002000</t>
  </si>
  <si>
    <t>Provoz investora, třetích osob</t>
  </si>
  <si>
    <t>-1397312157</t>
  </si>
  <si>
    <t>https://podminky.urs.cz/item/CS_URS_2021_02/071002000</t>
  </si>
  <si>
    <t>07300.R1</t>
  </si>
  <si>
    <t>Kontrola stavu okolních objektů</t>
  </si>
  <si>
    <t>...</t>
  </si>
  <si>
    <t>-344380332</t>
  </si>
  <si>
    <t>VRN9</t>
  </si>
  <si>
    <t>Ostatní náklady</t>
  </si>
  <si>
    <t>091003000</t>
  </si>
  <si>
    <t>Ostatní náklady bez rozlišení</t>
  </si>
  <si>
    <t>CS ÚRS 2021 01</t>
  </si>
  <si>
    <t>1178423650</t>
  </si>
  <si>
    <t>https://podminky.urs.cz/item/CS_URS_2021_01/091003000</t>
  </si>
  <si>
    <t>uchazeč promítne cenu ostatních nákladů vyplývající z PD a plánovaných okolností dle svých zkušeností a předpokladů</t>
  </si>
  <si>
    <t>dodavatel doloží odůvodnění těchto nákladů</t>
  </si>
  <si>
    <t>bez nacenění této položky se má za to, že veškeré náležitosti jsou zahrnuty v ostatních položkách celého soupisu prací a dodávek stavby</t>
  </si>
  <si>
    <t>není možné nárokovat podrobnější rozklad položek na další příplatky, doplňky, pomocné kce, přípomoce apod., byť by to metodika a ceníky umožňovaly</t>
  </si>
  <si>
    <t>jako srovnávací podklad je v projektantském rozpočtu oceněno předpokládanou částkou 100.0 tis Kč</t>
  </si>
  <si>
    <t>např. práce archeologů a jiné nevyzp. důvody</t>
  </si>
  <si>
    <t>předem dohodnout podmínky s objednatelem/investorem</t>
  </si>
  <si>
    <t>091504000</t>
  </si>
  <si>
    <t>Náklady související s publikační činností</t>
  </si>
  <si>
    <t>-1456174485</t>
  </si>
  <si>
    <t>https://podminky.urs.cz/item/CS_URS_2021_01/091504000</t>
  </si>
  <si>
    <t>092103001</t>
  </si>
  <si>
    <t>Náklady na zkušební provoz</t>
  </si>
  <si>
    <t>-470841347</t>
  </si>
  <si>
    <t>https://podminky.urs.cz/item/CS_URS_2021_01/092103001</t>
  </si>
  <si>
    <t>092203000</t>
  </si>
  <si>
    <t>Náklady na zaškolení</t>
  </si>
  <si>
    <t>1426721669</t>
  </si>
  <si>
    <t>https://podminky.urs.cz/item/CS_URS_2021_01/092203000</t>
  </si>
  <si>
    <t>09300.R1</t>
  </si>
  <si>
    <t>Zajištění DIO a zajištění DIR</t>
  </si>
  <si>
    <t>-1065906725</t>
  </si>
  <si>
    <t>SEZNAM FIGUR</t>
  </si>
  <si>
    <t>Výměra</t>
  </si>
  <si>
    <t xml:space="preserve"> SO.002/ D.1.1(2,3)</t>
  </si>
  <si>
    <t>995,1+50,32</t>
  </si>
  <si>
    <t>Použití figury:</t>
  </si>
  <si>
    <t>Mazanina tl přes 120 do 240 mm z betonu prostého se zvýšenými nároky na prostředí tř. C 25/30</t>
  </si>
  <si>
    <t>Příplatek k mazanině tl přes 120 do 240 mm za přehlazení povrchu</t>
  </si>
  <si>
    <t>Příplatek k mazaninám za přidání ocelových vláken (drátkobeton) pro objemové vyztužení 20 kg/m3</t>
  </si>
  <si>
    <t>Montáž izolace tepelné podlah volně kladenými rohožemi, pásy, dílci, deskami 2 vrstvy</t>
  </si>
  <si>
    <t>Montáž izolace tepelné podlah, stropů vrchem nebo střech překrytí fólií s přelepeným spojem</t>
  </si>
  <si>
    <t>16,44+15,16+7,7+3,94+1,54+1,97+7,8</t>
  </si>
  <si>
    <t>Potěr cementový samonivelační litý C25 tl přes 45 do 50 mm</t>
  </si>
  <si>
    <t>Příplatek k cementovému samonivelačnímu litému potěru C25 ZKD 5 mm tl přes 50 mm</t>
  </si>
  <si>
    <t>Penetrační polyuretanový nátěr podlahy na vlhký nebo nenasákavý podklad</t>
  </si>
  <si>
    <t>69,72+90,16</t>
  </si>
  <si>
    <t>Podlaha z desek z recyklované pryže pro fitness tl 8 mm černá lepená ve spojích</t>
  </si>
  <si>
    <t>Vodou ředitelná penetrace savého podkladu povlakových podlah</t>
  </si>
  <si>
    <t>Vyrovnání podkladu povlakových podlah stěrkou pevnosti 20 MPa tl přes 3 do 5 mm</t>
  </si>
  <si>
    <t>Lepení pásů z přírodního linolea (marmolea) standardním lepidlem</t>
  </si>
  <si>
    <t>Krycí jednonásobný syntetický nátěr betonové podlahy</t>
  </si>
  <si>
    <t>9,88+35,15+47,67+9,09+14,12+9,1</t>
  </si>
  <si>
    <t>3,63+27,09</t>
  </si>
  <si>
    <t>Izolace pod dlažbu nátěrem nebo stěrkou ve dvou vrstvách</t>
  </si>
  <si>
    <t>"27,09" zrušeno, nahrazeno "P1.4*"</t>
  </si>
  <si>
    <t>Cementový samonivelační potěr ze suchých směsí tl přes 10 do 15 mm</t>
  </si>
  <si>
    <t>Krycí jednonásobný epoxidový vodou ředitelný nátěr betonové podlahy</t>
  </si>
  <si>
    <t>Samonivelační stěrka podlah pevnosti 30 MPa tl 3 mm</t>
  </si>
  <si>
    <t>Montáž podlah keramických hladkých lepených flexibilním lepidlem přes 35 do 45 ks/m2</t>
  </si>
  <si>
    <t>16,27+2,055*0,158*10</t>
  </si>
  <si>
    <t>Vyrovnání podkladu povlakových podlah schodišťových stupňů samonivelační stěrkou pevnosti 35 MPa tl do 3 mm</t>
  </si>
  <si>
    <t>40,72+2,35+11,44*2+2,09*2+11,44*2+2,18</t>
  </si>
  <si>
    <t>8,07*2+7,78*2</t>
  </si>
  <si>
    <t>92,6+2,34+5,59+3,99+5,34+2,32+3,7</t>
  </si>
  <si>
    <t>16,48+130,16</t>
  </si>
  <si>
    <t>11,83+1,5*0,157*18</t>
  </si>
  <si>
    <t>10,89+1,5*0,156*18</t>
  </si>
  <si>
    <t>6,08+1,1*0,159*11</t>
  </si>
  <si>
    <t xml:space="preserve">a : </t>
  </si>
  <si>
    <t>Provedení povlakové krytiny střech do 10° podkladní vrstvy pásy na sucho samolepící</t>
  </si>
  <si>
    <t>Provedení povlak krytiny mechanicky kotvenou do trapézu TI tl přes 240 mm vnitřní pole, budova v přes 18 m</t>
  </si>
  <si>
    <t>Provedení povlak krytiny mechanicky kotvenou do trapézu TI tl přes 240 mm krajní pole, budova v přes 18 m</t>
  </si>
  <si>
    <t>Provedení povlak krytiny mechanicky kotvenou do trapézu TI tl přes 240 mm roh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</si>
  <si>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</si>
  <si>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</si>
  <si>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</si>
  <si>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</si>
  <si>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hydroakumulační vrstvy z desek z recyklovaného PES vegetační střechy sklon do 5°</t>
  </si>
  <si>
    <t>Montáž izolace tepelné střech plochých kladené volně 3 vrstvy rohoží, pásů, dílců, desek</t>
  </si>
  <si>
    <t>Přikotvení tepelné izolace šrouby do trapézového plechu nebo do dřeva pro izolaci tl přes 240 mm</t>
  </si>
  <si>
    <t>(41,7+41,55)*2*(0,3+0,3)</t>
  </si>
  <si>
    <t>-(19,7+8,0)*0,3</t>
  </si>
  <si>
    <t>Provedení povlakové krytiny vytažením na konstrukce fólií lepenou se svařovanými spoji</t>
  </si>
  <si>
    <t>(41,7+41,55)*2*0,62</t>
  </si>
  <si>
    <t>5,896*4,9+3,605*13,3-1,7*5,5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</si>
  <si>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</si>
  <si>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</si>
  <si>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</si>
  <si>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</si>
  <si>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</si>
  <si>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Přikotvení tepelné izolace šrouby do betonu pro izolaci tl přes 240 mm</t>
  </si>
  <si>
    <t>(6,027+1,7+18,4)*2*0,3</t>
  </si>
  <si>
    <t>-3,49*0,3</t>
  </si>
  <si>
    <t>(6,027+1,7+18,4)*2*0,62</t>
  </si>
  <si>
    <t>Provedení povlakové krytiny vytažením na konstrukce za studena nátěrem penetračním</t>
  </si>
  <si>
    <t>Provedení povlakové krytiny vytažením na konstrukce pásy přitavením NAIP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</si>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</sst>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101201" TargetMode="External" /><Relationship Id="rId2" Type="http://schemas.openxmlformats.org/officeDocument/2006/relationships/hyperlink" Target="https://podminky.urs.cz/item/CS_URS_2021_02/115101301" TargetMode="External" /><Relationship Id="rId3" Type="http://schemas.openxmlformats.org/officeDocument/2006/relationships/hyperlink" Target="https://podminky.urs.cz/item/CS_URS_2021_02/131251103" TargetMode="External" /><Relationship Id="rId4" Type="http://schemas.openxmlformats.org/officeDocument/2006/relationships/hyperlink" Target="https://podminky.urs.cz/item/CS_URS_2021_02/132251254" TargetMode="External" /><Relationship Id="rId5" Type="http://schemas.openxmlformats.org/officeDocument/2006/relationships/hyperlink" Target="https://podminky.urs.cz/item/CS_URS_2021_02/132254103" TargetMode="External" /><Relationship Id="rId6" Type="http://schemas.openxmlformats.org/officeDocument/2006/relationships/hyperlink" Target="https://podminky.urs.cz/item/CS_URS_2021_02/133212011" TargetMode="External" /><Relationship Id="rId7" Type="http://schemas.openxmlformats.org/officeDocument/2006/relationships/hyperlink" Target="https://podminky.urs.cz/item/CS_URS_2021_02/161151603" TargetMode="External" /><Relationship Id="rId8" Type="http://schemas.openxmlformats.org/officeDocument/2006/relationships/hyperlink" Target="https://podminky.urs.cz/item/CS_URS_2021_02/162351103" TargetMode="External" /><Relationship Id="rId9" Type="http://schemas.openxmlformats.org/officeDocument/2006/relationships/hyperlink" Target="https://podminky.urs.cz/item/CS_URS_2021_02/167151111" TargetMode="External" /><Relationship Id="rId10" Type="http://schemas.openxmlformats.org/officeDocument/2006/relationships/hyperlink" Target="https://podminky.urs.cz/item/CS_URS_2021_02/174151101" TargetMode="External" /><Relationship Id="rId11" Type="http://schemas.openxmlformats.org/officeDocument/2006/relationships/hyperlink" Target="https://podminky.urs.cz/item/CS_URS_2021_02/162751117" TargetMode="External" /><Relationship Id="rId12" Type="http://schemas.openxmlformats.org/officeDocument/2006/relationships/hyperlink" Target="https://podminky.urs.cz/item/CS_URS_2021_02/162751119" TargetMode="External" /><Relationship Id="rId13" Type="http://schemas.openxmlformats.org/officeDocument/2006/relationships/hyperlink" Target="https://podminky.urs.cz/item/CS_URS_2021_02/162751137" TargetMode="External" /><Relationship Id="rId14" Type="http://schemas.openxmlformats.org/officeDocument/2006/relationships/hyperlink" Target="https://podminky.urs.cz/item/CS_URS_2021_02/162751139" TargetMode="External" /><Relationship Id="rId15" Type="http://schemas.openxmlformats.org/officeDocument/2006/relationships/hyperlink" Target="https://podminky.urs.cz/item/CS_URS_2021_02/167151122" TargetMode="External" /><Relationship Id="rId16" Type="http://schemas.openxmlformats.org/officeDocument/2006/relationships/hyperlink" Target="https://podminky.urs.cz/item/CS_URS_2021_02/171251201" TargetMode="External" /><Relationship Id="rId17" Type="http://schemas.openxmlformats.org/officeDocument/2006/relationships/hyperlink" Target="https://podminky.urs.cz/item/CS_URS_2021_02/171201231" TargetMode="External" /><Relationship Id="rId18" Type="http://schemas.openxmlformats.org/officeDocument/2006/relationships/hyperlink" Target="https://podminky.urs.cz/item/CS_URS_2021_02/226113313" TargetMode="External" /><Relationship Id="rId19" Type="http://schemas.openxmlformats.org/officeDocument/2006/relationships/hyperlink" Target="https://podminky.urs.cz/item/CS_URS_2021_02/181951112" TargetMode="External" /><Relationship Id="rId20" Type="http://schemas.openxmlformats.org/officeDocument/2006/relationships/hyperlink" Target="https://podminky.urs.cz/item/CS_URS_2021_02/213311113" TargetMode="External" /><Relationship Id="rId21" Type="http://schemas.openxmlformats.org/officeDocument/2006/relationships/hyperlink" Target="https://podminky.urs.cz/item/CS_URS_2021_02/631311115" TargetMode="External" /><Relationship Id="rId22" Type="http://schemas.openxmlformats.org/officeDocument/2006/relationships/hyperlink" Target="https://podminky.urs.cz/item/CS_URS_2021_02/279232513" TargetMode="External" /><Relationship Id="rId23" Type="http://schemas.openxmlformats.org/officeDocument/2006/relationships/hyperlink" Target="https://podminky.urs.cz/item/CS_URS_2021_02/985211111" TargetMode="External" /><Relationship Id="rId24" Type="http://schemas.openxmlformats.org/officeDocument/2006/relationships/hyperlink" Target="https://podminky.urs.cz/item/CS_URS_2021_02/274322611" TargetMode="External" /><Relationship Id="rId25" Type="http://schemas.openxmlformats.org/officeDocument/2006/relationships/hyperlink" Target="https://podminky.urs.cz/item/CS_URS_2021_02/274351121" TargetMode="External" /><Relationship Id="rId26" Type="http://schemas.openxmlformats.org/officeDocument/2006/relationships/hyperlink" Target="https://podminky.urs.cz/item/CS_URS_2021_02/274351122" TargetMode="External" /><Relationship Id="rId27" Type="http://schemas.openxmlformats.org/officeDocument/2006/relationships/hyperlink" Target="https://podminky.urs.cz/item/CS_URS_2021_02/274361821" TargetMode="External" /><Relationship Id="rId28" Type="http://schemas.openxmlformats.org/officeDocument/2006/relationships/hyperlink" Target="https://podminky.urs.cz/item/CS_URS_2021_02/275322611" TargetMode="External" /><Relationship Id="rId29" Type="http://schemas.openxmlformats.org/officeDocument/2006/relationships/hyperlink" Target="https://podminky.urs.cz/item/CS_URS_2021_02/275351121" TargetMode="External" /><Relationship Id="rId30" Type="http://schemas.openxmlformats.org/officeDocument/2006/relationships/hyperlink" Target="https://podminky.urs.cz/item/CS_URS_2021_02/275351122" TargetMode="External" /><Relationship Id="rId31" Type="http://schemas.openxmlformats.org/officeDocument/2006/relationships/hyperlink" Target="https://podminky.urs.cz/item/CS_URS_2021_02/275361821" TargetMode="External" /><Relationship Id="rId32" Type="http://schemas.openxmlformats.org/officeDocument/2006/relationships/hyperlink" Target="https://podminky.urs.cz/item/CS_URS_2021_02/389381001" TargetMode="External" /><Relationship Id="rId33" Type="http://schemas.openxmlformats.org/officeDocument/2006/relationships/hyperlink" Target="https://podminky.urs.cz/item/CS_URS_2021_02/279323112" TargetMode="External" /><Relationship Id="rId34" Type="http://schemas.openxmlformats.org/officeDocument/2006/relationships/hyperlink" Target="https://podminky.urs.cz/item/CS_URS_2021_02/279351121" TargetMode="External" /><Relationship Id="rId35" Type="http://schemas.openxmlformats.org/officeDocument/2006/relationships/hyperlink" Target="https://podminky.urs.cz/item/CS_URS_2021_02/279351122" TargetMode="External" /><Relationship Id="rId36" Type="http://schemas.openxmlformats.org/officeDocument/2006/relationships/hyperlink" Target="https://podminky.urs.cz/item/CS_URS_2021_02/279361821" TargetMode="External" /><Relationship Id="rId37" Type="http://schemas.openxmlformats.org/officeDocument/2006/relationships/hyperlink" Target="https://podminky.urs.cz/item/CS_URS_2021_02/631319211" TargetMode="External" /><Relationship Id="rId38" Type="http://schemas.openxmlformats.org/officeDocument/2006/relationships/hyperlink" Target="https://podminky.urs.cz/item/CS_URS_2021_02/310239211" TargetMode="External" /><Relationship Id="rId39" Type="http://schemas.openxmlformats.org/officeDocument/2006/relationships/hyperlink" Target="https://podminky.urs.cz/item/CS_URS_2021_02/311231287" TargetMode="External" /><Relationship Id="rId40" Type="http://schemas.openxmlformats.org/officeDocument/2006/relationships/hyperlink" Target="https://podminky.urs.cz/item/CS_URS_2021_02/311234021" TargetMode="External" /><Relationship Id="rId41" Type="http://schemas.openxmlformats.org/officeDocument/2006/relationships/hyperlink" Target="https://podminky.urs.cz/item/CS_URS_2021_02/311237111" TargetMode="External" /><Relationship Id="rId42" Type="http://schemas.openxmlformats.org/officeDocument/2006/relationships/hyperlink" Target="https://podminky.urs.cz/item/CS_URS_2021_02/311321815" TargetMode="External" /><Relationship Id="rId43" Type="http://schemas.openxmlformats.org/officeDocument/2006/relationships/hyperlink" Target="https://podminky.urs.cz/item/CS_URS_2021_02/311351121" TargetMode="External" /><Relationship Id="rId44" Type="http://schemas.openxmlformats.org/officeDocument/2006/relationships/hyperlink" Target="https://podminky.urs.cz/item/CS_URS_2021_02/311351122" TargetMode="External" /><Relationship Id="rId45" Type="http://schemas.openxmlformats.org/officeDocument/2006/relationships/hyperlink" Target="https://podminky.urs.cz/item/CS_URS_2021_02/311351911" TargetMode="External" /><Relationship Id="rId46" Type="http://schemas.openxmlformats.org/officeDocument/2006/relationships/hyperlink" Target="https://podminky.urs.cz/item/CS_URS_2021_02/311361821" TargetMode="External" /><Relationship Id="rId47" Type="http://schemas.openxmlformats.org/officeDocument/2006/relationships/hyperlink" Target="https://podminky.urs.cz/item/CS_URS_2021_02/317944323" TargetMode="External" /><Relationship Id="rId48" Type="http://schemas.openxmlformats.org/officeDocument/2006/relationships/hyperlink" Target="https://podminky.urs.cz/item/CS_URS_2021_02/342291131" TargetMode="External" /><Relationship Id="rId49" Type="http://schemas.openxmlformats.org/officeDocument/2006/relationships/hyperlink" Target="https://podminky.urs.cz/item/CS_URS_2021_02/346244382" TargetMode="External" /><Relationship Id="rId50" Type="http://schemas.openxmlformats.org/officeDocument/2006/relationships/hyperlink" Target="https://podminky.urs.cz/item/CS_URS_2021_02/327324128" TargetMode="External" /><Relationship Id="rId51" Type="http://schemas.openxmlformats.org/officeDocument/2006/relationships/hyperlink" Target="https://podminky.urs.cz/item/CS_URS_2021_02/327351211" TargetMode="External" /><Relationship Id="rId52" Type="http://schemas.openxmlformats.org/officeDocument/2006/relationships/hyperlink" Target="https://podminky.urs.cz/item/CS_URS_2021_02/327351221" TargetMode="External" /><Relationship Id="rId53" Type="http://schemas.openxmlformats.org/officeDocument/2006/relationships/hyperlink" Target="https://podminky.urs.cz/item/CS_URS_2021_02/327361006" TargetMode="External" /><Relationship Id="rId54" Type="http://schemas.openxmlformats.org/officeDocument/2006/relationships/hyperlink" Target="https://podminky.urs.cz/item/CS_URS_2021_02/411322525" TargetMode="External" /><Relationship Id="rId55" Type="http://schemas.openxmlformats.org/officeDocument/2006/relationships/hyperlink" Target="https://podminky.urs.cz/item/CS_URS_2021_02/411324646" TargetMode="External" /><Relationship Id="rId56" Type="http://schemas.openxmlformats.org/officeDocument/2006/relationships/hyperlink" Target="https://podminky.urs.cz/item/CS_URS_2021_02/411351011" TargetMode="External" /><Relationship Id="rId57" Type="http://schemas.openxmlformats.org/officeDocument/2006/relationships/hyperlink" Target="https://podminky.urs.cz/item/CS_URS_2021_02/411351012" TargetMode="External" /><Relationship Id="rId58" Type="http://schemas.openxmlformats.org/officeDocument/2006/relationships/hyperlink" Target="https://podminky.urs.cz/item/CS_URS_2021_02/411354233" TargetMode="External" /><Relationship Id="rId59" Type="http://schemas.openxmlformats.org/officeDocument/2006/relationships/hyperlink" Target="https://podminky.urs.cz/item/CS_URS_2021_02/413232221" TargetMode="External" /><Relationship Id="rId60" Type="http://schemas.openxmlformats.org/officeDocument/2006/relationships/hyperlink" Target="https://podminky.urs.cz/item/CS_URS_2021_02/411354313" TargetMode="External" /><Relationship Id="rId61" Type="http://schemas.openxmlformats.org/officeDocument/2006/relationships/hyperlink" Target="https://podminky.urs.cz/item/CS_URS_2021_02/411354314" TargetMode="External" /><Relationship Id="rId62" Type="http://schemas.openxmlformats.org/officeDocument/2006/relationships/hyperlink" Target="https://podminky.urs.cz/item/CS_URS_2021_02/411359111" TargetMode="External" /><Relationship Id="rId63" Type="http://schemas.openxmlformats.org/officeDocument/2006/relationships/hyperlink" Target="https://podminky.urs.cz/item/CS_URS_2021_02/417321515" TargetMode="External" /><Relationship Id="rId64" Type="http://schemas.openxmlformats.org/officeDocument/2006/relationships/hyperlink" Target="https://podminky.urs.cz/item/CS_URS_2021_02/417351115" TargetMode="External" /><Relationship Id="rId65" Type="http://schemas.openxmlformats.org/officeDocument/2006/relationships/hyperlink" Target="https://podminky.urs.cz/item/CS_URS_2021_02/417351116" TargetMode="External" /><Relationship Id="rId66" Type="http://schemas.openxmlformats.org/officeDocument/2006/relationships/hyperlink" Target="https://podminky.urs.cz/item/CS_URS_2021_02/417361821" TargetMode="External" /><Relationship Id="rId67" Type="http://schemas.openxmlformats.org/officeDocument/2006/relationships/hyperlink" Target="https://podminky.urs.cz/item/CS_URS_2021_02/430321616" TargetMode="External" /><Relationship Id="rId68" Type="http://schemas.openxmlformats.org/officeDocument/2006/relationships/hyperlink" Target="https://podminky.urs.cz/item/CS_URS_2021_02/430361821" TargetMode="External" /><Relationship Id="rId69" Type="http://schemas.openxmlformats.org/officeDocument/2006/relationships/hyperlink" Target="https://podminky.urs.cz/item/CS_URS_2021_02/431351121" TargetMode="External" /><Relationship Id="rId70" Type="http://schemas.openxmlformats.org/officeDocument/2006/relationships/hyperlink" Target="https://podminky.urs.cz/item/CS_URS_2021_02/431351122" TargetMode="External" /><Relationship Id="rId71" Type="http://schemas.openxmlformats.org/officeDocument/2006/relationships/hyperlink" Target="https://podminky.urs.cz/item/CS_URS_2021_02/434311115" TargetMode="External" /><Relationship Id="rId72" Type="http://schemas.openxmlformats.org/officeDocument/2006/relationships/hyperlink" Target="https://podminky.urs.cz/item/CS_URS_2021_02/434351141" TargetMode="External" /><Relationship Id="rId73" Type="http://schemas.openxmlformats.org/officeDocument/2006/relationships/hyperlink" Target="https://podminky.urs.cz/item/CS_URS_2021_02/434351142" TargetMode="External" /><Relationship Id="rId74" Type="http://schemas.openxmlformats.org/officeDocument/2006/relationships/hyperlink" Target="https://podminky.urs.cz/item/CS_URS_2021_02/612142001" TargetMode="External" /><Relationship Id="rId75" Type="http://schemas.openxmlformats.org/officeDocument/2006/relationships/hyperlink" Target="https://podminky.urs.cz/item/CS_URS_2021_02/612325416" TargetMode="External" /><Relationship Id="rId76" Type="http://schemas.openxmlformats.org/officeDocument/2006/relationships/hyperlink" Target="https://podminky.urs.cz/item/CS_URS_2021_02/612325417" TargetMode="External" /><Relationship Id="rId77" Type="http://schemas.openxmlformats.org/officeDocument/2006/relationships/hyperlink" Target="https://podminky.urs.cz/item/CS_URS_2021_02/611325401" TargetMode="External" /><Relationship Id="rId78" Type="http://schemas.openxmlformats.org/officeDocument/2006/relationships/hyperlink" Target="https://podminky.urs.cz/item/CS_URS_2021_02/612131321" TargetMode="External" /><Relationship Id="rId79" Type="http://schemas.openxmlformats.org/officeDocument/2006/relationships/hyperlink" Target="https://podminky.urs.cz/item/CS_URS_2021_02/612321311" TargetMode="External" /><Relationship Id="rId80" Type="http://schemas.openxmlformats.org/officeDocument/2006/relationships/hyperlink" Target="https://podminky.urs.cz/item/CS_URS_2021_02/612321341" TargetMode="External" /><Relationship Id="rId81" Type="http://schemas.openxmlformats.org/officeDocument/2006/relationships/hyperlink" Target="https://podminky.urs.cz/item/CS_URS_2021_02/612321391" TargetMode="External" /><Relationship Id="rId82" Type="http://schemas.openxmlformats.org/officeDocument/2006/relationships/hyperlink" Target="https://podminky.urs.cz/item/CS_URS_2021_02/619991011" TargetMode="External" /><Relationship Id="rId83" Type="http://schemas.openxmlformats.org/officeDocument/2006/relationships/hyperlink" Target="https://podminky.urs.cz/item/CS_URS_2021_02/629991011" TargetMode="External" /><Relationship Id="rId84" Type="http://schemas.openxmlformats.org/officeDocument/2006/relationships/hyperlink" Target="https://podminky.urs.cz/item/CS_URS_2021_02/622131121" TargetMode="External" /><Relationship Id="rId85" Type="http://schemas.openxmlformats.org/officeDocument/2006/relationships/hyperlink" Target="https://podminky.urs.cz/item/CS_URS_2021_02/622211031" TargetMode="External" /><Relationship Id="rId86" Type="http://schemas.openxmlformats.org/officeDocument/2006/relationships/hyperlink" Target="https://podminky.urs.cz/item/CS_URS_2021_02/622221031" TargetMode="External" /><Relationship Id="rId87" Type="http://schemas.openxmlformats.org/officeDocument/2006/relationships/hyperlink" Target="https://podminky.urs.cz/item/CS_URS_2021_02/622221041" TargetMode="External" /><Relationship Id="rId88" Type="http://schemas.openxmlformats.org/officeDocument/2006/relationships/hyperlink" Target="https://podminky.urs.cz/item/CS_URS_2021_02/622381032" TargetMode="External" /><Relationship Id="rId89" Type="http://schemas.openxmlformats.org/officeDocument/2006/relationships/hyperlink" Target="https://podminky.urs.cz/item/CS_URS_2021_02/631311131" TargetMode="External" /><Relationship Id="rId90" Type="http://schemas.openxmlformats.org/officeDocument/2006/relationships/hyperlink" Target="https://podminky.urs.cz/item/CS_URS_2021_02/631312121" TargetMode="External" /><Relationship Id="rId91" Type="http://schemas.openxmlformats.org/officeDocument/2006/relationships/hyperlink" Target="https://podminky.urs.cz/item/CS_URS_2021_02/632451234" TargetMode="External" /><Relationship Id="rId92" Type="http://schemas.openxmlformats.org/officeDocument/2006/relationships/hyperlink" Target="https://podminky.urs.cz/item/CS_URS_2021_02/632451292" TargetMode="External" /><Relationship Id="rId93" Type="http://schemas.openxmlformats.org/officeDocument/2006/relationships/hyperlink" Target="https://podminky.urs.cz/item/CS_URS_2021_02/631311234" TargetMode="External" /><Relationship Id="rId94" Type="http://schemas.openxmlformats.org/officeDocument/2006/relationships/hyperlink" Target="https://podminky.urs.cz/item/CS_URS_2021_02/631319013" TargetMode="External" /><Relationship Id="rId95" Type="http://schemas.openxmlformats.org/officeDocument/2006/relationships/hyperlink" Target="https://podminky.urs.cz/item/CS_URS_2021_02/631319202" TargetMode="External" /><Relationship Id="rId96" Type="http://schemas.openxmlformats.org/officeDocument/2006/relationships/hyperlink" Target="https://podminky.urs.cz/item/CS_URS_2021_02/631351101" TargetMode="External" /><Relationship Id="rId97" Type="http://schemas.openxmlformats.org/officeDocument/2006/relationships/hyperlink" Target="https://podminky.urs.cz/item/CS_URS_2021_02/631351102" TargetMode="External" /><Relationship Id="rId98" Type="http://schemas.openxmlformats.org/officeDocument/2006/relationships/hyperlink" Target="https://podminky.urs.cz/item/CS_URS_2021_02/634112123" TargetMode="External" /><Relationship Id="rId99" Type="http://schemas.openxmlformats.org/officeDocument/2006/relationships/hyperlink" Target="https://podminky.urs.cz/item/CS_URS_2021_02/634112129" TargetMode="External" /><Relationship Id="rId100" Type="http://schemas.openxmlformats.org/officeDocument/2006/relationships/hyperlink" Target="https://podminky.urs.cz/item/CS_URS_2021_02/632451105" TargetMode="External" /><Relationship Id="rId101" Type="http://schemas.openxmlformats.org/officeDocument/2006/relationships/hyperlink" Target="https://podminky.urs.cz/item/CS_URS_2021_02/636624315" TargetMode="External" /><Relationship Id="rId102" Type="http://schemas.openxmlformats.org/officeDocument/2006/relationships/hyperlink" Target="https://podminky.urs.cz/item/CS_URS_2021_02/635111232" TargetMode="External" /><Relationship Id="rId103" Type="http://schemas.openxmlformats.org/officeDocument/2006/relationships/hyperlink" Target="https://podminky.urs.cz/item/CS_URS_2021_02/637121112" TargetMode="External" /><Relationship Id="rId104" Type="http://schemas.openxmlformats.org/officeDocument/2006/relationships/hyperlink" Target="https://podminky.urs.cz/item/CS_URS_2021_02/962032231" TargetMode="External" /><Relationship Id="rId105" Type="http://schemas.openxmlformats.org/officeDocument/2006/relationships/hyperlink" Target="https://podminky.urs.cz/item/CS_URS_2021_02/963023712" TargetMode="External" /><Relationship Id="rId106" Type="http://schemas.openxmlformats.org/officeDocument/2006/relationships/hyperlink" Target="https://podminky.urs.cz/item/CS_URS_2021_02/965042131" TargetMode="External" /><Relationship Id="rId107" Type="http://schemas.openxmlformats.org/officeDocument/2006/relationships/hyperlink" Target="https://podminky.urs.cz/item/CS_URS_2021_02/965042141" TargetMode="External" /><Relationship Id="rId108" Type="http://schemas.openxmlformats.org/officeDocument/2006/relationships/hyperlink" Target="https://podminky.urs.cz/item/CS_URS_2021_02/965042231" TargetMode="External" /><Relationship Id="rId109" Type="http://schemas.openxmlformats.org/officeDocument/2006/relationships/hyperlink" Target="https://podminky.urs.cz/item/CS_URS_2021_02/965082941" TargetMode="External" /><Relationship Id="rId110" Type="http://schemas.openxmlformats.org/officeDocument/2006/relationships/hyperlink" Target="https://podminky.urs.cz/item/CS_URS_2021_02/968072455" TargetMode="External" /><Relationship Id="rId111" Type="http://schemas.openxmlformats.org/officeDocument/2006/relationships/hyperlink" Target="https://podminky.urs.cz/item/CS_URS_2021_02/968082015" TargetMode="External" /><Relationship Id="rId112" Type="http://schemas.openxmlformats.org/officeDocument/2006/relationships/hyperlink" Target="https://podminky.urs.cz/item/CS_URS_2021_02/968082016" TargetMode="External" /><Relationship Id="rId113" Type="http://schemas.openxmlformats.org/officeDocument/2006/relationships/hyperlink" Target="https://podminky.urs.cz/item/CS_URS_2021_02/968082017" TargetMode="External" /><Relationship Id="rId114" Type="http://schemas.openxmlformats.org/officeDocument/2006/relationships/hyperlink" Target="https://podminky.urs.cz/item/CS_URS_2021_02/971033361" TargetMode="External" /><Relationship Id="rId115" Type="http://schemas.openxmlformats.org/officeDocument/2006/relationships/hyperlink" Target="https://podminky.urs.cz/item/CS_URS_2021_02/971033381" TargetMode="External" /><Relationship Id="rId116" Type="http://schemas.openxmlformats.org/officeDocument/2006/relationships/hyperlink" Target="https://podminky.urs.cz/item/CS_URS_2021_02/971033581" TargetMode="External" /><Relationship Id="rId117" Type="http://schemas.openxmlformats.org/officeDocument/2006/relationships/hyperlink" Target="https://podminky.urs.cz/item/CS_URS_2021_02/971033681" TargetMode="External" /><Relationship Id="rId118" Type="http://schemas.openxmlformats.org/officeDocument/2006/relationships/hyperlink" Target="https://podminky.urs.cz/item/CS_URS_2021_02/973031325" TargetMode="External" /><Relationship Id="rId119" Type="http://schemas.openxmlformats.org/officeDocument/2006/relationships/hyperlink" Target="https://podminky.urs.cz/item/CS_URS_2021_02/973031336" TargetMode="External" /><Relationship Id="rId120" Type="http://schemas.openxmlformats.org/officeDocument/2006/relationships/hyperlink" Target="https://podminky.urs.cz/item/CS_URS_2021_02/973031813" TargetMode="External" /><Relationship Id="rId121" Type="http://schemas.openxmlformats.org/officeDocument/2006/relationships/hyperlink" Target="https://podminky.urs.cz/item/CS_URS_2021_02/973031824" TargetMode="External" /><Relationship Id="rId122" Type="http://schemas.openxmlformats.org/officeDocument/2006/relationships/hyperlink" Target="https://podminky.urs.cz/item/CS_URS_2021_02/973031825" TargetMode="External" /><Relationship Id="rId123" Type="http://schemas.openxmlformats.org/officeDocument/2006/relationships/hyperlink" Target="https://podminky.urs.cz/item/CS_URS_2021_02/973031826" TargetMode="External" /><Relationship Id="rId124" Type="http://schemas.openxmlformats.org/officeDocument/2006/relationships/hyperlink" Target="https://podminky.urs.cz/item/CS_URS_2021_02/974029165" TargetMode="External" /><Relationship Id="rId125" Type="http://schemas.openxmlformats.org/officeDocument/2006/relationships/hyperlink" Target="https://podminky.urs.cz/item/CS_URS_2021_02/974029167" TargetMode="External" /><Relationship Id="rId126" Type="http://schemas.openxmlformats.org/officeDocument/2006/relationships/hyperlink" Target="https://podminky.urs.cz/item/CS_URS_2021_02/974031666" TargetMode="External" /><Relationship Id="rId127" Type="http://schemas.openxmlformats.org/officeDocument/2006/relationships/hyperlink" Target="https://podminky.urs.cz/item/CS_URS_2021_02/975043121" TargetMode="External" /><Relationship Id="rId128" Type="http://schemas.openxmlformats.org/officeDocument/2006/relationships/hyperlink" Target="https://podminky.urs.cz/item/CS_URS_2021_02/975048121" TargetMode="External" /><Relationship Id="rId129" Type="http://schemas.openxmlformats.org/officeDocument/2006/relationships/hyperlink" Target="https://podminky.urs.cz/item/CS_URS_2021_02/977311112" TargetMode="External" /><Relationship Id="rId130" Type="http://schemas.openxmlformats.org/officeDocument/2006/relationships/hyperlink" Target="https://podminky.urs.cz/item/CS_URS_2021_02/977312113" TargetMode="External" /><Relationship Id="rId131" Type="http://schemas.openxmlformats.org/officeDocument/2006/relationships/hyperlink" Target="https://podminky.urs.cz/item/CS_URS_2021_02/978011121" TargetMode="External" /><Relationship Id="rId132" Type="http://schemas.openxmlformats.org/officeDocument/2006/relationships/hyperlink" Target="https://podminky.urs.cz/item/CS_URS_2021_02/978013121" TargetMode="External" /><Relationship Id="rId133" Type="http://schemas.openxmlformats.org/officeDocument/2006/relationships/hyperlink" Target="https://podminky.urs.cz/item/CS_URS_2021_02/978013141" TargetMode="External" /><Relationship Id="rId134" Type="http://schemas.openxmlformats.org/officeDocument/2006/relationships/hyperlink" Target="https://podminky.urs.cz/item/CS_URS_2021_02/941321121" TargetMode="External" /><Relationship Id="rId135" Type="http://schemas.openxmlformats.org/officeDocument/2006/relationships/hyperlink" Target="https://podminky.urs.cz/item/CS_URS_2021_02/941321221" TargetMode="External" /><Relationship Id="rId136" Type="http://schemas.openxmlformats.org/officeDocument/2006/relationships/hyperlink" Target="https://podminky.urs.cz/item/CS_URS_2021_02/941321821" TargetMode="External" /><Relationship Id="rId137" Type="http://schemas.openxmlformats.org/officeDocument/2006/relationships/hyperlink" Target="https://podminky.urs.cz/item/CS_URS_2021_02/944511111" TargetMode="External" /><Relationship Id="rId138" Type="http://schemas.openxmlformats.org/officeDocument/2006/relationships/hyperlink" Target="https://podminky.urs.cz/item/CS_URS_2021_02/944511211" TargetMode="External" /><Relationship Id="rId139" Type="http://schemas.openxmlformats.org/officeDocument/2006/relationships/hyperlink" Target="https://podminky.urs.cz/item/CS_URS_2021_02/944511811" TargetMode="External" /><Relationship Id="rId140" Type="http://schemas.openxmlformats.org/officeDocument/2006/relationships/hyperlink" Target="https://podminky.urs.cz/item/CS_URS_2021_02/946112118" TargetMode="External" /><Relationship Id="rId141" Type="http://schemas.openxmlformats.org/officeDocument/2006/relationships/hyperlink" Target="https://podminky.urs.cz/item/CS_URS_2021_02/946112218" TargetMode="External" /><Relationship Id="rId142" Type="http://schemas.openxmlformats.org/officeDocument/2006/relationships/hyperlink" Target="https://podminky.urs.cz/item/CS_URS_2021_02/946111818" TargetMode="External" /><Relationship Id="rId143" Type="http://schemas.openxmlformats.org/officeDocument/2006/relationships/hyperlink" Target="https://podminky.urs.cz/item/CS_URS_2021_02/949101112" TargetMode="External" /><Relationship Id="rId144" Type="http://schemas.openxmlformats.org/officeDocument/2006/relationships/hyperlink" Target="https://podminky.urs.cz/item/CS_URS_2021_02/949111122" TargetMode="External" /><Relationship Id="rId145" Type="http://schemas.openxmlformats.org/officeDocument/2006/relationships/hyperlink" Target="https://podminky.urs.cz/item/CS_URS_2021_02/949111222" TargetMode="External" /><Relationship Id="rId146" Type="http://schemas.openxmlformats.org/officeDocument/2006/relationships/hyperlink" Target="https://podminky.urs.cz/item/CS_URS_2021_02/949111822" TargetMode="External" /><Relationship Id="rId147" Type="http://schemas.openxmlformats.org/officeDocument/2006/relationships/hyperlink" Target="https://podminky.urs.cz/item/CS_URS_2021_02/952901111" TargetMode="External" /><Relationship Id="rId148" Type="http://schemas.openxmlformats.org/officeDocument/2006/relationships/hyperlink" Target="https://podminky.urs.cz/item/CS_URS_2021_02/952901114" TargetMode="External" /><Relationship Id="rId149" Type="http://schemas.openxmlformats.org/officeDocument/2006/relationships/hyperlink" Target="https://podminky.urs.cz/item/CS_URS_2021_02/997006002" TargetMode="External" /><Relationship Id="rId150" Type="http://schemas.openxmlformats.org/officeDocument/2006/relationships/hyperlink" Target="https://podminky.urs.cz/item/CS_URS_2021_02/997013156" TargetMode="External" /><Relationship Id="rId151" Type="http://schemas.openxmlformats.org/officeDocument/2006/relationships/hyperlink" Target="https://podminky.urs.cz/item/CS_URS_2021_02/997013501" TargetMode="External" /><Relationship Id="rId152" Type="http://schemas.openxmlformats.org/officeDocument/2006/relationships/hyperlink" Target="https://podminky.urs.cz/item/CS_URS_2021_02/997013509" TargetMode="External" /><Relationship Id="rId153" Type="http://schemas.openxmlformats.org/officeDocument/2006/relationships/hyperlink" Target="https://podminky.urs.cz/item/CS_URS_2021_02/997013631" TargetMode="External" /><Relationship Id="rId154" Type="http://schemas.openxmlformats.org/officeDocument/2006/relationships/hyperlink" Target="https://podminky.urs.cz/item/CS_URS_2021_02/998014121" TargetMode="External" /><Relationship Id="rId155" Type="http://schemas.openxmlformats.org/officeDocument/2006/relationships/hyperlink" Target="https://podminky.urs.cz/item/CS_URS_2021_02/711111001" TargetMode="External" /><Relationship Id="rId156" Type="http://schemas.openxmlformats.org/officeDocument/2006/relationships/hyperlink" Target="https://podminky.urs.cz/item/CS_URS_2021_02/711112053" TargetMode="External" /><Relationship Id="rId157" Type="http://schemas.openxmlformats.org/officeDocument/2006/relationships/hyperlink" Target="https://podminky.urs.cz/item/CS_URS_2021_02/711131811" TargetMode="External" /><Relationship Id="rId158" Type="http://schemas.openxmlformats.org/officeDocument/2006/relationships/hyperlink" Target="https://podminky.urs.cz/item/CS_URS_2021_02/711141559" TargetMode="External" /><Relationship Id="rId159" Type="http://schemas.openxmlformats.org/officeDocument/2006/relationships/hyperlink" Target="https://podminky.urs.cz/item/CS_URS_2021_02/711161273" TargetMode="External" /><Relationship Id="rId160" Type="http://schemas.openxmlformats.org/officeDocument/2006/relationships/hyperlink" Target="https://podminky.urs.cz/item/CS_URS_2021_02/711471053" TargetMode="External" /><Relationship Id="rId161" Type="http://schemas.openxmlformats.org/officeDocument/2006/relationships/hyperlink" Target="https://podminky.urs.cz/item/CS_URS_2021_02/711472053" TargetMode="External" /><Relationship Id="rId162" Type="http://schemas.openxmlformats.org/officeDocument/2006/relationships/hyperlink" Target="https://podminky.urs.cz/item/CS_URS_2021_02/711491171" TargetMode="External" /><Relationship Id="rId163" Type="http://schemas.openxmlformats.org/officeDocument/2006/relationships/hyperlink" Target="https://podminky.urs.cz/item/CS_URS_2021_02/711491172" TargetMode="External" /><Relationship Id="rId164" Type="http://schemas.openxmlformats.org/officeDocument/2006/relationships/hyperlink" Target="https://podminky.urs.cz/item/CS_URS_2021_02/711491271" TargetMode="External" /><Relationship Id="rId165" Type="http://schemas.openxmlformats.org/officeDocument/2006/relationships/hyperlink" Target="https://podminky.urs.cz/item/CS_URS_2021_02/711491272" TargetMode="External" /><Relationship Id="rId166" Type="http://schemas.openxmlformats.org/officeDocument/2006/relationships/hyperlink" Target="https://podminky.urs.cz/item/CS_URS_2021_02/998711102" TargetMode="External" /><Relationship Id="rId167" Type="http://schemas.openxmlformats.org/officeDocument/2006/relationships/hyperlink" Target="https://podminky.urs.cz/item/CS_URS_2021_02/712311101" TargetMode="External" /><Relationship Id="rId168" Type="http://schemas.openxmlformats.org/officeDocument/2006/relationships/hyperlink" Target="https://podminky.urs.cz/item/CS_URS_2021_02/712811101" TargetMode="External" /><Relationship Id="rId169" Type="http://schemas.openxmlformats.org/officeDocument/2006/relationships/hyperlink" Target="https://podminky.urs.cz/item/CS_URS_2021_02/712331111" TargetMode="External" /><Relationship Id="rId170" Type="http://schemas.openxmlformats.org/officeDocument/2006/relationships/hyperlink" Target="https://podminky.urs.cz/item/CS_URS_2021_02/712341559" TargetMode="External" /><Relationship Id="rId171" Type="http://schemas.openxmlformats.org/officeDocument/2006/relationships/hyperlink" Target="https://podminky.urs.cz/item/CS_URS_2021_02/712841559" TargetMode="External" /><Relationship Id="rId172" Type="http://schemas.openxmlformats.org/officeDocument/2006/relationships/hyperlink" Target="https://podminky.urs.cz/item/CS_URS_2021_02/712363631" TargetMode="External" /><Relationship Id="rId173" Type="http://schemas.openxmlformats.org/officeDocument/2006/relationships/hyperlink" Target="https://podminky.urs.cz/item/CS_URS_2021_02/712363632" TargetMode="External" /><Relationship Id="rId174" Type="http://schemas.openxmlformats.org/officeDocument/2006/relationships/hyperlink" Target="https://podminky.urs.cz/item/CS_URS_2021_02/712363633" TargetMode="External" /><Relationship Id="rId175" Type="http://schemas.openxmlformats.org/officeDocument/2006/relationships/hyperlink" Target="https://podminky.urs.cz/item/CS_URS_2021_02/712363624" TargetMode="External" /><Relationship Id="rId176" Type="http://schemas.openxmlformats.org/officeDocument/2006/relationships/hyperlink" Target="https://podminky.urs.cz/item/CS_URS_2021_02/712363625" TargetMode="External" /><Relationship Id="rId177" Type="http://schemas.openxmlformats.org/officeDocument/2006/relationships/hyperlink" Target="https://podminky.urs.cz/item/CS_URS_2021_02/712363626" TargetMode="External" /><Relationship Id="rId178" Type="http://schemas.openxmlformats.org/officeDocument/2006/relationships/hyperlink" Target="https://podminky.urs.cz/item/CS_URS_2021_02/712861705" TargetMode="External" /><Relationship Id="rId179" Type="http://schemas.openxmlformats.org/officeDocument/2006/relationships/hyperlink" Target="https://podminky.urs.cz/item/CS_URS_2021_02/712391171" TargetMode="External" /><Relationship Id="rId180" Type="http://schemas.openxmlformats.org/officeDocument/2006/relationships/hyperlink" Target="https://podminky.urs.cz/item/CS_URS_2021_02/712391172" TargetMode="External" /><Relationship Id="rId181" Type="http://schemas.openxmlformats.org/officeDocument/2006/relationships/hyperlink" Target="https://podminky.urs.cz/item/CS_URS_2021_02/712771333" TargetMode="External" /><Relationship Id="rId182" Type="http://schemas.openxmlformats.org/officeDocument/2006/relationships/hyperlink" Target="https://podminky.urs.cz/item/CS_URS_2021_02/712771361" TargetMode="External" /><Relationship Id="rId183" Type="http://schemas.openxmlformats.org/officeDocument/2006/relationships/hyperlink" Target="https://podminky.urs.cz/item/CS_URS_2021_02/712771271" TargetMode="External" /><Relationship Id="rId184" Type="http://schemas.openxmlformats.org/officeDocument/2006/relationships/hyperlink" Target="https://podminky.urs.cz/item/CS_URS_2021_02/712771401" TargetMode="External" /><Relationship Id="rId185" Type="http://schemas.openxmlformats.org/officeDocument/2006/relationships/hyperlink" Target="https://podminky.urs.cz/item/CS_URS_2021_02/712771521" TargetMode="External" /><Relationship Id="rId186" Type="http://schemas.openxmlformats.org/officeDocument/2006/relationships/hyperlink" Target="https://podminky.urs.cz/item/CS_URS_2021_02/712391382" TargetMode="External" /><Relationship Id="rId187" Type="http://schemas.openxmlformats.org/officeDocument/2006/relationships/hyperlink" Target="https://podminky.urs.cz/item/CS_URS_2021_02/712391482" TargetMode="External" /><Relationship Id="rId188" Type="http://schemas.openxmlformats.org/officeDocument/2006/relationships/hyperlink" Target="https://podminky.urs.cz/item/CS_URS_2021_02/712771611" TargetMode="External" /><Relationship Id="rId189" Type="http://schemas.openxmlformats.org/officeDocument/2006/relationships/hyperlink" Target="https://podminky.urs.cz/item/CS_URS_2021_02/712998106" TargetMode="External" /><Relationship Id="rId190" Type="http://schemas.openxmlformats.org/officeDocument/2006/relationships/hyperlink" Target="https://podminky.urs.cz/item/CS_URS_2021_02/953921113" TargetMode="External" /><Relationship Id="rId191" Type="http://schemas.openxmlformats.org/officeDocument/2006/relationships/hyperlink" Target="https://podminky.urs.cz/item/CS_URS_2021_02/998712102" TargetMode="External" /><Relationship Id="rId192" Type="http://schemas.openxmlformats.org/officeDocument/2006/relationships/hyperlink" Target="https://podminky.urs.cz/item/CS_URS_2021_02/713121121" TargetMode="External" /><Relationship Id="rId193" Type="http://schemas.openxmlformats.org/officeDocument/2006/relationships/hyperlink" Target="https://podminky.urs.cz/item/CS_URS_2021_02/713131141" TargetMode="External" /><Relationship Id="rId194" Type="http://schemas.openxmlformats.org/officeDocument/2006/relationships/hyperlink" Target="https://podminky.urs.cz/item/CS_URS_2021_02/713131151" TargetMode="External" /><Relationship Id="rId195" Type="http://schemas.openxmlformats.org/officeDocument/2006/relationships/hyperlink" Target="https://podminky.urs.cz/item/CS_URS_2021_02/713131151" TargetMode="External" /><Relationship Id="rId196" Type="http://schemas.openxmlformats.org/officeDocument/2006/relationships/hyperlink" Target="https://podminky.urs.cz/item/CS_URS_2021_02/713131155" TargetMode="External" /><Relationship Id="rId197" Type="http://schemas.openxmlformats.org/officeDocument/2006/relationships/hyperlink" Target="https://podminky.urs.cz/item/CS_URS_2021_02/713141153" TargetMode="External" /><Relationship Id="rId198" Type="http://schemas.openxmlformats.org/officeDocument/2006/relationships/hyperlink" Target="https://podminky.urs.cz/item/CS_URS_2021_02/713141262" TargetMode="External" /><Relationship Id="rId199" Type="http://schemas.openxmlformats.org/officeDocument/2006/relationships/hyperlink" Target="https://podminky.urs.cz/item/CS_URS_2021_02/713141263" TargetMode="External" /><Relationship Id="rId200" Type="http://schemas.openxmlformats.org/officeDocument/2006/relationships/hyperlink" Target="https://podminky.urs.cz/item/CS_URS_2021_02/713141211" TargetMode="External" /><Relationship Id="rId201" Type="http://schemas.openxmlformats.org/officeDocument/2006/relationships/hyperlink" Target="https://podminky.urs.cz/item/CS_URS_2021_02/713141356" TargetMode="External" /><Relationship Id="rId202" Type="http://schemas.openxmlformats.org/officeDocument/2006/relationships/hyperlink" Target="https://podminky.urs.cz/item/CS_URS_2021_02/713141396" TargetMode="External" /><Relationship Id="rId203" Type="http://schemas.openxmlformats.org/officeDocument/2006/relationships/hyperlink" Target="https://podminky.urs.cz/item/CS_URS_2021_02/713191133" TargetMode="External" /><Relationship Id="rId204" Type="http://schemas.openxmlformats.org/officeDocument/2006/relationships/hyperlink" Target="https://podminky.urs.cz/item/CS_URS_2021_02/998713102" TargetMode="External" /><Relationship Id="rId205" Type="http://schemas.openxmlformats.org/officeDocument/2006/relationships/hyperlink" Target="https://podminky.urs.cz/item/CS_URS_2021_02/998761102" TargetMode="External" /><Relationship Id="rId206" Type="http://schemas.openxmlformats.org/officeDocument/2006/relationships/hyperlink" Target="https://podminky.urs.cz/item/CS_URS_2021_02/762512811" TargetMode="External" /><Relationship Id="rId207" Type="http://schemas.openxmlformats.org/officeDocument/2006/relationships/hyperlink" Target="https://podminky.urs.cz/item/CS_URS_2021_02/762522812" TargetMode="External" /><Relationship Id="rId208" Type="http://schemas.openxmlformats.org/officeDocument/2006/relationships/hyperlink" Target="https://podminky.urs.cz/item/CS_URS_2021_02/762528811" TargetMode="External" /><Relationship Id="rId209" Type="http://schemas.openxmlformats.org/officeDocument/2006/relationships/hyperlink" Target="https://podminky.urs.cz/item/CS_URS_2021_02/762523104" TargetMode="External" /><Relationship Id="rId210" Type="http://schemas.openxmlformats.org/officeDocument/2006/relationships/hyperlink" Target="https://podminky.urs.cz/item/CS_URS_2021_02/762526110" TargetMode="External" /><Relationship Id="rId211" Type="http://schemas.openxmlformats.org/officeDocument/2006/relationships/hyperlink" Target="https://podminky.urs.cz/item/CS_URS_2021_02/762430012" TargetMode="External" /><Relationship Id="rId212" Type="http://schemas.openxmlformats.org/officeDocument/2006/relationships/hyperlink" Target="https://podminky.urs.cz/item/CS_URS_2021_02/762511887" TargetMode="External" /><Relationship Id="rId213" Type="http://schemas.openxmlformats.org/officeDocument/2006/relationships/hyperlink" Target="https://podminky.urs.cz/item/CS_URS_2021_02/762361313" TargetMode="External" /><Relationship Id="rId214" Type="http://schemas.openxmlformats.org/officeDocument/2006/relationships/hyperlink" Target="https://podminky.urs.cz/item/CS_URS_2021_02/998762102" TargetMode="External" /><Relationship Id="rId215" Type="http://schemas.openxmlformats.org/officeDocument/2006/relationships/hyperlink" Target="https://podminky.urs.cz/item/CS_URS_2021_02/763111411" TargetMode="External" /><Relationship Id="rId216" Type="http://schemas.openxmlformats.org/officeDocument/2006/relationships/hyperlink" Target="https://podminky.urs.cz/item/CS_URS_2021_02/763111417" TargetMode="External" /><Relationship Id="rId217" Type="http://schemas.openxmlformats.org/officeDocument/2006/relationships/hyperlink" Target="https://podminky.urs.cz/item/CS_URS_2021_02/763111431" TargetMode="External" /><Relationship Id="rId218" Type="http://schemas.openxmlformats.org/officeDocument/2006/relationships/hyperlink" Target="https://podminky.urs.cz/item/CS_URS_2021_02/763111440" TargetMode="External" /><Relationship Id="rId219" Type="http://schemas.openxmlformats.org/officeDocument/2006/relationships/hyperlink" Target="https://podminky.urs.cz/item/CS_URS_2021_02/763113343" TargetMode="External" /><Relationship Id="rId220" Type="http://schemas.openxmlformats.org/officeDocument/2006/relationships/hyperlink" Target="https://podminky.urs.cz/item/CS_URS_2021_02/763111433" TargetMode="External" /><Relationship Id="rId221" Type="http://schemas.openxmlformats.org/officeDocument/2006/relationships/hyperlink" Target="https://podminky.urs.cz/item/CS_URS_2021_02/763111437" TargetMode="External" /><Relationship Id="rId222" Type="http://schemas.openxmlformats.org/officeDocument/2006/relationships/hyperlink" Target="https://podminky.urs.cz/item/CS_URS_2021_02/763121590" TargetMode="External" /><Relationship Id="rId223" Type="http://schemas.openxmlformats.org/officeDocument/2006/relationships/hyperlink" Target="https://podminky.urs.cz/item/CS_URS_2021_02/998763302" TargetMode="External" /><Relationship Id="rId224" Type="http://schemas.openxmlformats.org/officeDocument/2006/relationships/hyperlink" Target="https://podminky.urs.cz/item/CS_URS_2021_02/764214605" TargetMode="External" /><Relationship Id="rId225" Type="http://schemas.openxmlformats.org/officeDocument/2006/relationships/hyperlink" Target="https://podminky.urs.cz/item/CS_URS_2021_02/764216604" TargetMode="External" /><Relationship Id="rId226" Type="http://schemas.openxmlformats.org/officeDocument/2006/relationships/hyperlink" Target="https://podminky.urs.cz/item/CS_URS_2021_02/764216605" TargetMode="External" /><Relationship Id="rId227" Type="http://schemas.openxmlformats.org/officeDocument/2006/relationships/hyperlink" Target="https://podminky.urs.cz/item/CS_URS_2021_02/998764102" TargetMode="External" /><Relationship Id="rId228" Type="http://schemas.openxmlformats.org/officeDocument/2006/relationships/hyperlink" Target="https://podminky.urs.cz/item/CS_URS_2021_02/766221811" TargetMode="External" /><Relationship Id="rId229" Type="http://schemas.openxmlformats.org/officeDocument/2006/relationships/hyperlink" Target="https://podminky.urs.cz/item/CS_URS_2021_02/766691914" TargetMode="External" /><Relationship Id="rId230" Type="http://schemas.openxmlformats.org/officeDocument/2006/relationships/hyperlink" Target="https://podminky.urs.cz/item/CS_URS_2021_02/766825821" TargetMode="External" /><Relationship Id="rId231" Type="http://schemas.openxmlformats.org/officeDocument/2006/relationships/hyperlink" Target="https://podminky.urs.cz/item/CS_URS_2021_02/998766102" TargetMode="External" /><Relationship Id="rId232" Type="http://schemas.openxmlformats.org/officeDocument/2006/relationships/hyperlink" Target="https://podminky.urs.cz/item/CS_URS_2021_02/767161814" TargetMode="External" /><Relationship Id="rId233" Type="http://schemas.openxmlformats.org/officeDocument/2006/relationships/hyperlink" Target="https://podminky.urs.cz/item/CS_URS_2021_02/767996704" TargetMode="External" /><Relationship Id="rId234" Type="http://schemas.openxmlformats.org/officeDocument/2006/relationships/hyperlink" Target="https://podminky.urs.cz/item/CS_URS_2021_02/998767102" TargetMode="External" /><Relationship Id="rId235" Type="http://schemas.openxmlformats.org/officeDocument/2006/relationships/hyperlink" Target="https://podminky.urs.cz/item/CS_URS_2021_02/998766102" TargetMode="External" /><Relationship Id="rId236" Type="http://schemas.openxmlformats.org/officeDocument/2006/relationships/hyperlink" Target="https://podminky.urs.cz/item/CS_URS_2021_02/998766102" TargetMode="External" /><Relationship Id="rId237" Type="http://schemas.openxmlformats.org/officeDocument/2006/relationships/hyperlink" Target="https://podminky.urs.cz/item/CS_URS_2021_02/998767102" TargetMode="External" /><Relationship Id="rId238" Type="http://schemas.openxmlformats.org/officeDocument/2006/relationships/hyperlink" Target="https://podminky.urs.cz/item/CS_URS_2021_02/771121011" TargetMode="External" /><Relationship Id="rId239" Type="http://schemas.openxmlformats.org/officeDocument/2006/relationships/hyperlink" Target="https://podminky.urs.cz/item/CS_URS_2021_02/771151021" TargetMode="External" /><Relationship Id="rId240" Type="http://schemas.openxmlformats.org/officeDocument/2006/relationships/hyperlink" Target="https://podminky.urs.cz/item/CS_URS_2021_02/771574117" TargetMode="External" /><Relationship Id="rId241" Type="http://schemas.openxmlformats.org/officeDocument/2006/relationships/hyperlink" Target="https://podminky.urs.cz/item/CS_URS_2021_02/771577111" TargetMode="External" /><Relationship Id="rId242" Type="http://schemas.openxmlformats.org/officeDocument/2006/relationships/hyperlink" Target="https://podminky.urs.cz/item/CS_URS_2021_02/771591112" TargetMode="External" /><Relationship Id="rId243" Type="http://schemas.openxmlformats.org/officeDocument/2006/relationships/hyperlink" Target="https://podminky.urs.cz/item/CS_URS_2021_02/771591115" TargetMode="External" /><Relationship Id="rId244" Type="http://schemas.openxmlformats.org/officeDocument/2006/relationships/hyperlink" Target="https://podminky.urs.cz/item/CS_URS_2021_02/771592011" TargetMode="External" /><Relationship Id="rId245" Type="http://schemas.openxmlformats.org/officeDocument/2006/relationships/hyperlink" Target="https://podminky.urs.cz/item/CS_URS_2021_02/998771102" TargetMode="External" /><Relationship Id="rId246" Type="http://schemas.openxmlformats.org/officeDocument/2006/relationships/hyperlink" Target="https://podminky.urs.cz/item/CS_URS_2021_02/775511810" TargetMode="External" /><Relationship Id="rId247" Type="http://schemas.openxmlformats.org/officeDocument/2006/relationships/hyperlink" Target="https://podminky.urs.cz/item/CS_URS_2021_02/775511811" TargetMode="External" /><Relationship Id="rId248" Type="http://schemas.openxmlformats.org/officeDocument/2006/relationships/hyperlink" Target="https://podminky.urs.cz/item/CS_URS_2021_02/775512439" TargetMode="External" /><Relationship Id="rId249" Type="http://schemas.openxmlformats.org/officeDocument/2006/relationships/hyperlink" Target="https://podminky.urs.cz/item/CS_URS_2021_02/998775102" TargetMode="External" /><Relationship Id="rId250" Type="http://schemas.openxmlformats.org/officeDocument/2006/relationships/hyperlink" Target="https://podminky.urs.cz/item/CS_URS_2021_02/776121112" TargetMode="External" /><Relationship Id="rId251" Type="http://schemas.openxmlformats.org/officeDocument/2006/relationships/hyperlink" Target="https://podminky.urs.cz/item/CS_URS_2021_02/776141112" TargetMode="External" /><Relationship Id="rId252" Type="http://schemas.openxmlformats.org/officeDocument/2006/relationships/hyperlink" Target="https://podminky.urs.cz/item/CS_URS_2021_02/776141221" TargetMode="External" /><Relationship Id="rId253" Type="http://schemas.openxmlformats.org/officeDocument/2006/relationships/hyperlink" Target="https://podminky.urs.cz/item/CS_URS_2021_02/776201811" TargetMode="External" /><Relationship Id="rId254" Type="http://schemas.openxmlformats.org/officeDocument/2006/relationships/hyperlink" Target="https://podminky.urs.cz/item/CS_URS_2021_02/776251111" TargetMode="External" /><Relationship Id="rId255" Type="http://schemas.openxmlformats.org/officeDocument/2006/relationships/hyperlink" Target="https://podminky.urs.cz/item/CS_URS_2021_02/776410811" TargetMode="External" /><Relationship Id="rId256" Type="http://schemas.openxmlformats.org/officeDocument/2006/relationships/hyperlink" Target="https://podminky.urs.cz/item/CS_URS_2021_02/776411111" TargetMode="External" /><Relationship Id="rId257" Type="http://schemas.openxmlformats.org/officeDocument/2006/relationships/hyperlink" Target="https://podminky.urs.cz/item/CS_URS_2021_02/998776102" TargetMode="External" /><Relationship Id="rId258" Type="http://schemas.openxmlformats.org/officeDocument/2006/relationships/hyperlink" Target="https://podminky.urs.cz/item/CS_URS_2021_02/777131113" TargetMode="External" /><Relationship Id="rId259" Type="http://schemas.openxmlformats.org/officeDocument/2006/relationships/hyperlink" Target="https://podminky.urs.cz/item/CS_URS_2021_02/777131213" TargetMode="External" /><Relationship Id="rId260" Type="http://schemas.openxmlformats.org/officeDocument/2006/relationships/hyperlink" Target="https://podminky.urs.cz/item/CS_URS_2021_02/777521103" TargetMode="External" /><Relationship Id="rId261" Type="http://schemas.openxmlformats.org/officeDocument/2006/relationships/hyperlink" Target="https://podminky.urs.cz/item/CS_URS_2021_02/777511181" TargetMode="External" /><Relationship Id="rId262" Type="http://schemas.openxmlformats.org/officeDocument/2006/relationships/hyperlink" Target="https://podminky.urs.cz/item/CS_URS_2021_02/777622101" TargetMode="External" /><Relationship Id="rId263" Type="http://schemas.openxmlformats.org/officeDocument/2006/relationships/hyperlink" Target="https://podminky.urs.cz/item/CS_URS_2021_02/777622201" TargetMode="External" /><Relationship Id="rId264" Type="http://schemas.openxmlformats.org/officeDocument/2006/relationships/hyperlink" Target="https://podminky.urs.cz/item/CS_URS_2021_02/777612151" TargetMode="External" /><Relationship Id="rId265" Type="http://schemas.openxmlformats.org/officeDocument/2006/relationships/hyperlink" Target="https://podminky.urs.cz/item/CS_URS_2021_02/777612251" TargetMode="External" /><Relationship Id="rId266" Type="http://schemas.openxmlformats.org/officeDocument/2006/relationships/hyperlink" Target="https://podminky.urs.cz/item/CS_URS_2021_02/777911113" TargetMode="External" /><Relationship Id="rId267" Type="http://schemas.openxmlformats.org/officeDocument/2006/relationships/hyperlink" Target="https://podminky.urs.cz/item/CS_URS_2021_02/998777102" TargetMode="External" /><Relationship Id="rId268" Type="http://schemas.openxmlformats.org/officeDocument/2006/relationships/hyperlink" Target="https://podminky.urs.cz/item/CS_URS_2021_02/781121011" TargetMode="External" /><Relationship Id="rId269" Type="http://schemas.openxmlformats.org/officeDocument/2006/relationships/hyperlink" Target="https://podminky.urs.cz/item/CS_URS_2021_02/781131112" TargetMode="External" /><Relationship Id="rId270" Type="http://schemas.openxmlformats.org/officeDocument/2006/relationships/hyperlink" Target="https://podminky.urs.cz/item/CS_URS_2021_02/781131241" TargetMode="External" /><Relationship Id="rId271" Type="http://schemas.openxmlformats.org/officeDocument/2006/relationships/hyperlink" Target="https://podminky.urs.cz/item/CS_URS_2021_02/781131242" TargetMode="External" /><Relationship Id="rId272" Type="http://schemas.openxmlformats.org/officeDocument/2006/relationships/hyperlink" Target="https://podminky.urs.cz/item/CS_URS_2021_02/781131264" TargetMode="External" /><Relationship Id="rId273" Type="http://schemas.openxmlformats.org/officeDocument/2006/relationships/hyperlink" Target="https://podminky.urs.cz/item/CS_URS_2021_02/781474117" TargetMode="External" /><Relationship Id="rId274" Type="http://schemas.openxmlformats.org/officeDocument/2006/relationships/hyperlink" Target="https://podminky.urs.cz/item/CS_URS_2021_02/781495211" TargetMode="External" /><Relationship Id="rId275" Type="http://schemas.openxmlformats.org/officeDocument/2006/relationships/hyperlink" Target="https://podminky.urs.cz/item/CS_URS_2021_02/998781102" TargetMode="External" /><Relationship Id="rId276" Type="http://schemas.openxmlformats.org/officeDocument/2006/relationships/hyperlink" Target="https://podminky.urs.cz/item/CS_URS_2021_02/783314101" TargetMode="External" /><Relationship Id="rId277" Type="http://schemas.openxmlformats.org/officeDocument/2006/relationships/hyperlink" Target="https://podminky.urs.cz/item/CS_URS_2021_02/789327141" TargetMode="External" /><Relationship Id="rId278" Type="http://schemas.openxmlformats.org/officeDocument/2006/relationships/hyperlink" Target="https://podminky.urs.cz/item/CS_URS_2021_02/783813101" TargetMode="External" /><Relationship Id="rId279" Type="http://schemas.openxmlformats.org/officeDocument/2006/relationships/hyperlink" Target="https://podminky.urs.cz/item/CS_URS_2021_02/783817101" TargetMode="External" /><Relationship Id="rId280" Type="http://schemas.openxmlformats.org/officeDocument/2006/relationships/hyperlink" Target="https://podminky.urs.cz/item/CS_URS_2021_02/783917151" TargetMode="External" /><Relationship Id="rId281" Type="http://schemas.openxmlformats.org/officeDocument/2006/relationships/hyperlink" Target="https://podminky.urs.cz/item/CS_URS_2021_02/783937151" TargetMode="External" /><Relationship Id="rId282" Type="http://schemas.openxmlformats.org/officeDocument/2006/relationships/hyperlink" Target="https://podminky.urs.cz/item/CS_URS_2021_02/783943151" TargetMode="External" /><Relationship Id="rId283" Type="http://schemas.openxmlformats.org/officeDocument/2006/relationships/hyperlink" Target="https://podminky.urs.cz/item/CS_URS_2021_02/783947161" TargetMode="External" /><Relationship Id="rId284" Type="http://schemas.openxmlformats.org/officeDocument/2006/relationships/hyperlink" Target="https://podminky.urs.cz/item/CS_URS_2021_02/784171001" TargetMode="External" /><Relationship Id="rId285" Type="http://schemas.openxmlformats.org/officeDocument/2006/relationships/hyperlink" Target="https://podminky.urs.cz/item/CS_URS_2021_02/784171003" TargetMode="External" /><Relationship Id="rId286" Type="http://schemas.openxmlformats.org/officeDocument/2006/relationships/hyperlink" Target="https://podminky.urs.cz/item/CS_URS_2021_02/784171005" TargetMode="External" /><Relationship Id="rId287" Type="http://schemas.openxmlformats.org/officeDocument/2006/relationships/hyperlink" Target="https://podminky.urs.cz/item/CS_URS_2021_02/784171101" TargetMode="External" /><Relationship Id="rId288" Type="http://schemas.openxmlformats.org/officeDocument/2006/relationships/hyperlink" Target="https://podminky.urs.cz/item/CS_URS_2021_02/784171111" TargetMode="External" /><Relationship Id="rId289" Type="http://schemas.openxmlformats.org/officeDocument/2006/relationships/hyperlink" Target="https://podminky.urs.cz/item/CS_URS_2021_02/784171113" TargetMode="External" /><Relationship Id="rId290" Type="http://schemas.openxmlformats.org/officeDocument/2006/relationships/hyperlink" Target="https://podminky.urs.cz/item/CS_URS_2021_02/784171115" TargetMode="External" /><Relationship Id="rId291" Type="http://schemas.openxmlformats.org/officeDocument/2006/relationships/hyperlink" Target="https://podminky.urs.cz/item/CS_URS_2021_02/784181101" TargetMode="External" /><Relationship Id="rId292" Type="http://schemas.openxmlformats.org/officeDocument/2006/relationships/hyperlink" Target="https://podminky.urs.cz/item/CS_URS_2021_02/784181103" TargetMode="External" /><Relationship Id="rId293" Type="http://schemas.openxmlformats.org/officeDocument/2006/relationships/hyperlink" Target="https://podminky.urs.cz/item/CS_URS_2021_02/784181105" TargetMode="External" /><Relationship Id="rId294" Type="http://schemas.openxmlformats.org/officeDocument/2006/relationships/hyperlink" Target="https://podminky.urs.cz/item/CS_URS_2021_02/784211101" TargetMode="External" /><Relationship Id="rId295" Type="http://schemas.openxmlformats.org/officeDocument/2006/relationships/hyperlink" Target="https://podminky.urs.cz/item/CS_URS_2021_02/784211103" TargetMode="External" /><Relationship Id="rId296" Type="http://schemas.openxmlformats.org/officeDocument/2006/relationships/hyperlink" Target="https://podminky.urs.cz/item/CS_URS_2021_02/784211105" TargetMode="External" /><Relationship Id="rId297" Type="http://schemas.openxmlformats.org/officeDocument/2006/relationships/hyperlink" Target="https://podminky.urs.cz/item/CS_URS_2021_02/784211161" TargetMode="External" /><Relationship Id="rId298" Type="http://schemas.openxmlformats.org/officeDocument/2006/relationships/hyperlink" Target="https://podminky.urs.cz/item/CS_URS_2021_02/998767104" TargetMode="External" /><Relationship Id="rId299" Type="http://schemas.openxmlformats.org/officeDocument/2006/relationships/hyperlink" Target="https://podminky.urs.cz/item/CS_URS_2021_02/767391113" TargetMode="External" /><Relationship Id="rId30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491" TargetMode="External" /><Relationship Id="rId2" Type="http://schemas.openxmlformats.org/officeDocument/2006/relationships/hyperlink" Target="https://podminky.urs.cz/item/CS_URS_2021_02/961031411" TargetMode="External" /><Relationship Id="rId3" Type="http://schemas.openxmlformats.org/officeDocument/2006/relationships/hyperlink" Target="https://podminky.urs.cz/item/CS_URS_2021_02/997006512" TargetMode="External" /><Relationship Id="rId4" Type="http://schemas.openxmlformats.org/officeDocument/2006/relationships/hyperlink" Target="https://podminky.urs.cz/item/CS_URS_2021_02/997006519" TargetMode="External" /><Relationship Id="rId5" Type="http://schemas.openxmlformats.org/officeDocument/2006/relationships/hyperlink" Target="https://podminky.urs.cz/item/CS_URS_2021_02/997006551" TargetMode="External" /><Relationship Id="rId6" Type="http://schemas.openxmlformats.org/officeDocument/2006/relationships/hyperlink" Target="https://podminky.urs.cz/item/CS_URS_2021_02/997013631" TargetMode="External" /><Relationship Id="rId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61044111" TargetMode="External" /><Relationship Id="rId2" Type="http://schemas.openxmlformats.org/officeDocument/2006/relationships/hyperlink" Target="https://podminky.urs.cz/item/CS_URS_2021_02/961055111" TargetMode="External" /><Relationship Id="rId3" Type="http://schemas.openxmlformats.org/officeDocument/2006/relationships/hyperlink" Target="https://podminky.urs.cz/item/CS_URS_2021_02/965042241" TargetMode="External" /><Relationship Id="rId4" Type="http://schemas.openxmlformats.org/officeDocument/2006/relationships/hyperlink" Target="https://podminky.urs.cz/item/CS_URS_2021_02/965049112" TargetMode="External" /><Relationship Id="rId5" Type="http://schemas.openxmlformats.org/officeDocument/2006/relationships/hyperlink" Target="https://podminky.urs.cz/item/CS_URS_2021_02/978071261" TargetMode="External" /><Relationship Id="rId6" Type="http://schemas.openxmlformats.org/officeDocument/2006/relationships/hyperlink" Target="https://podminky.urs.cz/item/CS_URS_2021_02/978071221" TargetMode="External" /><Relationship Id="rId7" Type="http://schemas.openxmlformats.org/officeDocument/2006/relationships/hyperlink" Target="https://podminky.urs.cz/item/CS_URS_2021_02/981011412" TargetMode="External" /><Relationship Id="rId8" Type="http://schemas.openxmlformats.org/officeDocument/2006/relationships/hyperlink" Target="https://podminky.urs.cz/item/CS_URS_2021_02/997006512" TargetMode="External" /><Relationship Id="rId9" Type="http://schemas.openxmlformats.org/officeDocument/2006/relationships/hyperlink" Target="https://podminky.urs.cz/item/CS_URS_2021_02/997006519" TargetMode="External" /><Relationship Id="rId10" Type="http://schemas.openxmlformats.org/officeDocument/2006/relationships/hyperlink" Target="https://podminky.urs.cz/item/CS_URS_2021_02/997006551" TargetMode="External" /><Relationship Id="rId11" Type="http://schemas.openxmlformats.org/officeDocument/2006/relationships/hyperlink" Target="https://podminky.urs.cz/item/CS_URS_2021_02/997013631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002000" TargetMode="External" /><Relationship Id="rId2" Type="http://schemas.openxmlformats.org/officeDocument/2006/relationships/hyperlink" Target="https://podminky.urs.cz/item/CS_URS_2021_02/013002000" TargetMode="External" /><Relationship Id="rId3" Type="http://schemas.openxmlformats.org/officeDocument/2006/relationships/hyperlink" Target="https://podminky.urs.cz/item/CS_URS_2021_02/013294000" TargetMode="External" /><Relationship Id="rId4" Type="http://schemas.openxmlformats.org/officeDocument/2006/relationships/hyperlink" Target="https://podminky.urs.cz/item/CS_URS_2021_02/023002000" TargetMode="External" /><Relationship Id="rId5" Type="http://schemas.openxmlformats.org/officeDocument/2006/relationships/hyperlink" Target="https://podminky.urs.cz/item/CS_URS_2021_02/031002000" TargetMode="External" /><Relationship Id="rId6" Type="http://schemas.openxmlformats.org/officeDocument/2006/relationships/hyperlink" Target="https://podminky.urs.cz/item/CS_URS_2021_02/032002000" TargetMode="External" /><Relationship Id="rId7" Type="http://schemas.openxmlformats.org/officeDocument/2006/relationships/hyperlink" Target="https://podminky.urs.cz/item/CS_URS_2021_02/033002000" TargetMode="External" /><Relationship Id="rId8" Type="http://schemas.openxmlformats.org/officeDocument/2006/relationships/hyperlink" Target="https://podminky.urs.cz/item/CS_URS_2021_02/034002000" TargetMode="External" /><Relationship Id="rId9" Type="http://schemas.openxmlformats.org/officeDocument/2006/relationships/hyperlink" Target="https://podminky.urs.cz/item/CS_URS_2021_02/039002000" TargetMode="External" /><Relationship Id="rId10" Type="http://schemas.openxmlformats.org/officeDocument/2006/relationships/hyperlink" Target="https://podminky.urs.cz/item/CS_URS_2021_02/041002000" TargetMode="External" /><Relationship Id="rId11" Type="http://schemas.openxmlformats.org/officeDocument/2006/relationships/hyperlink" Target="https://podminky.urs.cz/item/CS_URS_2021_02/042002000" TargetMode="External" /><Relationship Id="rId12" Type="http://schemas.openxmlformats.org/officeDocument/2006/relationships/hyperlink" Target="https://podminky.urs.cz/item/CS_URS_2021_02/043002000" TargetMode="External" /><Relationship Id="rId13" Type="http://schemas.openxmlformats.org/officeDocument/2006/relationships/hyperlink" Target="https://podminky.urs.cz/item/CS_URS_2021_02/045002000" TargetMode="External" /><Relationship Id="rId14" Type="http://schemas.openxmlformats.org/officeDocument/2006/relationships/hyperlink" Target="https://podminky.urs.cz/item/CS_URS_2021_02/049002000" TargetMode="External" /><Relationship Id="rId15" Type="http://schemas.openxmlformats.org/officeDocument/2006/relationships/hyperlink" Target="https://podminky.urs.cz/item/CS_URS_2021_02/061002000" TargetMode="External" /><Relationship Id="rId16" Type="http://schemas.openxmlformats.org/officeDocument/2006/relationships/hyperlink" Target="https://podminky.urs.cz/item/CS_URS_2021_02/071002000" TargetMode="External" /><Relationship Id="rId17" Type="http://schemas.openxmlformats.org/officeDocument/2006/relationships/hyperlink" Target="https://podminky.urs.cz/item/CS_URS_2021_01/091003000" TargetMode="External" /><Relationship Id="rId18" Type="http://schemas.openxmlformats.org/officeDocument/2006/relationships/hyperlink" Target="https://podminky.urs.cz/item/CS_URS_2021_01/091504000" TargetMode="External" /><Relationship Id="rId19" Type="http://schemas.openxmlformats.org/officeDocument/2006/relationships/hyperlink" Target="https://podminky.urs.cz/item/CS_URS_2021_01/092103001" TargetMode="External" /><Relationship Id="rId20" Type="http://schemas.openxmlformats.org/officeDocument/2006/relationships/hyperlink" Target="https://podminky.urs.cz/item/CS_URS_2021_01/092203000" TargetMode="External" /><Relationship Id="rId2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23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RSS21-11-01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Sportovní hala pro tělesnou výchovu NOVÁ PAKA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8. 11. 2021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INTERPLAN-CZ,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Rozpočtování staveb Šebela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ROUND(AG55+AG57+AG67+AG69+AG71+AG73+AG75+AG77+AG79+AG81+AG83+AG85,2)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ROUND(AS55+AS57+AS67+AS69+AS71+AS73+AS75+AS77+AS79+AS81+AS83+AS85,2)</f>
        <v>0</v>
      </c>
      <c r="AT54" s="108">
        <f>ROUND(SUM(AV54:AW54),2)</f>
        <v>0</v>
      </c>
      <c r="AU54" s="109">
        <f>ROUND(AU55+AU57+AU67+AU69+AU71+AU73+AU75+AU77+AU79+AU81+AU83+AU85,5)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ROUND(AZ55+AZ57+AZ67+AZ69+AZ71+AZ73+AZ75+AZ77+AZ79+AZ81+AZ83+AZ85,2)</f>
        <v>0</v>
      </c>
      <c r="BA54" s="108">
        <f>ROUND(BA55+BA57+BA67+BA69+BA71+BA73+BA75+BA77+BA79+BA81+BA83+BA85,2)</f>
        <v>0</v>
      </c>
      <c r="BB54" s="108">
        <f>ROUND(BB55+BB57+BB67+BB69+BB71+BB73+BB75+BB77+BB79+BB81+BB83+BB85,2)</f>
        <v>0</v>
      </c>
      <c r="BC54" s="108">
        <f>ROUND(BC55+BC57+BC67+BC69+BC71+BC73+BC75+BC77+BC79+BC81+BC83+BC85,2)</f>
        <v>0</v>
      </c>
      <c r="BD54" s="110">
        <f>ROUND(BD55+BD57+BD67+BD69+BD71+BD73+BD75+BD77+BD79+BD81+BD83+BD85,2)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84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'SO.001.1 - ROZPOČET-VV'!J32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'SO.001.1 - ROZPOČET-VV'!P88</f>
        <v>0</v>
      </c>
      <c r="AV56" s="132">
        <f>'SO.001.1 - ROZPOČET-VV'!J35</f>
        <v>0</v>
      </c>
      <c r="AW56" s="132">
        <f>'SO.001.1 - ROZPOČET-VV'!J36</f>
        <v>0</v>
      </c>
      <c r="AX56" s="132">
        <f>'SO.001.1 - ROZPOČET-VV'!J37</f>
        <v>0</v>
      </c>
      <c r="AY56" s="132">
        <f>'SO.001.1 - ROZPOČET-VV'!J38</f>
        <v>0</v>
      </c>
      <c r="AZ56" s="132">
        <f>'SO.001.1 - ROZPOČET-VV'!F35</f>
        <v>0</v>
      </c>
      <c r="BA56" s="132">
        <f>'SO.001.1 - ROZPOČET-VV'!F36</f>
        <v>0</v>
      </c>
      <c r="BB56" s="132">
        <f>'SO.001.1 - ROZPOČET-VV'!F37</f>
        <v>0</v>
      </c>
      <c r="BC56" s="132">
        <f>'SO.001.1 - ROZPOČET-VV'!F38</f>
        <v>0</v>
      </c>
      <c r="BD56" s="134">
        <f>'SO.001.1 - ROZPOČET-VV'!F39</f>
        <v>0</v>
      </c>
      <c r="BE56" s="4"/>
      <c r="BT56" s="135" t="s">
        <v>85</v>
      </c>
      <c r="BV56" s="135" t="s">
        <v>77</v>
      </c>
      <c r="BW56" s="135" t="s">
        <v>90</v>
      </c>
      <c r="BX56" s="135" t="s">
        <v>83</v>
      </c>
      <c r="CL56" s="135" t="s">
        <v>19</v>
      </c>
    </row>
    <row r="57" s="7" customFormat="1" ht="16.5" customHeight="1">
      <c r="A57" s="7"/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ROUND(SUM(AG58:AG66),2)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81</v>
      </c>
      <c r="AR57" s="120"/>
      <c r="AS57" s="121">
        <f>ROUND(SUM(AS58:AS66),2)</f>
        <v>0</v>
      </c>
      <c r="AT57" s="122">
        <f>ROUND(SUM(AV57:AW57),2)</f>
        <v>0</v>
      </c>
      <c r="AU57" s="123">
        <f>ROUND(SUM(AU58:AU66),5)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ROUND(SUM(AZ58:AZ66),2)</f>
        <v>0</v>
      </c>
      <c r="BA57" s="122">
        <f>ROUND(SUM(BA58:BA66),2)</f>
        <v>0</v>
      </c>
      <c r="BB57" s="122">
        <f>ROUND(SUM(BB58:BB66),2)</f>
        <v>0</v>
      </c>
      <c r="BC57" s="122">
        <f>ROUND(SUM(BC58:BC66),2)</f>
        <v>0</v>
      </c>
      <c r="BD57" s="124">
        <f>ROUND(SUM(BD58:BD66),2)</f>
        <v>0</v>
      </c>
      <c r="BE57" s="7"/>
      <c r="BS57" s="125" t="s">
        <v>74</v>
      </c>
      <c r="BT57" s="125" t="s">
        <v>82</v>
      </c>
      <c r="BU57" s="125" t="s">
        <v>76</v>
      </c>
      <c r="BV57" s="125" t="s">
        <v>77</v>
      </c>
      <c r="BW57" s="125" t="s">
        <v>93</v>
      </c>
      <c r="BX57" s="125" t="s">
        <v>5</v>
      </c>
      <c r="CL57" s="125" t="s">
        <v>94</v>
      </c>
      <c r="CM57" s="125" t="s">
        <v>85</v>
      </c>
    </row>
    <row r="58" s="4" customFormat="1" ht="16.5" customHeight="1">
      <c r="A58" s="126" t="s">
        <v>86</v>
      </c>
      <c r="B58" s="65"/>
      <c r="C58" s="127"/>
      <c r="D58" s="127"/>
      <c r="E58" s="128" t="s">
        <v>95</v>
      </c>
      <c r="F58" s="128"/>
      <c r="G58" s="128"/>
      <c r="H58" s="128"/>
      <c r="I58" s="128"/>
      <c r="J58" s="127"/>
      <c r="K58" s="128" t="s">
        <v>96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'D.1.1(2,3) - ASŘ - Soupis...'!J32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'D.1.1(2,3) - ASŘ - Soupis...'!P127</f>
        <v>0</v>
      </c>
      <c r="AV58" s="132">
        <f>'D.1.1(2,3) - ASŘ - Soupis...'!J35</f>
        <v>0</v>
      </c>
      <c r="AW58" s="132">
        <f>'D.1.1(2,3) - ASŘ - Soupis...'!J36</f>
        <v>0</v>
      </c>
      <c r="AX58" s="132">
        <f>'D.1.1(2,3) - ASŘ - Soupis...'!J37</f>
        <v>0</v>
      </c>
      <c r="AY58" s="132">
        <f>'D.1.1(2,3) - ASŘ - Soupis...'!J38</f>
        <v>0</v>
      </c>
      <c r="AZ58" s="132">
        <f>'D.1.1(2,3) - ASŘ - Soupis...'!F35</f>
        <v>0</v>
      </c>
      <c r="BA58" s="132">
        <f>'D.1.1(2,3) - ASŘ - Soupis...'!F36</f>
        <v>0</v>
      </c>
      <c r="BB58" s="132">
        <f>'D.1.1(2,3) - ASŘ - Soupis...'!F37</f>
        <v>0</v>
      </c>
      <c r="BC58" s="132">
        <f>'D.1.1(2,3) - ASŘ - Soupis...'!F38</f>
        <v>0</v>
      </c>
      <c r="BD58" s="134">
        <f>'D.1.1(2,3) - ASŘ - Soupis...'!F39</f>
        <v>0</v>
      </c>
      <c r="BE58" s="4"/>
      <c r="BT58" s="135" t="s">
        <v>85</v>
      </c>
      <c r="BV58" s="135" t="s">
        <v>77</v>
      </c>
      <c r="BW58" s="135" t="s">
        <v>97</v>
      </c>
      <c r="BX58" s="135" t="s">
        <v>93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8" t="s">
        <v>98</v>
      </c>
      <c r="F59" s="128"/>
      <c r="G59" s="128"/>
      <c r="H59" s="128"/>
      <c r="I59" s="128"/>
      <c r="J59" s="127"/>
      <c r="K59" s="128" t="s">
        <v>99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'D.1.4.1 - Zdravotechnika'!J32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'D.1.4.1 - Zdravotechnika'!P87</f>
        <v>0</v>
      </c>
      <c r="AV59" s="132">
        <f>'D.1.4.1 - Zdravotechnika'!J35</f>
        <v>0</v>
      </c>
      <c r="AW59" s="132">
        <f>'D.1.4.1 - Zdravotechnika'!J36</f>
        <v>0</v>
      </c>
      <c r="AX59" s="132">
        <f>'D.1.4.1 - Zdravotechnika'!J37</f>
        <v>0</v>
      </c>
      <c r="AY59" s="132">
        <f>'D.1.4.1 - Zdravotechnika'!J38</f>
        <v>0</v>
      </c>
      <c r="AZ59" s="132">
        <f>'D.1.4.1 - Zdravotechnika'!F35</f>
        <v>0</v>
      </c>
      <c r="BA59" s="132">
        <f>'D.1.4.1 - Zdravotechnika'!F36</f>
        <v>0</v>
      </c>
      <c r="BB59" s="132">
        <f>'D.1.4.1 - Zdravotechnika'!F37</f>
        <v>0</v>
      </c>
      <c r="BC59" s="132">
        <f>'D.1.4.1 - Zdravotechnika'!F38</f>
        <v>0</v>
      </c>
      <c r="BD59" s="134">
        <f>'D.1.4.1 - Zdravotechnika'!F39</f>
        <v>0</v>
      </c>
      <c r="BE59" s="4"/>
      <c r="BT59" s="135" t="s">
        <v>85</v>
      </c>
      <c r="BV59" s="135" t="s">
        <v>77</v>
      </c>
      <c r="BW59" s="135" t="s">
        <v>100</v>
      </c>
      <c r="BX59" s="135" t="s">
        <v>93</v>
      </c>
      <c r="CL59" s="135" t="s">
        <v>19</v>
      </c>
    </row>
    <row r="60" s="4" customFormat="1" ht="16.5" customHeight="1">
      <c r="A60" s="126" t="s">
        <v>86</v>
      </c>
      <c r="B60" s="65"/>
      <c r="C60" s="127"/>
      <c r="D60" s="127"/>
      <c r="E60" s="128" t="s">
        <v>101</v>
      </c>
      <c r="F60" s="128"/>
      <c r="G60" s="128"/>
      <c r="H60" s="128"/>
      <c r="I60" s="128"/>
      <c r="J60" s="127"/>
      <c r="K60" s="128" t="s">
        <v>102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'D.1.4.2.1 - Vzduchotechnika'!J32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'D.1.4.2.1 - Vzduchotechnika'!P87</f>
        <v>0</v>
      </c>
      <c r="AV60" s="132">
        <f>'D.1.4.2.1 - Vzduchotechnika'!J35</f>
        <v>0</v>
      </c>
      <c r="AW60" s="132">
        <f>'D.1.4.2.1 - Vzduchotechnika'!J36</f>
        <v>0</v>
      </c>
      <c r="AX60" s="132">
        <f>'D.1.4.2.1 - Vzduchotechnika'!J37</f>
        <v>0</v>
      </c>
      <c r="AY60" s="132">
        <f>'D.1.4.2.1 - Vzduchotechnika'!J38</f>
        <v>0</v>
      </c>
      <c r="AZ60" s="132">
        <f>'D.1.4.2.1 - Vzduchotechnika'!F35</f>
        <v>0</v>
      </c>
      <c r="BA60" s="132">
        <f>'D.1.4.2.1 - Vzduchotechnika'!F36</f>
        <v>0</v>
      </c>
      <c r="BB60" s="132">
        <f>'D.1.4.2.1 - Vzduchotechnika'!F37</f>
        <v>0</v>
      </c>
      <c r="BC60" s="132">
        <f>'D.1.4.2.1 - Vzduchotechnika'!F38</f>
        <v>0</v>
      </c>
      <c r="BD60" s="134">
        <f>'D.1.4.2.1 - Vzduchotechnika'!F39</f>
        <v>0</v>
      </c>
      <c r="BE60" s="4"/>
      <c r="BT60" s="135" t="s">
        <v>85</v>
      </c>
      <c r="BV60" s="135" t="s">
        <v>77</v>
      </c>
      <c r="BW60" s="135" t="s">
        <v>103</v>
      </c>
      <c r="BX60" s="135" t="s">
        <v>93</v>
      </c>
      <c r="CL60" s="135" t="s">
        <v>19</v>
      </c>
    </row>
    <row r="61" s="4" customFormat="1" ht="16.5" customHeight="1">
      <c r="A61" s="126" t="s">
        <v>86</v>
      </c>
      <c r="B61" s="65"/>
      <c r="C61" s="127"/>
      <c r="D61" s="127"/>
      <c r="E61" s="128" t="s">
        <v>104</v>
      </c>
      <c r="F61" s="128"/>
      <c r="G61" s="128"/>
      <c r="H61" s="128"/>
      <c r="I61" s="128"/>
      <c r="J61" s="127"/>
      <c r="K61" s="128" t="s">
        <v>105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'D.1.4.2.2 - Vytápění a př...'!J32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'D.1.4.2.2 - Vytápění a př...'!P87</f>
        <v>0</v>
      </c>
      <c r="AV61" s="132">
        <f>'D.1.4.2.2 - Vytápění a př...'!J35</f>
        <v>0</v>
      </c>
      <c r="AW61" s="132">
        <f>'D.1.4.2.2 - Vytápění a př...'!J36</f>
        <v>0</v>
      </c>
      <c r="AX61" s="132">
        <f>'D.1.4.2.2 - Vytápění a př...'!J37</f>
        <v>0</v>
      </c>
      <c r="AY61" s="132">
        <f>'D.1.4.2.2 - Vytápění a př...'!J38</f>
        <v>0</v>
      </c>
      <c r="AZ61" s="132">
        <f>'D.1.4.2.2 - Vytápění a př...'!F35</f>
        <v>0</v>
      </c>
      <c r="BA61" s="132">
        <f>'D.1.4.2.2 - Vytápění a př...'!F36</f>
        <v>0</v>
      </c>
      <c r="BB61" s="132">
        <f>'D.1.4.2.2 - Vytápění a př...'!F37</f>
        <v>0</v>
      </c>
      <c r="BC61" s="132">
        <f>'D.1.4.2.2 - Vytápění a př...'!F38</f>
        <v>0</v>
      </c>
      <c r="BD61" s="134">
        <f>'D.1.4.2.2 - Vytápění a př...'!F39</f>
        <v>0</v>
      </c>
      <c r="BE61" s="4"/>
      <c r="BT61" s="135" t="s">
        <v>85</v>
      </c>
      <c r="BV61" s="135" t="s">
        <v>77</v>
      </c>
      <c r="BW61" s="135" t="s">
        <v>106</v>
      </c>
      <c r="BX61" s="135" t="s">
        <v>93</v>
      </c>
      <c r="CL61" s="135" t="s">
        <v>19</v>
      </c>
    </row>
    <row r="62" s="4" customFormat="1" ht="16.5" customHeight="1">
      <c r="A62" s="126" t="s">
        <v>86</v>
      </c>
      <c r="B62" s="65"/>
      <c r="C62" s="127"/>
      <c r="D62" s="127"/>
      <c r="E62" s="128" t="s">
        <v>107</v>
      </c>
      <c r="F62" s="128"/>
      <c r="G62" s="128"/>
      <c r="H62" s="128"/>
      <c r="I62" s="128"/>
      <c r="J62" s="127"/>
      <c r="K62" s="128" t="s">
        <v>108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'D.1.4.3 - Měření a regulace'!J32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'D.1.4.3 - Měření a regulace'!P87</f>
        <v>0</v>
      </c>
      <c r="AV62" s="132">
        <f>'D.1.4.3 - Měření a regulace'!J35</f>
        <v>0</v>
      </c>
      <c r="AW62" s="132">
        <f>'D.1.4.3 - Měření a regulace'!J36</f>
        <v>0</v>
      </c>
      <c r="AX62" s="132">
        <f>'D.1.4.3 - Měření a regulace'!J37</f>
        <v>0</v>
      </c>
      <c r="AY62" s="132">
        <f>'D.1.4.3 - Měření a regulace'!J38</f>
        <v>0</v>
      </c>
      <c r="AZ62" s="132">
        <f>'D.1.4.3 - Měření a regulace'!F35</f>
        <v>0</v>
      </c>
      <c r="BA62" s="132">
        <f>'D.1.4.3 - Měření a regulace'!F36</f>
        <v>0</v>
      </c>
      <c r="BB62" s="132">
        <f>'D.1.4.3 - Měření a regulace'!F37</f>
        <v>0</v>
      </c>
      <c r="BC62" s="132">
        <f>'D.1.4.3 - Měření a regulace'!F38</f>
        <v>0</v>
      </c>
      <c r="BD62" s="134">
        <f>'D.1.4.3 - Měření a regulace'!F39</f>
        <v>0</v>
      </c>
      <c r="BE62" s="4"/>
      <c r="BT62" s="135" t="s">
        <v>85</v>
      </c>
      <c r="BV62" s="135" t="s">
        <v>77</v>
      </c>
      <c r="BW62" s="135" t="s">
        <v>109</v>
      </c>
      <c r="BX62" s="135" t="s">
        <v>93</v>
      </c>
      <c r="CL62" s="135" t="s">
        <v>19</v>
      </c>
    </row>
    <row r="63" s="4" customFormat="1" ht="23.25" customHeight="1">
      <c r="A63" s="126" t="s">
        <v>86</v>
      </c>
      <c r="B63" s="65"/>
      <c r="C63" s="127"/>
      <c r="D63" s="127"/>
      <c r="E63" s="128" t="s">
        <v>110</v>
      </c>
      <c r="F63" s="128"/>
      <c r="G63" s="128"/>
      <c r="H63" s="128"/>
      <c r="I63" s="128"/>
      <c r="J63" s="127"/>
      <c r="K63" s="128" t="s">
        <v>111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'D.1.4.4 - Silnoproudá ele...'!J32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1">
        <v>0</v>
      </c>
      <c r="AT63" s="132">
        <f>ROUND(SUM(AV63:AW63),2)</f>
        <v>0</v>
      </c>
      <c r="AU63" s="133">
        <f>'D.1.4.4 - Silnoproudá ele...'!P87</f>
        <v>0</v>
      </c>
      <c r="AV63" s="132">
        <f>'D.1.4.4 - Silnoproudá ele...'!J35</f>
        <v>0</v>
      </c>
      <c r="AW63" s="132">
        <f>'D.1.4.4 - Silnoproudá ele...'!J36</f>
        <v>0</v>
      </c>
      <c r="AX63" s="132">
        <f>'D.1.4.4 - Silnoproudá ele...'!J37</f>
        <v>0</v>
      </c>
      <c r="AY63" s="132">
        <f>'D.1.4.4 - Silnoproudá ele...'!J38</f>
        <v>0</v>
      </c>
      <c r="AZ63" s="132">
        <f>'D.1.4.4 - Silnoproudá ele...'!F35</f>
        <v>0</v>
      </c>
      <c r="BA63" s="132">
        <f>'D.1.4.4 - Silnoproudá ele...'!F36</f>
        <v>0</v>
      </c>
      <c r="BB63" s="132">
        <f>'D.1.4.4 - Silnoproudá ele...'!F37</f>
        <v>0</v>
      </c>
      <c r="BC63" s="132">
        <f>'D.1.4.4 - Silnoproudá ele...'!F38</f>
        <v>0</v>
      </c>
      <c r="BD63" s="134">
        <f>'D.1.4.4 - Silnoproudá ele...'!F39</f>
        <v>0</v>
      </c>
      <c r="BE63" s="4"/>
      <c r="BT63" s="135" t="s">
        <v>85</v>
      </c>
      <c r="BV63" s="135" t="s">
        <v>77</v>
      </c>
      <c r="BW63" s="135" t="s">
        <v>112</v>
      </c>
      <c r="BX63" s="135" t="s">
        <v>93</v>
      </c>
      <c r="CL63" s="135" t="s">
        <v>19</v>
      </c>
    </row>
    <row r="64" s="4" customFormat="1" ht="16.5" customHeight="1">
      <c r="A64" s="126" t="s">
        <v>86</v>
      </c>
      <c r="B64" s="65"/>
      <c r="C64" s="127"/>
      <c r="D64" s="127"/>
      <c r="E64" s="128" t="s">
        <v>113</v>
      </c>
      <c r="F64" s="128"/>
      <c r="G64" s="128"/>
      <c r="H64" s="128"/>
      <c r="I64" s="128"/>
      <c r="J64" s="127"/>
      <c r="K64" s="128" t="s">
        <v>114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'D.1.4.5 - Elektronické ko...'!J32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'D.1.4.5 - Elektronické ko...'!P87</f>
        <v>0</v>
      </c>
      <c r="AV64" s="132">
        <f>'D.1.4.5 - Elektronické ko...'!J35</f>
        <v>0</v>
      </c>
      <c r="AW64" s="132">
        <f>'D.1.4.5 - Elektronické ko...'!J36</f>
        <v>0</v>
      </c>
      <c r="AX64" s="132">
        <f>'D.1.4.5 - Elektronické ko...'!J37</f>
        <v>0</v>
      </c>
      <c r="AY64" s="132">
        <f>'D.1.4.5 - Elektronické ko...'!J38</f>
        <v>0</v>
      </c>
      <c r="AZ64" s="132">
        <f>'D.1.4.5 - Elektronické ko...'!F35</f>
        <v>0</v>
      </c>
      <c r="BA64" s="132">
        <f>'D.1.4.5 - Elektronické ko...'!F36</f>
        <v>0</v>
      </c>
      <c r="BB64" s="132">
        <f>'D.1.4.5 - Elektronické ko...'!F37</f>
        <v>0</v>
      </c>
      <c r="BC64" s="132">
        <f>'D.1.4.5 - Elektronické ko...'!F38</f>
        <v>0</v>
      </c>
      <c r="BD64" s="134">
        <f>'D.1.4.5 - Elektronické ko...'!F39</f>
        <v>0</v>
      </c>
      <c r="BE64" s="4"/>
      <c r="BT64" s="135" t="s">
        <v>85</v>
      </c>
      <c r="BV64" s="135" t="s">
        <v>77</v>
      </c>
      <c r="BW64" s="135" t="s">
        <v>115</v>
      </c>
      <c r="BX64" s="135" t="s">
        <v>93</v>
      </c>
      <c r="CL64" s="135" t="s">
        <v>19</v>
      </c>
    </row>
    <row r="65" s="4" customFormat="1" ht="16.5" customHeight="1">
      <c r="A65" s="126" t="s">
        <v>86</v>
      </c>
      <c r="B65" s="65"/>
      <c r="C65" s="127"/>
      <c r="D65" s="127"/>
      <c r="E65" s="128" t="s">
        <v>116</v>
      </c>
      <c r="F65" s="128"/>
      <c r="G65" s="128"/>
      <c r="H65" s="128"/>
      <c r="I65" s="128"/>
      <c r="J65" s="127"/>
      <c r="K65" s="128" t="s">
        <v>117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'D.1.4.6 - Zemní plyn'!J32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89</v>
      </c>
      <c r="AR65" s="67"/>
      <c r="AS65" s="131">
        <v>0</v>
      </c>
      <c r="AT65" s="132">
        <f>ROUND(SUM(AV65:AW65),2)</f>
        <v>0</v>
      </c>
      <c r="AU65" s="133">
        <f>'D.1.4.6 - Zemní plyn'!P87</f>
        <v>0</v>
      </c>
      <c r="AV65" s="132">
        <f>'D.1.4.6 - Zemní plyn'!J35</f>
        <v>0</v>
      </c>
      <c r="AW65" s="132">
        <f>'D.1.4.6 - Zemní plyn'!J36</f>
        <v>0</v>
      </c>
      <c r="AX65" s="132">
        <f>'D.1.4.6 - Zemní plyn'!J37</f>
        <v>0</v>
      </c>
      <c r="AY65" s="132">
        <f>'D.1.4.6 - Zemní plyn'!J38</f>
        <v>0</v>
      </c>
      <c r="AZ65" s="132">
        <f>'D.1.4.6 - Zemní plyn'!F35</f>
        <v>0</v>
      </c>
      <c r="BA65" s="132">
        <f>'D.1.4.6 - Zemní plyn'!F36</f>
        <v>0</v>
      </c>
      <c r="BB65" s="132">
        <f>'D.1.4.6 - Zemní plyn'!F37</f>
        <v>0</v>
      </c>
      <c r="BC65" s="132">
        <f>'D.1.4.6 - Zemní plyn'!F38</f>
        <v>0</v>
      </c>
      <c r="BD65" s="134">
        <f>'D.1.4.6 - Zemní plyn'!F39</f>
        <v>0</v>
      </c>
      <c r="BE65" s="4"/>
      <c r="BT65" s="135" t="s">
        <v>85</v>
      </c>
      <c r="BV65" s="135" t="s">
        <v>77</v>
      </c>
      <c r="BW65" s="135" t="s">
        <v>118</v>
      </c>
      <c r="BX65" s="135" t="s">
        <v>93</v>
      </c>
      <c r="CL65" s="135" t="s">
        <v>19</v>
      </c>
    </row>
    <row r="66" s="4" customFormat="1" ht="16.5" customHeight="1">
      <c r="A66" s="126" t="s">
        <v>86</v>
      </c>
      <c r="B66" s="65"/>
      <c r="C66" s="127"/>
      <c r="D66" s="127"/>
      <c r="E66" s="128" t="s">
        <v>119</v>
      </c>
      <c r="F66" s="128"/>
      <c r="G66" s="128"/>
      <c r="H66" s="128"/>
      <c r="I66" s="128"/>
      <c r="J66" s="127"/>
      <c r="K66" s="128" t="s">
        <v>120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'D.1.5 - Interiér'!J32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89</v>
      </c>
      <c r="AR66" s="67"/>
      <c r="AS66" s="131">
        <v>0</v>
      </c>
      <c r="AT66" s="132">
        <f>ROUND(SUM(AV66:AW66),2)</f>
        <v>0</v>
      </c>
      <c r="AU66" s="133">
        <f>'D.1.5 - Interiér'!P87</f>
        <v>0</v>
      </c>
      <c r="AV66" s="132">
        <f>'D.1.5 - Interiér'!J35</f>
        <v>0</v>
      </c>
      <c r="AW66" s="132">
        <f>'D.1.5 - Interiér'!J36</f>
        <v>0</v>
      </c>
      <c r="AX66" s="132">
        <f>'D.1.5 - Interiér'!J37</f>
        <v>0</v>
      </c>
      <c r="AY66" s="132">
        <f>'D.1.5 - Interiér'!J38</f>
        <v>0</v>
      </c>
      <c r="AZ66" s="132">
        <f>'D.1.5 - Interiér'!F35</f>
        <v>0</v>
      </c>
      <c r="BA66" s="132">
        <f>'D.1.5 - Interiér'!F36</f>
        <v>0</v>
      </c>
      <c r="BB66" s="132">
        <f>'D.1.5 - Interiér'!F37</f>
        <v>0</v>
      </c>
      <c r="BC66" s="132">
        <f>'D.1.5 - Interiér'!F38</f>
        <v>0</v>
      </c>
      <c r="BD66" s="134">
        <f>'D.1.5 - Interiér'!F39</f>
        <v>0</v>
      </c>
      <c r="BE66" s="4"/>
      <c r="BT66" s="135" t="s">
        <v>85</v>
      </c>
      <c r="BV66" s="135" t="s">
        <v>77</v>
      </c>
      <c r="BW66" s="135" t="s">
        <v>121</v>
      </c>
      <c r="BX66" s="135" t="s">
        <v>93</v>
      </c>
      <c r="CL66" s="135" t="s">
        <v>19</v>
      </c>
    </row>
    <row r="67" s="7" customFormat="1" ht="16.5" customHeight="1">
      <c r="A67" s="7"/>
      <c r="B67" s="113"/>
      <c r="C67" s="114"/>
      <c r="D67" s="115" t="s">
        <v>122</v>
      </c>
      <c r="E67" s="115"/>
      <c r="F67" s="115"/>
      <c r="G67" s="115"/>
      <c r="H67" s="115"/>
      <c r="I67" s="116"/>
      <c r="J67" s="115" t="s">
        <v>123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ROUND(AG68,2)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81</v>
      </c>
      <c r="AR67" s="120"/>
      <c r="AS67" s="121">
        <f>ROUND(AS68,2)</f>
        <v>0</v>
      </c>
      <c r="AT67" s="122">
        <f>ROUND(SUM(AV67:AW67),2)</f>
        <v>0</v>
      </c>
      <c r="AU67" s="123">
        <f>ROUND(AU68,5)</f>
        <v>0</v>
      </c>
      <c r="AV67" s="122">
        <f>ROUND(AZ67*L29,2)</f>
        <v>0</v>
      </c>
      <c r="AW67" s="122">
        <f>ROUND(BA67*L30,2)</f>
        <v>0</v>
      </c>
      <c r="AX67" s="122">
        <f>ROUND(BB67*L29,2)</f>
        <v>0</v>
      </c>
      <c r="AY67" s="122">
        <f>ROUND(BC67*L30,2)</f>
        <v>0</v>
      </c>
      <c r="AZ67" s="122">
        <f>ROUND(AZ68,2)</f>
        <v>0</v>
      </c>
      <c r="BA67" s="122">
        <f>ROUND(BA68,2)</f>
        <v>0</v>
      </c>
      <c r="BB67" s="122">
        <f>ROUND(BB68,2)</f>
        <v>0</v>
      </c>
      <c r="BC67" s="122">
        <f>ROUND(BC68,2)</f>
        <v>0</v>
      </c>
      <c r="BD67" s="124">
        <f>ROUND(BD68,2)</f>
        <v>0</v>
      </c>
      <c r="BE67" s="7"/>
      <c r="BS67" s="125" t="s">
        <v>74</v>
      </c>
      <c r="BT67" s="125" t="s">
        <v>82</v>
      </c>
      <c r="BU67" s="125" t="s">
        <v>76</v>
      </c>
      <c r="BV67" s="125" t="s">
        <v>77</v>
      </c>
      <c r="BW67" s="125" t="s">
        <v>124</v>
      </c>
      <c r="BX67" s="125" t="s">
        <v>5</v>
      </c>
      <c r="CL67" s="125" t="s">
        <v>125</v>
      </c>
      <c r="CM67" s="125" t="s">
        <v>85</v>
      </c>
    </row>
    <row r="68" s="4" customFormat="1" ht="16.5" customHeight="1">
      <c r="A68" s="126" t="s">
        <v>86</v>
      </c>
      <c r="B68" s="65"/>
      <c r="C68" s="127"/>
      <c r="D68" s="127"/>
      <c r="E68" s="128" t="s">
        <v>126</v>
      </c>
      <c r="F68" s="128"/>
      <c r="G68" s="128"/>
      <c r="H68" s="128"/>
      <c r="I68" s="128"/>
      <c r="J68" s="127"/>
      <c r="K68" s="128" t="s">
        <v>88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'SO.003.1 - ROZPOČET-VV'!J32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89</v>
      </c>
      <c r="AR68" s="67"/>
      <c r="AS68" s="131">
        <v>0</v>
      </c>
      <c r="AT68" s="132">
        <f>ROUND(SUM(AV68:AW68),2)</f>
        <v>0</v>
      </c>
      <c r="AU68" s="133">
        <f>'SO.003.1 - ROZPOČET-VV'!P87</f>
        <v>0</v>
      </c>
      <c r="AV68" s="132">
        <f>'SO.003.1 - ROZPOČET-VV'!J35</f>
        <v>0</v>
      </c>
      <c r="AW68" s="132">
        <f>'SO.003.1 - ROZPOČET-VV'!J36</f>
        <v>0</v>
      </c>
      <c r="AX68" s="132">
        <f>'SO.003.1 - ROZPOČET-VV'!J37</f>
        <v>0</v>
      </c>
      <c r="AY68" s="132">
        <f>'SO.003.1 - ROZPOČET-VV'!J38</f>
        <v>0</v>
      </c>
      <c r="AZ68" s="132">
        <f>'SO.003.1 - ROZPOČET-VV'!F35</f>
        <v>0</v>
      </c>
      <c r="BA68" s="132">
        <f>'SO.003.1 - ROZPOČET-VV'!F36</f>
        <v>0</v>
      </c>
      <c r="BB68" s="132">
        <f>'SO.003.1 - ROZPOČET-VV'!F37</f>
        <v>0</v>
      </c>
      <c r="BC68" s="132">
        <f>'SO.003.1 - ROZPOČET-VV'!F38</f>
        <v>0</v>
      </c>
      <c r="BD68" s="134">
        <f>'SO.003.1 - ROZPOČET-VV'!F39</f>
        <v>0</v>
      </c>
      <c r="BE68" s="4"/>
      <c r="BT68" s="135" t="s">
        <v>85</v>
      </c>
      <c r="BV68" s="135" t="s">
        <v>77</v>
      </c>
      <c r="BW68" s="135" t="s">
        <v>127</v>
      </c>
      <c r="BX68" s="135" t="s">
        <v>124</v>
      </c>
      <c r="CL68" s="135" t="s">
        <v>19</v>
      </c>
    </row>
    <row r="69" s="7" customFormat="1" ht="16.5" customHeight="1">
      <c r="A69" s="7"/>
      <c r="B69" s="113"/>
      <c r="C69" s="114"/>
      <c r="D69" s="115" t="s">
        <v>128</v>
      </c>
      <c r="E69" s="115"/>
      <c r="F69" s="115"/>
      <c r="G69" s="115"/>
      <c r="H69" s="115"/>
      <c r="I69" s="116"/>
      <c r="J69" s="115" t="s">
        <v>129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81</v>
      </c>
      <c r="AR69" s="120"/>
      <c r="AS69" s="121">
        <f>ROUND(AS70,2)</f>
        <v>0</v>
      </c>
      <c r="AT69" s="122">
        <f>ROUND(SUM(AV69:AW69),2)</f>
        <v>0</v>
      </c>
      <c r="AU69" s="123">
        <f>ROUND(AU70,5)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ROUND(AZ70,2)</f>
        <v>0</v>
      </c>
      <c r="BA69" s="122">
        <f>ROUND(BA70,2)</f>
        <v>0</v>
      </c>
      <c r="BB69" s="122">
        <f>ROUND(BB70,2)</f>
        <v>0</v>
      </c>
      <c r="BC69" s="122">
        <f>ROUND(BC70,2)</f>
        <v>0</v>
      </c>
      <c r="BD69" s="124">
        <f>ROUND(BD70,2)</f>
        <v>0</v>
      </c>
      <c r="BE69" s="7"/>
      <c r="BS69" s="125" t="s">
        <v>74</v>
      </c>
      <c r="BT69" s="125" t="s">
        <v>82</v>
      </c>
      <c r="BU69" s="125" t="s">
        <v>76</v>
      </c>
      <c r="BV69" s="125" t="s">
        <v>77</v>
      </c>
      <c r="BW69" s="125" t="s">
        <v>130</v>
      </c>
      <c r="BX69" s="125" t="s">
        <v>5</v>
      </c>
      <c r="CL69" s="125" t="s">
        <v>131</v>
      </c>
      <c r="CM69" s="125" t="s">
        <v>85</v>
      </c>
    </row>
    <row r="70" s="4" customFormat="1" ht="16.5" customHeight="1">
      <c r="A70" s="126" t="s">
        <v>86</v>
      </c>
      <c r="B70" s="65"/>
      <c r="C70" s="127"/>
      <c r="D70" s="127"/>
      <c r="E70" s="128" t="s">
        <v>132</v>
      </c>
      <c r="F70" s="128"/>
      <c r="G70" s="128"/>
      <c r="H70" s="128"/>
      <c r="I70" s="128"/>
      <c r="J70" s="127"/>
      <c r="K70" s="128" t="s">
        <v>88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'SO.004.1 - ROZPOČET-VV'!J32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89</v>
      </c>
      <c r="AR70" s="67"/>
      <c r="AS70" s="131">
        <v>0</v>
      </c>
      <c r="AT70" s="132">
        <f>ROUND(SUM(AV70:AW70),2)</f>
        <v>0</v>
      </c>
      <c r="AU70" s="133">
        <f>'SO.004.1 - ROZPOČET-VV'!P87</f>
        <v>0</v>
      </c>
      <c r="AV70" s="132">
        <f>'SO.004.1 - ROZPOČET-VV'!J35</f>
        <v>0</v>
      </c>
      <c r="AW70" s="132">
        <f>'SO.004.1 - ROZPOČET-VV'!J36</f>
        <v>0</v>
      </c>
      <c r="AX70" s="132">
        <f>'SO.004.1 - ROZPOČET-VV'!J37</f>
        <v>0</v>
      </c>
      <c r="AY70" s="132">
        <f>'SO.004.1 - ROZPOČET-VV'!J38</f>
        <v>0</v>
      </c>
      <c r="AZ70" s="132">
        <f>'SO.004.1 - ROZPOČET-VV'!F35</f>
        <v>0</v>
      </c>
      <c r="BA70" s="132">
        <f>'SO.004.1 - ROZPOČET-VV'!F36</f>
        <v>0</v>
      </c>
      <c r="BB70" s="132">
        <f>'SO.004.1 - ROZPOČET-VV'!F37</f>
        <v>0</v>
      </c>
      <c r="BC70" s="132">
        <f>'SO.004.1 - ROZPOČET-VV'!F38</f>
        <v>0</v>
      </c>
      <c r="BD70" s="134">
        <f>'SO.004.1 - ROZPOČET-VV'!F39</f>
        <v>0</v>
      </c>
      <c r="BE70" s="4"/>
      <c r="BT70" s="135" t="s">
        <v>85</v>
      </c>
      <c r="BV70" s="135" t="s">
        <v>77</v>
      </c>
      <c r="BW70" s="135" t="s">
        <v>133</v>
      </c>
      <c r="BX70" s="135" t="s">
        <v>130</v>
      </c>
      <c r="CL70" s="135" t="s">
        <v>19</v>
      </c>
    </row>
    <row r="71" s="7" customFormat="1" ht="16.5" customHeight="1">
      <c r="A71" s="7"/>
      <c r="B71" s="113"/>
      <c r="C71" s="114"/>
      <c r="D71" s="115" t="s">
        <v>134</v>
      </c>
      <c r="E71" s="115"/>
      <c r="F71" s="115"/>
      <c r="G71" s="115"/>
      <c r="H71" s="115"/>
      <c r="I71" s="116"/>
      <c r="J71" s="115" t="s">
        <v>135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ROUND(AG72,2)</f>
        <v>0</v>
      </c>
      <c r="AH71" s="116"/>
      <c r="AI71" s="116"/>
      <c r="AJ71" s="116"/>
      <c r="AK71" s="116"/>
      <c r="AL71" s="116"/>
      <c r="AM71" s="116"/>
      <c r="AN71" s="118">
        <f>SUM(AG71,AT71)</f>
        <v>0</v>
      </c>
      <c r="AO71" s="116"/>
      <c r="AP71" s="116"/>
      <c r="AQ71" s="119" t="s">
        <v>81</v>
      </c>
      <c r="AR71" s="120"/>
      <c r="AS71" s="121">
        <f>ROUND(AS72,2)</f>
        <v>0</v>
      </c>
      <c r="AT71" s="122">
        <f>ROUND(SUM(AV71:AW71),2)</f>
        <v>0</v>
      </c>
      <c r="AU71" s="123">
        <f>ROUND(AU72,5)</f>
        <v>0</v>
      </c>
      <c r="AV71" s="122">
        <f>ROUND(AZ71*L29,2)</f>
        <v>0</v>
      </c>
      <c r="AW71" s="122">
        <f>ROUND(BA71*L30,2)</f>
        <v>0</v>
      </c>
      <c r="AX71" s="122">
        <f>ROUND(BB71*L29,2)</f>
        <v>0</v>
      </c>
      <c r="AY71" s="122">
        <f>ROUND(BC71*L30,2)</f>
        <v>0</v>
      </c>
      <c r="AZ71" s="122">
        <f>ROUND(AZ72,2)</f>
        <v>0</v>
      </c>
      <c r="BA71" s="122">
        <f>ROUND(BA72,2)</f>
        <v>0</v>
      </c>
      <c r="BB71" s="122">
        <f>ROUND(BB72,2)</f>
        <v>0</v>
      </c>
      <c r="BC71" s="122">
        <f>ROUND(BC72,2)</f>
        <v>0</v>
      </c>
      <c r="BD71" s="124">
        <f>ROUND(BD72,2)</f>
        <v>0</v>
      </c>
      <c r="BE71" s="7"/>
      <c r="BS71" s="125" t="s">
        <v>74</v>
      </c>
      <c r="BT71" s="125" t="s">
        <v>82</v>
      </c>
      <c r="BU71" s="125" t="s">
        <v>76</v>
      </c>
      <c r="BV71" s="125" t="s">
        <v>77</v>
      </c>
      <c r="BW71" s="125" t="s">
        <v>136</v>
      </c>
      <c r="BX71" s="125" t="s">
        <v>5</v>
      </c>
      <c r="CL71" s="125" t="s">
        <v>137</v>
      </c>
      <c r="CM71" s="125" t="s">
        <v>85</v>
      </c>
    </row>
    <row r="72" s="4" customFormat="1" ht="16.5" customHeight="1">
      <c r="A72" s="126" t="s">
        <v>86</v>
      </c>
      <c r="B72" s="65"/>
      <c r="C72" s="127"/>
      <c r="D72" s="127"/>
      <c r="E72" s="128" t="s">
        <v>138</v>
      </c>
      <c r="F72" s="128"/>
      <c r="G72" s="128"/>
      <c r="H72" s="128"/>
      <c r="I72" s="128"/>
      <c r="J72" s="127"/>
      <c r="K72" s="128" t="s">
        <v>88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'SO.005.1 - ROZPOČET-VV'!J32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89</v>
      </c>
      <c r="AR72" s="67"/>
      <c r="AS72" s="131">
        <v>0</v>
      </c>
      <c r="AT72" s="132">
        <f>ROUND(SUM(AV72:AW72),2)</f>
        <v>0</v>
      </c>
      <c r="AU72" s="133">
        <f>'SO.005.1 - ROZPOČET-VV'!P87</f>
        <v>0</v>
      </c>
      <c r="AV72" s="132">
        <f>'SO.005.1 - ROZPOČET-VV'!J35</f>
        <v>0</v>
      </c>
      <c r="AW72" s="132">
        <f>'SO.005.1 - ROZPOČET-VV'!J36</f>
        <v>0</v>
      </c>
      <c r="AX72" s="132">
        <f>'SO.005.1 - ROZPOČET-VV'!J37</f>
        <v>0</v>
      </c>
      <c r="AY72" s="132">
        <f>'SO.005.1 - ROZPOČET-VV'!J38</f>
        <v>0</v>
      </c>
      <c r="AZ72" s="132">
        <f>'SO.005.1 - ROZPOČET-VV'!F35</f>
        <v>0</v>
      </c>
      <c r="BA72" s="132">
        <f>'SO.005.1 - ROZPOČET-VV'!F36</f>
        <v>0</v>
      </c>
      <c r="BB72" s="132">
        <f>'SO.005.1 - ROZPOČET-VV'!F37</f>
        <v>0</v>
      </c>
      <c r="BC72" s="132">
        <f>'SO.005.1 - ROZPOČET-VV'!F38</f>
        <v>0</v>
      </c>
      <c r="BD72" s="134">
        <f>'SO.005.1 - ROZPOČET-VV'!F39</f>
        <v>0</v>
      </c>
      <c r="BE72" s="4"/>
      <c r="BT72" s="135" t="s">
        <v>85</v>
      </c>
      <c r="BV72" s="135" t="s">
        <v>77</v>
      </c>
      <c r="BW72" s="135" t="s">
        <v>139</v>
      </c>
      <c r="BX72" s="135" t="s">
        <v>136</v>
      </c>
      <c r="CL72" s="135" t="s">
        <v>19</v>
      </c>
    </row>
    <row r="73" s="7" customFormat="1" ht="16.5" customHeight="1">
      <c r="A73" s="7"/>
      <c r="B73" s="113"/>
      <c r="C73" s="114"/>
      <c r="D73" s="115" t="s">
        <v>140</v>
      </c>
      <c r="E73" s="115"/>
      <c r="F73" s="115"/>
      <c r="G73" s="115"/>
      <c r="H73" s="115"/>
      <c r="I73" s="116"/>
      <c r="J73" s="115" t="s">
        <v>141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ROUND(AG74,2)</f>
        <v>0</v>
      </c>
      <c r="AH73" s="116"/>
      <c r="AI73" s="116"/>
      <c r="AJ73" s="116"/>
      <c r="AK73" s="116"/>
      <c r="AL73" s="116"/>
      <c r="AM73" s="116"/>
      <c r="AN73" s="118">
        <f>SUM(AG73,AT73)</f>
        <v>0</v>
      </c>
      <c r="AO73" s="116"/>
      <c r="AP73" s="116"/>
      <c r="AQ73" s="119" t="s">
        <v>81</v>
      </c>
      <c r="AR73" s="120"/>
      <c r="AS73" s="121">
        <f>ROUND(AS74,2)</f>
        <v>0</v>
      </c>
      <c r="AT73" s="122">
        <f>ROUND(SUM(AV73:AW73),2)</f>
        <v>0</v>
      </c>
      <c r="AU73" s="123">
        <f>ROUND(AU74,5)</f>
        <v>0</v>
      </c>
      <c r="AV73" s="122">
        <f>ROUND(AZ73*L29,2)</f>
        <v>0</v>
      </c>
      <c r="AW73" s="122">
        <f>ROUND(BA73*L30,2)</f>
        <v>0</v>
      </c>
      <c r="AX73" s="122">
        <f>ROUND(BB73*L29,2)</f>
        <v>0</v>
      </c>
      <c r="AY73" s="122">
        <f>ROUND(BC73*L30,2)</f>
        <v>0</v>
      </c>
      <c r="AZ73" s="122">
        <f>ROUND(AZ74,2)</f>
        <v>0</v>
      </c>
      <c r="BA73" s="122">
        <f>ROUND(BA74,2)</f>
        <v>0</v>
      </c>
      <c r="BB73" s="122">
        <f>ROUND(BB74,2)</f>
        <v>0</v>
      </c>
      <c r="BC73" s="122">
        <f>ROUND(BC74,2)</f>
        <v>0</v>
      </c>
      <c r="BD73" s="124">
        <f>ROUND(BD74,2)</f>
        <v>0</v>
      </c>
      <c r="BE73" s="7"/>
      <c r="BS73" s="125" t="s">
        <v>74</v>
      </c>
      <c r="BT73" s="125" t="s">
        <v>82</v>
      </c>
      <c r="BU73" s="125" t="s">
        <v>76</v>
      </c>
      <c r="BV73" s="125" t="s">
        <v>77</v>
      </c>
      <c r="BW73" s="125" t="s">
        <v>142</v>
      </c>
      <c r="BX73" s="125" t="s">
        <v>5</v>
      </c>
      <c r="CL73" s="125" t="s">
        <v>143</v>
      </c>
      <c r="CM73" s="125" t="s">
        <v>85</v>
      </c>
    </row>
    <row r="74" s="4" customFormat="1" ht="16.5" customHeight="1">
      <c r="A74" s="126" t="s">
        <v>86</v>
      </c>
      <c r="B74" s="65"/>
      <c r="C74" s="127"/>
      <c r="D74" s="127"/>
      <c r="E74" s="128" t="s">
        <v>144</v>
      </c>
      <c r="F74" s="128"/>
      <c r="G74" s="128"/>
      <c r="H74" s="128"/>
      <c r="I74" s="128"/>
      <c r="J74" s="127"/>
      <c r="K74" s="128" t="s">
        <v>88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'SO.006.1 - ROZPOČET-VV'!J32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89</v>
      </c>
      <c r="AR74" s="67"/>
      <c r="AS74" s="131">
        <v>0</v>
      </c>
      <c r="AT74" s="132">
        <f>ROUND(SUM(AV74:AW74),2)</f>
        <v>0</v>
      </c>
      <c r="AU74" s="133">
        <f>'SO.006.1 - ROZPOČET-VV'!P87</f>
        <v>0</v>
      </c>
      <c r="AV74" s="132">
        <f>'SO.006.1 - ROZPOČET-VV'!J35</f>
        <v>0</v>
      </c>
      <c r="AW74" s="132">
        <f>'SO.006.1 - ROZPOČET-VV'!J36</f>
        <v>0</v>
      </c>
      <c r="AX74" s="132">
        <f>'SO.006.1 - ROZPOČET-VV'!J37</f>
        <v>0</v>
      </c>
      <c r="AY74" s="132">
        <f>'SO.006.1 - ROZPOČET-VV'!J38</f>
        <v>0</v>
      </c>
      <c r="AZ74" s="132">
        <f>'SO.006.1 - ROZPOČET-VV'!F35</f>
        <v>0</v>
      </c>
      <c r="BA74" s="132">
        <f>'SO.006.1 - ROZPOČET-VV'!F36</f>
        <v>0</v>
      </c>
      <c r="BB74" s="132">
        <f>'SO.006.1 - ROZPOČET-VV'!F37</f>
        <v>0</v>
      </c>
      <c r="BC74" s="132">
        <f>'SO.006.1 - ROZPOČET-VV'!F38</f>
        <v>0</v>
      </c>
      <c r="BD74" s="134">
        <f>'SO.006.1 - ROZPOČET-VV'!F39</f>
        <v>0</v>
      </c>
      <c r="BE74" s="4"/>
      <c r="BT74" s="135" t="s">
        <v>85</v>
      </c>
      <c r="BV74" s="135" t="s">
        <v>77</v>
      </c>
      <c r="BW74" s="135" t="s">
        <v>145</v>
      </c>
      <c r="BX74" s="135" t="s">
        <v>142</v>
      </c>
      <c r="CL74" s="135" t="s">
        <v>19</v>
      </c>
    </row>
    <row r="75" s="7" customFormat="1" ht="16.5" customHeight="1">
      <c r="A75" s="7"/>
      <c r="B75" s="113"/>
      <c r="C75" s="114"/>
      <c r="D75" s="115" t="s">
        <v>146</v>
      </c>
      <c r="E75" s="115"/>
      <c r="F75" s="115"/>
      <c r="G75" s="115"/>
      <c r="H75" s="115"/>
      <c r="I75" s="116"/>
      <c r="J75" s="115" t="s">
        <v>147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ROUND(AG76,2)</f>
        <v>0</v>
      </c>
      <c r="AH75" s="116"/>
      <c r="AI75" s="116"/>
      <c r="AJ75" s="116"/>
      <c r="AK75" s="116"/>
      <c r="AL75" s="116"/>
      <c r="AM75" s="116"/>
      <c r="AN75" s="118">
        <f>SUM(AG75,AT75)</f>
        <v>0</v>
      </c>
      <c r="AO75" s="116"/>
      <c r="AP75" s="116"/>
      <c r="AQ75" s="119" t="s">
        <v>81</v>
      </c>
      <c r="AR75" s="120"/>
      <c r="AS75" s="121">
        <f>ROUND(AS76,2)</f>
        <v>0</v>
      </c>
      <c r="AT75" s="122">
        <f>ROUND(SUM(AV75:AW75),2)</f>
        <v>0</v>
      </c>
      <c r="AU75" s="123">
        <f>ROUND(AU76,5)</f>
        <v>0</v>
      </c>
      <c r="AV75" s="122">
        <f>ROUND(AZ75*L29,2)</f>
        <v>0</v>
      </c>
      <c r="AW75" s="122">
        <f>ROUND(BA75*L30,2)</f>
        <v>0</v>
      </c>
      <c r="AX75" s="122">
        <f>ROUND(BB75*L29,2)</f>
        <v>0</v>
      </c>
      <c r="AY75" s="122">
        <f>ROUND(BC75*L30,2)</f>
        <v>0</v>
      </c>
      <c r="AZ75" s="122">
        <f>ROUND(AZ76,2)</f>
        <v>0</v>
      </c>
      <c r="BA75" s="122">
        <f>ROUND(BA76,2)</f>
        <v>0</v>
      </c>
      <c r="BB75" s="122">
        <f>ROUND(BB76,2)</f>
        <v>0</v>
      </c>
      <c r="BC75" s="122">
        <f>ROUND(BC76,2)</f>
        <v>0</v>
      </c>
      <c r="BD75" s="124">
        <f>ROUND(BD76,2)</f>
        <v>0</v>
      </c>
      <c r="BE75" s="7"/>
      <c r="BS75" s="125" t="s">
        <v>74</v>
      </c>
      <c r="BT75" s="125" t="s">
        <v>82</v>
      </c>
      <c r="BU75" s="125" t="s">
        <v>76</v>
      </c>
      <c r="BV75" s="125" t="s">
        <v>77</v>
      </c>
      <c r="BW75" s="125" t="s">
        <v>148</v>
      </c>
      <c r="BX75" s="125" t="s">
        <v>5</v>
      </c>
      <c r="CL75" s="125" t="s">
        <v>149</v>
      </c>
      <c r="CM75" s="125" t="s">
        <v>85</v>
      </c>
    </row>
    <row r="76" s="4" customFormat="1" ht="16.5" customHeight="1">
      <c r="A76" s="126" t="s">
        <v>86</v>
      </c>
      <c r="B76" s="65"/>
      <c r="C76" s="127"/>
      <c r="D76" s="127"/>
      <c r="E76" s="128" t="s">
        <v>150</v>
      </c>
      <c r="F76" s="128"/>
      <c r="G76" s="128"/>
      <c r="H76" s="128"/>
      <c r="I76" s="128"/>
      <c r="J76" s="127"/>
      <c r="K76" s="128" t="s">
        <v>88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'SO.007.1 - ROZPOČET-VV'!J32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89</v>
      </c>
      <c r="AR76" s="67"/>
      <c r="AS76" s="131">
        <v>0</v>
      </c>
      <c r="AT76" s="132">
        <f>ROUND(SUM(AV76:AW76),2)</f>
        <v>0</v>
      </c>
      <c r="AU76" s="133">
        <f>'SO.007.1 - ROZPOČET-VV'!P88</f>
        <v>0</v>
      </c>
      <c r="AV76" s="132">
        <f>'SO.007.1 - ROZPOČET-VV'!J35</f>
        <v>0</v>
      </c>
      <c r="AW76" s="132">
        <f>'SO.007.1 - ROZPOČET-VV'!J36</f>
        <v>0</v>
      </c>
      <c r="AX76" s="132">
        <f>'SO.007.1 - ROZPOČET-VV'!J37</f>
        <v>0</v>
      </c>
      <c r="AY76" s="132">
        <f>'SO.007.1 - ROZPOČET-VV'!J38</f>
        <v>0</v>
      </c>
      <c r="AZ76" s="132">
        <f>'SO.007.1 - ROZPOČET-VV'!F35</f>
        <v>0</v>
      </c>
      <c r="BA76" s="132">
        <f>'SO.007.1 - ROZPOČET-VV'!F36</f>
        <v>0</v>
      </c>
      <c r="BB76" s="132">
        <f>'SO.007.1 - ROZPOČET-VV'!F37</f>
        <v>0</v>
      </c>
      <c r="BC76" s="132">
        <f>'SO.007.1 - ROZPOČET-VV'!F38</f>
        <v>0</v>
      </c>
      <c r="BD76" s="134">
        <f>'SO.007.1 - ROZPOČET-VV'!F39</f>
        <v>0</v>
      </c>
      <c r="BE76" s="4"/>
      <c r="BT76" s="135" t="s">
        <v>85</v>
      </c>
      <c r="BV76" s="135" t="s">
        <v>77</v>
      </c>
      <c r="BW76" s="135" t="s">
        <v>151</v>
      </c>
      <c r="BX76" s="135" t="s">
        <v>148</v>
      </c>
      <c r="CL76" s="135" t="s">
        <v>19</v>
      </c>
    </row>
    <row r="77" s="7" customFormat="1" ht="16.5" customHeight="1">
      <c r="A77" s="7"/>
      <c r="B77" s="113"/>
      <c r="C77" s="114"/>
      <c r="D77" s="115" t="s">
        <v>152</v>
      </c>
      <c r="E77" s="115"/>
      <c r="F77" s="115"/>
      <c r="G77" s="115"/>
      <c r="H77" s="115"/>
      <c r="I77" s="116"/>
      <c r="J77" s="115" t="s">
        <v>153</v>
      </c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7">
        <f>ROUND(AG78,2)</f>
        <v>0</v>
      </c>
      <c r="AH77" s="116"/>
      <c r="AI77" s="116"/>
      <c r="AJ77" s="116"/>
      <c r="AK77" s="116"/>
      <c r="AL77" s="116"/>
      <c r="AM77" s="116"/>
      <c r="AN77" s="118">
        <f>SUM(AG77,AT77)</f>
        <v>0</v>
      </c>
      <c r="AO77" s="116"/>
      <c r="AP77" s="116"/>
      <c r="AQ77" s="119" t="s">
        <v>81</v>
      </c>
      <c r="AR77" s="120"/>
      <c r="AS77" s="121">
        <f>ROUND(AS78,2)</f>
        <v>0</v>
      </c>
      <c r="AT77" s="122">
        <f>ROUND(SUM(AV77:AW77),2)</f>
        <v>0</v>
      </c>
      <c r="AU77" s="123">
        <f>ROUND(AU78,5)</f>
        <v>0</v>
      </c>
      <c r="AV77" s="122">
        <f>ROUND(AZ77*L29,2)</f>
        <v>0</v>
      </c>
      <c r="AW77" s="122">
        <f>ROUND(BA77*L30,2)</f>
        <v>0</v>
      </c>
      <c r="AX77" s="122">
        <f>ROUND(BB77*L29,2)</f>
        <v>0</v>
      </c>
      <c r="AY77" s="122">
        <f>ROUND(BC77*L30,2)</f>
        <v>0</v>
      </c>
      <c r="AZ77" s="122">
        <f>ROUND(AZ78,2)</f>
        <v>0</v>
      </c>
      <c r="BA77" s="122">
        <f>ROUND(BA78,2)</f>
        <v>0</v>
      </c>
      <c r="BB77" s="122">
        <f>ROUND(BB78,2)</f>
        <v>0</v>
      </c>
      <c r="BC77" s="122">
        <f>ROUND(BC78,2)</f>
        <v>0</v>
      </c>
      <c r="BD77" s="124">
        <f>ROUND(BD78,2)</f>
        <v>0</v>
      </c>
      <c r="BE77" s="7"/>
      <c r="BS77" s="125" t="s">
        <v>74</v>
      </c>
      <c r="BT77" s="125" t="s">
        <v>82</v>
      </c>
      <c r="BU77" s="125" t="s">
        <v>76</v>
      </c>
      <c r="BV77" s="125" t="s">
        <v>77</v>
      </c>
      <c r="BW77" s="125" t="s">
        <v>154</v>
      </c>
      <c r="BX77" s="125" t="s">
        <v>5</v>
      </c>
      <c r="CL77" s="125" t="s">
        <v>155</v>
      </c>
      <c r="CM77" s="125" t="s">
        <v>85</v>
      </c>
    </row>
    <row r="78" s="4" customFormat="1" ht="16.5" customHeight="1">
      <c r="A78" s="126" t="s">
        <v>86</v>
      </c>
      <c r="B78" s="65"/>
      <c r="C78" s="127"/>
      <c r="D78" s="127"/>
      <c r="E78" s="128" t="s">
        <v>156</v>
      </c>
      <c r="F78" s="128"/>
      <c r="G78" s="128"/>
      <c r="H78" s="128"/>
      <c r="I78" s="128"/>
      <c r="J78" s="127"/>
      <c r="K78" s="128" t="s">
        <v>88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'SO.008.1 - ROZPOČET-VV'!J32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89</v>
      </c>
      <c r="AR78" s="67"/>
      <c r="AS78" s="131">
        <v>0</v>
      </c>
      <c r="AT78" s="132">
        <f>ROUND(SUM(AV78:AW78),2)</f>
        <v>0</v>
      </c>
      <c r="AU78" s="133">
        <f>'SO.008.1 - ROZPOČET-VV'!P88</f>
        <v>0</v>
      </c>
      <c r="AV78" s="132">
        <f>'SO.008.1 - ROZPOČET-VV'!J35</f>
        <v>0</v>
      </c>
      <c r="AW78" s="132">
        <f>'SO.008.1 - ROZPOČET-VV'!J36</f>
        <v>0</v>
      </c>
      <c r="AX78" s="132">
        <f>'SO.008.1 - ROZPOČET-VV'!J37</f>
        <v>0</v>
      </c>
      <c r="AY78" s="132">
        <f>'SO.008.1 - ROZPOČET-VV'!J38</f>
        <v>0</v>
      </c>
      <c r="AZ78" s="132">
        <f>'SO.008.1 - ROZPOČET-VV'!F35</f>
        <v>0</v>
      </c>
      <c r="BA78" s="132">
        <f>'SO.008.1 - ROZPOČET-VV'!F36</f>
        <v>0</v>
      </c>
      <c r="BB78" s="132">
        <f>'SO.008.1 - ROZPOČET-VV'!F37</f>
        <v>0</v>
      </c>
      <c r="BC78" s="132">
        <f>'SO.008.1 - ROZPOČET-VV'!F38</f>
        <v>0</v>
      </c>
      <c r="BD78" s="134">
        <f>'SO.008.1 - ROZPOČET-VV'!F39</f>
        <v>0</v>
      </c>
      <c r="BE78" s="4"/>
      <c r="BT78" s="135" t="s">
        <v>85</v>
      </c>
      <c r="BV78" s="135" t="s">
        <v>77</v>
      </c>
      <c r="BW78" s="135" t="s">
        <v>157</v>
      </c>
      <c r="BX78" s="135" t="s">
        <v>154</v>
      </c>
      <c r="CL78" s="135" t="s">
        <v>19</v>
      </c>
    </row>
    <row r="79" s="7" customFormat="1" ht="16.5" customHeight="1">
      <c r="A79" s="7"/>
      <c r="B79" s="113"/>
      <c r="C79" s="114"/>
      <c r="D79" s="115" t="s">
        <v>158</v>
      </c>
      <c r="E79" s="115"/>
      <c r="F79" s="115"/>
      <c r="G79" s="115"/>
      <c r="H79" s="115"/>
      <c r="I79" s="116"/>
      <c r="J79" s="115" t="s">
        <v>159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7">
        <f>ROUND(AG80,2)</f>
        <v>0</v>
      </c>
      <c r="AH79" s="116"/>
      <c r="AI79" s="116"/>
      <c r="AJ79" s="116"/>
      <c r="AK79" s="116"/>
      <c r="AL79" s="116"/>
      <c r="AM79" s="116"/>
      <c r="AN79" s="118">
        <f>SUM(AG79,AT79)</f>
        <v>0</v>
      </c>
      <c r="AO79" s="116"/>
      <c r="AP79" s="116"/>
      <c r="AQ79" s="119" t="s">
        <v>81</v>
      </c>
      <c r="AR79" s="120"/>
      <c r="AS79" s="121">
        <f>ROUND(AS80,2)</f>
        <v>0</v>
      </c>
      <c r="AT79" s="122">
        <f>ROUND(SUM(AV79:AW79),2)</f>
        <v>0</v>
      </c>
      <c r="AU79" s="123">
        <f>ROUND(AU80,5)</f>
        <v>0</v>
      </c>
      <c r="AV79" s="122">
        <f>ROUND(AZ79*L29,2)</f>
        <v>0</v>
      </c>
      <c r="AW79" s="122">
        <f>ROUND(BA79*L30,2)</f>
        <v>0</v>
      </c>
      <c r="AX79" s="122">
        <f>ROUND(BB79*L29,2)</f>
        <v>0</v>
      </c>
      <c r="AY79" s="122">
        <f>ROUND(BC79*L30,2)</f>
        <v>0</v>
      </c>
      <c r="AZ79" s="122">
        <f>ROUND(AZ80,2)</f>
        <v>0</v>
      </c>
      <c r="BA79" s="122">
        <f>ROUND(BA80,2)</f>
        <v>0</v>
      </c>
      <c r="BB79" s="122">
        <f>ROUND(BB80,2)</f>
        <v>0</v>
      </c>
      <c r="BC79" s="122">
        <f>ROUND(BC80,2)</f>
        <v>0</v>
      </c>
      <c r="BD79" s="124">
        <f>ROUND(BD80,2)</f>
        <v>0</v>
      </c>
      <c r="BE79" s="7"/>
      <c r="BS79" s="125" t="s">
        <v>74</v>
      </c>
      <c r="BT79" s="125" t="s">
        <v>82</v>
      </c>
      <c r="BU79" s="125" t="s">
        <v>76</v>
      </c>
      <c r="BV79" s="125" t="s">
        <v>77</v>
      </c>
      <c r="BW79" s="125" t="s">
        <v>160</v>
      </c>
      <c r="BX79" s="125" t="s">
        <v>5</v>
      </c>
      <c r="CL79" s="125" t="s">
        <v>19</v>
      </c>
      <c r="CM79" s="125" t="s">
        <v>85</v>
      </c>
    </row>
    <row r="80" s="4" customFormat="1" ht="16.5" customHeight="1">
      <c r="A80" s="126" t="s">
        <v>86</v>
      </c>
      <c r="B80" s="65"/>
      <c r="C80" s="127"/>
      <c r="D80" s="127"/>
      <c r="E80" s="128" t="s">
        <v>161</v>
      </c>
      <c r="F80" s="128"/>
      <c r="G80" s="128"/>
      <c r="H80" s="128"/>
      <c r="I80" s="128"/>
      <c r="J80" s="127"/>
      <c r="K80" s="128" t="s">
        <v>88</v>
      </c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>
        <f>'SO.098.1 - ROZPOČET-VV'!J32</f>
        <v>0</v>
      </c>
      <c r="AH80" s="127"/>
      <c r="AI80" s="127"/>
      <c r="AJ80" s="127"/>
      <c r="AK80" s="127"/>
      <c r="AL80" s="127"/>
      <c r="AM80" s="127"/>
      <c r="AN80" s="129">
        <f>SUM(AG80,AT80)</f>
        <v>0</v>
      </c>
      <c r="AO80" s="127"/>
      <c r="AP80" s="127"/>
      <c r="AQ80" s="130" t="s">
        <v>89</v>
      </c>
      <c r="AR80" s="67"/>
      <c r="AS80" s="131">
        <v>0</v>
      </c>
      <c r="AT80" s="132">
        <f>ROUND(SUM(AV80:AW80),2)</f>
        <v>0</v>
      </c>
      <c r="AU80" s="133">
        <f>'SO.098.1 - ROZPOČET-VV'!P89</f>
        <v>0</v>
      </c>
      <c r="AV80" s="132">
        <f>'SO.098.1 - ROZPOČET-VV'!J35</f>
        <v>0</v>
      </c>
      <c r="AW80" s="132">
        <f>'SO.098.1 - ROZPOČET-VV'!J36</f>
        <v>0</v>
      </c>
      <c r="AX80" s="132">
        <f>'SO.098.1 - ROZPOČET-VV'!J37</f>
        <v>0</v>
      </c>
      <c r="AY80" s="132">
        <f>'SO.098.1 - ROZPOČET-VV'!J38</f>
        <v>0</v>
      </c>
      <c r="AZ80" s="132">
        <f>'SO.098.1 - ROZPOČET-VV'!F35</f>
        <v>0</v>
      </c>
      <c r="BA80" s="132">
        <f>'SO.098.1 - ROZPOČET-VV'!F36</f>
        <v>0</v>
      </c>
      <c r="BB80" s="132">
        <f>'SO.098.1 - ROZPOČET-VV'!F37</f>
        <v>0</v>
      </c>
      <c r="BC80" s="132">
        <f>'SO.098.1 - ROZPOČET-VV'!F38</f>
        <v>0</v>
      </c>
      <c r="BD80" s="134">
        <f>'SO.098.1 - ROZPOČET-VV'!F39</f>
        <v>0</v>
      </c>
      <c r="BE80" s="4"/>
      <c r="BT80" s="135" t="s">
        <v>85</v>
      </c>
      <c r="BV80" s="135" t="s">
        <v>77</v>
      </c>
      <c r="BW80" s="135" t="s">
        <v>162</v>
      </c>
      <c r="BX80" s="135" t="s">
        <v>160</v>
      </c>
      <c r="CL80" s="135" t="s">
        <v>19</v>
      </c>
    </row>
    <row r="81" s="7" customFormat="1" ht="16.5" customHeight="1">
      <c r="A81" s="7"/>
      <c r="B81" s="113"/>
      <c r="C81" s="114"/>
      <c r="D81" s="115" t="s">
        <v>163</v>
      </c>
      <c r="E81" s="115"/>
      <c r="F81" s="115"/>
      <c r="G81" s="115"/>
      <c r="H81" s="115"/>
      <c r="I81" s="116"/>
      <c r="J81" s="115" t="s">
        <v>164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7">
        <f>ROUND(AG82,2)</f>
        <v>0</v>
      </c>
      <c r="AH81" s="116"/>
      <c r="AI81" s="116"/>
      <c r="AJ81" s="116"/>
      <c r="AK81" s="116"/>
      <c r="AL81" s="116"/>
      <c r="AM81" s="116"/>
      <c r="AN81" s="118">
        <f>SUM(AG81,AT81)</f>
        <v>0</v>
      </c>
      <c r="AO81" s="116"/>
      <c r="AP81" s="116"/>
      <c r="AQ81" s="119" t="s">
        <v>81</v>
      </c>
      <c r="AR81" s="120"/>
      <c r="AS81" s="121">
        <f>ROUND(AS82,2)</f>
        <v>0</v>
      </c>
      <c r="AT81" s="122">
        <f>ROUND(SUM(AV81:AW81),2)</f>
        <v>0</v>
      </c>
      <c r="AU81" s="123">
        <f>ROUND(AU82,5)</f>
        <v>0</v>
      </c>
      <c r="AV81" s="122">
        <f>ROUND(AZ81*L29,2)</f>
        <v>0</v>
      </c>
      <c r="AW81" s="122">
        <f>ROUND(BA81*L30,2)</f>
        <v>0</v>
      </c>
      <c r="AX81" s="122">
        <f>ROUND(BB81*L29,2)</f>
        <v>0</v>
      </c>
      <c r="AY81" s="122">
        <f>ROUND(BC81*L30,2)</f>
        <v>0</v>
      </c>
      <c r="AZ81" s="122">
        <f>ROUND(AZ82,2)</f>
        <v>0</v>
      </c>
      <c r="BA81" s="122">
        <f>ROUND(BA82,2)</f>
        <v>0</v>
      </c>
      <c r="BB81" s="122">
        <f>ROUND(BB82,2)</f>
        <v>0</v>
      </c>
      <c r="BC81" s="122">
        <f>ROUND(BC82,2)</f>
        <v>0</v>
      </c>
      <c r="BD81" s="124">
        <f>ROUND(BD82,2)</f>
        <v>0</v>
      </c>
      <c r="BE81" s="7"/>
      <c r="BS81" s="125" t="s">
        <v>74</v>
      </c>
      <c r="BT81" s="125" t="s">
        <v>82</v>
      </c>
      <c r="BU81" s="125" t="s">
        <v>76</v>
      </c>
      <c r="BV81" s="125" t="s">
        <v>77</v>
      </c>
      <c r="BW81" s="125" t="s">
        <v>165</v>
      </c>
      <c r="BX81" s="125" t="s">
        <v>5</v>
      </c>
      <c r="CL81" s="125" t="s">
        <v>19</v>
      </c>
      <c r="CM81" s="125" t="s">
        <v>85</v>
      </c>
    </row>
    <row r="82" s="4" customFormat="1" ht="16.5" customHeight="1">
      <c r="A82" s="126" t="s">
        <v>86</v>
      </c>
      <c r="B82" s="65"/>
      <c r="C82" s="127"/>
      <c r="D82" s="127"/>
      <c r="E82" s="128" t="s">
        <v>166</v>
      </c>
      <c r="F82" s="128"/>
      <c r="G82" s="128"/>
      <c r="H82" s="128"/>
      <c r="I82" s="128"/>
      <c r="J82" s="127"/>
      <c r="K82" s="128" t="s">
        <v>88</v>
      </c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'SO.099.1 - ROZPOČET-VV'!J32</f>
        <v>0</v>
      </c>
      <c r="AH82" s="127"/>
      <c r="AI82" s="127"/>
      <c r="AJ82" s="127"/>
      <c r="AK82" s="127"/>
      <c r="AL82" s="127"/>
      <c r="AM82" s="127"/>
      <c r="AN82" s="129">
        <f>SUM(AG82,AT82)</f>
        <v>0</v>
      </c>
      <c r="AO82" s="127"/>
      <c r="AP82" s="127"/>
      <c r="AQ82" s="130" t="s">
        <v>89</v>
      </c>
      <c r="AR82" s="67"/>
      <c r="AS82" s="131">
        <v>0</v>
      </c>
      <c r="AT82" s="132">
        <f>ROUND(SUM(AV82:AW82),2)</f>
        <v>0</v>
      </c>
      <c r="AU82" s="133">
        <f>'SO.099.1 - ROZPOČET-VV'!P92</f>
        <v>0</v>
      </c>
      <c r="AV82" s="132">
        <f>'SO.099.1 - ROZPOČET-VV'!J35</f>
        <v>0</v>
      </c>
      <c r="AW82" s="132">
        <f>'SO.099.1 - ROZPOČET-VV'!J36</f>
        <v>0</v>
      </c>
      <c r="AX82" s="132">
        <f>'SO.099.1 - ROZPOČET-VV'!J37</f>
        <v>0</v>
      </c>
      <c r="AY82" s="132">
        <f>'SO.099.1 - ROZPOČET-VV'!J38</f>
        <v>0</v>
      </c>
      <c r="AZ82" s="132">
        <f>'SO.099.1 - ROZPOČET-VV'!F35</f>
        <v>0</v>
      </c>
      <c r="BA82" s="132">
        <f>'SO.099.1 - ROZPOČET-VV'!F36</f>
        <v>0</v>
      </c>
      <c r="BB82" s="132">
        <f>'SO.099.1 - ROZPOČET-VV'!F37</f>
        <v>0</v>
      </c>
      <c r="BC82" s="132">
        <f>'SO.099.1 - ROZPOČET-VV'!F38</f>
        <v>0</v>
      </c>
      <c r="BD82" s="134">
        <f>'SO.099.1 - ROZPOČET-VV'!F39</f>
        <v>0</v>
      </c>
      <c r="BE82" s="4"/>
      <c r="BT82" s="135" t="s">
        <v>85</v>
      </c>
      <c r="BV82" s="135" t="s">
        <v>77</v>
      </c>
      <c r="BW82" s="135" t="s">
        <v>167</v>
      </c>
      <c r="BX82" s="135" t="s">
        <v>165</v>
      </c>
      <c r="CL82" s="135" t="s">
        <v>19</v>
      </c>
    </row>
    <row r="83" s="7" customFormat="1" ht="16.5" customHeight="1">
      <c r="A83" s="7"/>
      <c r="B83" s="113"/>
      <c r="C83" s="114"/>
      <c r="D83" s="115" t="s">
        <v>168</v>
      </c>
      <c r="E83" s="115"/>
      <c r="F83" s="115"/>
      <c r="G83" s="115"/>
      <c r="H83" s="115"/>
      <c r="I83" s="116"/>
      <c r="J83" s="115" t="s">
        <v>169</v>
      </c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7">
        <f>ROUND(AG84,2)</f>
        <v>0</v>
      </c>
      <c r="AH83" s="116"/>
      <c r="AI83" s="116"/>
      <c r="AJ83" s="116"/>
      <c r="AK83" s="116"/>
      <c r="AL83" s="116"/>
      <c r="AM83" s="116"/>
      <c r="AN83" s="118">
        <f>SUM(AG83,AT83)</f>
        <v>0</v>
      </c>
      <c r="AO83" s="116"/>
      <c r="AP83" s="116"/>
      <c r="AQ83" s="119" t="s">
        <v>81</v>
      </c>
      <c r="AR83" s="120"/>
      <c r="AS83" s="121">
        <f>ROUND(AS84,2)</f>
        <v>0</v>
      </c>
      <c r="AT83" s="122">
        <f>ROUND(SUM(AV83:AW83),2)</f>
        <v>0</v>
      </c>
      <c r="AU83" s="123">
        <f>ROUND(AU84,5)</f>
        <v>0</v>
      </c>
      <c r="AV83" s="122">
        <f>ROUND(AZ83*L29,2)</f>
        <v>0</v>
      </c>
      <c r="AW83" s="122">
        <f>ROUND(BA83*L30,2)</f>
        <v>0</v>
      </c>
      <c r="AX83" s="122">
        <f>ROUND(BB83*L29,2)</f>
        <v>0</v>
      </c>
      <c r="AY83" s="122">
        <f>ROUND(BC83*L30,2)</f>
        <v>0</v>
      </c>
      <c r="AZ83" s="122">
        <f>ROUND(AZ84,2)</f>
        <v>0</v>
      </c>
      <c r="BA83" s="122">
        <f>ROUND(BA84,2)</f>
        <v>0</v>
      </c>
      <c r="BB83" s="122">
        <f>ROUND(BB84,2)</f>
        <v>0</v>
      </c>
      <c r="BC83" s="122">
        <f>ROUND(BC84,2)</f>
        <v>0</v>
      </c>
      <c r="BD83" s="124">
        <f>ROUND(BD84,2)</f>
        <v>0</v>
      </c>
      <c r="BE83" s="7"/>
      <c r="BS83" s="125" t="s">
        <v>74</v>
      </c>
      <c r="BT83" s="125" t="s">
        <v>82</v>
      </c>
      <c r="BU83" s="125" t="s">
        <v>76</v>
      </c>
      <c r="BV83" s="125" t="s">
        <v>77</v>
      </c>
      <c r="BW83" s="125" t="s">
        <v>170</v>
      </c>
      <c r="BX83" s="125" t="s">
        <v>5</v>
      </c>
      <c r="CL83" s="125" t="s">
        <v>171</v>
      </c>
      <c r="CM83" s="125" t="s">
        <v>85</v>
      </c>
    </row>
    <row r="84" s="4" customFormat="1" ht="16.5" customHeight="1">
      <c r="A84" s="126" t="s">
        <v>86</v>
      </c>
      <c r="B84" s="65"/>
      <c r="C84" s="127"/>
      <c r="D84" s="127"/>
      <c r="E84" s="128" t="s">
        <v>172</v>
      </c>
      <c r="F84" s="128"/>
      <c r="G84" s="128"/>
      <c r="H84" s="128"/>
      <c r="I84" s="128"/>
      <c r="J84" s="127"/>
      <c r="K84" s="128" t="s">
        <v>88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>
        <f>'SO.101.1 - ROZPOČET-VV'!J32</f>
        <v>0</v>
      </c>
      <c r="AH84" s="127"/>
      <c r="AI84" s="127"/>
      <c r="AJ84" s="127"/>
      <c r="AK84" s="127"/>
      <c r="AL84" s="127"/>
      <c r="AM84" s="127"/>
      <c r="AN84" s="129">
        <f>SUM(AG84,AT84)</f>
        <v>0</v>
      </c>
      <c r="AO84" s="127"/>
      <c r="AP84" s="127"/>
      <c r="AQ84" s="130" t="s">
        <v>89</v>
      </c>
      <c r="AR84" s="67"/>
      <c r="AS84" s="131">
        <v>0</v>
      </c>
      <c r="AT84" s="132">
        <f>ROUND(SUM(AV84:AW84),2)</f>
        <v>0</v>
      </c>
      <c r="AU84" s="133">
        <f>'SO.101.1 - ROZPOČET-VV'!P87</f>
        <v>0</v>
      </c>
      <c r="AV84" s="132">
        <f>'SO.101.1 - ROZPOČET-VV'!J35</f>
        <v>0</v>
      </c>
      <c r="AW84" s="132">
        <f>'SO.101.1 - ROZPOČET-VV'!J36</f>
        <v>0</v>
      </c>
      <c r="AX84" s="132">
        <f>'SO.101.1 - ROZPOČET-VV'!J37</f>
        <v>0</v>
      </c>
      <c r="AY84" s="132">
        <f>'SO.101.1 - ROZPOČET-VV'!J38</f>
        <v>0</v>
      </c>
      <c r="AZ84" s="132">
        <f>'SO.101.1 - ROZPOČET-VV'!F35</f>
        <v>0</v>
      </c>
      <c r="BA84" s="132">
        <f>'SO.101.1 - ROZPOČET-VV'!F36</f>
        <v>0</v>
      </c>
      <c r="BB84" s="132">
        <f>'SO.101.1 - ROZPOČET-VV'!F37</f>
        <v>0</v>
      </c>
      <c r="BC84" s="132">
        <f>'SO.101.1 - ROZPOČET-VV'!F38</f>
        <v>0</v>
      </c>
      <c r="BD84" s="134">
        <f>'SO.101.1 - ROZPOČET-VV'!F39</f>
        <v>0</v>
      </c>
      <c r="BE84" s="4"/>
      <c r="BT84" s="135" t="s">
        <v>85</v>
      </c>
      <c r="BV84" s="135" t="s">
        <v>77</v>
      </c>
      <c r="BW84" s="135" t="s">
        <v>173</v>
      </c>
      <c r="BX84" s="135" t="s">
        <v>170</v>
      </c>
      <c r="CL84" s="135" t="s">
        <v>19</v>
      </c>
    </row>
    <row r="85" s="7" customFormat="1" ht="16.5" customHeight="1">
      <c r="A85" s="7"/>
      <c r="B85" s="113"/>
      <c r="C85" s="114"/>
      <c r="D85" s="115" t="s">
        <v>174</v>
      </c>
      <c r="E85" s="115"/>
      <c r="F85" s="115"/>
      <c r="G85" s="115"/>
      <c r="H85" s="115"/>
      <c r="I85" s="116"/>
      <c r="J85" s="115" t="s">
        <v>175</v>
      </c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7">
        <f>ROUND(AG86,2)</f>
        <v>0</v>
      </c>
      <c r="AH85" s="116"/>
      <c r="AI85" s="116"/>
      <c r="AJ85" s="116"/>
      <c r="AK85" s="116"/>
      <c r="AL85" s="116"/>
      <c r="AM85" s="116"/>
      <c r="AN85" s="118">
        <f>SUM(AG85,AT85)</f>
        <v>0</v>
      </c>
      <c r="AO85" s="116"/>
      <c r="AP85" s="116"/>
      <c r="AQ85" s="119" t="s">
        <v>174</v>
      </c>
      <c r="AR85" s="120"/>
      <c r="AS85" s="121">
        <f>ROUND(AS86,2)</f>
        <v>0</v>
      </c>
      <c r="AT85" s="122">
        <f>ROUND(SUM(AV85:AW85),2)</f>
        <v>0</v>
      </c>
      <c r="AU85" s="123">
        <f>ROUND(AU86,5)</f>
        <v>0</v>
      </c>
      <c r="AV85" s="122">
        <f>ROUND(AZ85*L29,2)</f>
        <v>0</v>
      </c>
      <c r="AW85" s="122">
        <f>ROUND(BA85*L30,2)</f>
        <v>0</v>
      </c>
      <c r="AX85" s="122">
        <f>ROUND(BB85*L29,2)</f>
        <v>0</v>
      </c>
      <c r="AY85" s="122">
        <f>ROUND(BC85*L30,2)</f>
        <v>0</v>
      </c>
      <c r="AZ85" s="122">
        <f>ROUND(AZ86,2)</f>
        <v>0</v>
      </c>
      <c r="BA85" s="122">
        <f>ROUND(BA86,2)</f>
        <v>0</v>
      </c>
      <c r="BB85" s="122">
        <f>ROUND(BB86,2)</f>
        <v>0</v>
      </c>
      <c r="BC85" s="122">
        <f>ROUND(BC86,2)</f>
        <v>0</v>
      </c>
      <c r="BD85" s="124">
        <f>ROUND(BD86,2)</f>
        <v>0</v>
      </c>
      <c r="BE85" s="7"/>
      <c r="BS85" s="125" t="s">
        <v>74</v>
      </c>
      <c r="BT85" s="125" t="s">
        <v>82</v>
      </c>
      <c r="BU85" s="125" t="s">
        <v>76</v>
      </c>
      <c r="BV85" s="125" t="s">
        <v>77</v>
      </c>
      <c r="BW85" s="125" t="s">
        <v>176</v>
      </c>
      <c r="BX85" s="125" t="s">
        <v>5</v>
      </c>
      <c r="CL85" s="125" t="s">
        <v>19</v>
      </c>
      <c r="CM85" s="125" t="s">
        <v>85</v>
      </c>
    </row>
    <row r="86" s="4" customFormat="1" ht="16.5" customHeight="1">
      <c r="A86" s="126" t="s">
        <v>86</v>
      </c>
      <c r="B86" s="65"/>
      <c r="C86" s="127"/>
      <c r="D86" s="127"/>
      <c r="E86" s="128" t="s">
        <v>177</v>
      </c>
      <c r="F86" s="128"/>
      <c r="G86" s="128"/>
      <c r="H86" s="128"/>
      <c r="I86" s="128"/>
      <c r="J86" s="127"/>
      <c r="K86" s="128" t="s">
        <v>88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9">
        <f>'VON.1 - ROZPOČET-VV'!J32</f>
        <v>0</v>
      </c>
      <c r="AH86" s="127"/>
      <c r="AI86" s="127"/>
      <c r="AJ86" s="127"/>
      <c r="AK86" s="127"/>
      <c r="AL86" s="127"/>
      <c r="AM86" s="127"/>
      <c r="AN86" s="129">
        <f>SUM(AG86,AT86)</f>
        <v>0</v>
      </c>
      <c r="AO86" s="127"/>
      <c r="AP86" s="127"/>
      <c r="AQ86" s="130" t="s">
        <v>89</v>
      </c>
      <c r="AR86" s="67"/>
      <c r="AS86" s="136">
        <v>0</v>
      </c>
      <c r="AT86" s="137">
        <f>ROUND(SUM(AV86:AW86),2)</f>
        <v>0</v>
      </c>
      <c r="AU86" s="138">
        <f>'VON.1 - ROZPOČET-VV'!P93</f>
        <v>0</v>
      </c>
      <c r="AV86" s="137">
        <f>'VON.1 - ROZPOČET-VV'!J35</f>
        <v>0</v>
      </c>
      <c r="AW86" s="137">
        <f>'VON.1 - ROZPOČET-VV'!J36</f>
        <v>0</v>
      </c>
      <c r="AX86" s="137">
        <f>'VON.1 - ROZPOČET-VV'!J37</f>
        <v>0</v>
      </c>
      <c r="AY86" s="137">
        <f>'VON.1 - ROZPOČET-VV'!J38</f>
        <v>0</v>
      </c>
      <c r="AZ86" s="137">
        <f>'VON.1 - ROZPOČET-VV'!F35</f>
        <v>0</v>
      </c>
      <c r="BA86" s="137">
        <f>'VON.1 - ROZPOČET-VV'!F36</f>
        <v>0</v>
      </c>
      <c r="BB86" s="137">
        <f>'VON.1 - ROZPOČET-VV'!F37</f>
        <v>0</v>
      </c>
      <c r="BC86" s="137">
        <f>'VON.1 - ROZPOČET-VV'!F38</f>
        <v>0</v>
      </c>
      <c r="BD86" s="139">
        <f>'VON.1 - ROZPOČET-VV'!F39</f>
        <v>0</v>
      </c>
      <c r="BE86" s="4"/>
      <c r="BT86" s="135" t="s">
        <v>85</v>
      </c>
      <c r="BV86" s="135" t="s">
        <v>77</v>
      </c>
      <c r="BW86" s="135" t="s">
        <v>178</v>
      </c>
      <c r="BX86" s="135" t="s">
        <v>176</v>
      </c>
      <c r="CL86" s="135" t="s">
        <v>19</v>
      </c>
    </row>
    <row r="87" s="2" customFormat="1" ht="30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6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46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</row>
  </sheetData>
  <sheetProtection sheet="1" formatColumns="0" formatRows="0" objects="1" scenarios="1" spinCount="100000" saltValue="7TBXaX8oGwFBg2en5SbZziCXRIQC2hueDEuJQLboh1t45EH2LQJBgjrJOem7PgKxMqACCIsQuwjP2/RY/8JN1A==" hashValue="fXfKOXMDS2/C7HLhQGL5nPqlw2/5RyOnKRFJbdq3u0OUT9PWikPhrem3fBYMesrTV7Ycg8rHNb0y2tC/yiAF5w==" algorithmName="SHA-512" password="C46D"/>
  <mergeCells count="16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N67:AP67"/>
    <mergeCell ref="AG67:AM67"/>
    <mergeCell ref="AG68:AM68"/>
    <mergeCell ref="AN68:AP68"/>
    <mergeCell ref="AG69:AM69"/>
    <mergeCell ref="AN69:AP69"/>
    <mergeCell ref="AG70:AM70"/>
    <mergeCell ref="AN70:AP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L45:AO45"/>
    <mergeCell ref="I52:AF52"/>
    <mergeCell ref="C52:G52"/>
    <mergeCell ref="J55:AF55"/>
    <mergeCell ref="D55:H55"/>
    <mergeCell ref="E56:I56"/>
    <mergeCell ref="K56:AF56"/>
    <mergeCell ref="J57:AF57"/>
    <mergeCell ref="D57:H57"/>
    <mergeCell ref="E58:I58"/>
    <mergeCell ref="K58:AF58"/>
    <mergeCell ref="E59:I59"/>
    <mergeCell ref="K59:AF59"/>
    <mergeCell ref="E60:I60"/>
    <mergeCell ref="K60:AF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K64:AF64"/>
    <mergeCell ref="E64:I64"/>
    <mergeCell ref="E65:I65"/>
    <mergeCell ref="K65:AF65"/>
    <mergeCell ref="K66:AF66"/>
    <mergeCell ref="E66:I66"/>
    <mergeCell ref="D67:H67"/>
    <mergeCell ref="J67:AF67"/>
    <mergeCell ref="K68:AF68"/>
    <mergeCell ref="E68:I68"/>
    <mergeCell ref="J69:AF69"/>
    <mergeCell ref="D69:H69"/>
    <mergeCell ref="K70:AF70"/>
    <mergeCell ref="E70:I70"/>
    <mergeCell ref="J71:AF71"/>
    <mergeCell ref="D71:H71"/>
    <mergeCell ref="K72:AF72"/>
    <mergeCell ref="E72:I72"/>
    <mergeCell ref="D73:H73"/>
    <mergeCell ref="J73:AF73"/>
    <mergeCell ref="K74:AF74"/>
    <mergeCell ref="E74:I74"/>
    <mergeCell ref="J75:AF75"/>
    <mergeCell ref="D75:H75"/>
    <mergeCell ref="E76:I76"/>
    <mergeCell ref="K76:AF76"/>
    <mergeCell ref="D77:H77"/>
    <mergeCell ref="J77:AF77"/>
    <mergeCell ref="K78:AF78"/>
    <mergeCell ref="E78:I78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E84:I84"/>
    <mergeCell ref="K84:AF84"/>
    <mergeCell ref="D85:H85"/>
    <mergeCell ref="J85:AF85"/>
    <mergeCell ref="E86:I86"/>
    <mergeCell ref="K86:AF86"/>
  </mergeCells>
  <hyperlinks>
    <hyperlink ref="A56" location="'SO.001.1 - ROZPOČET-VV'!C2" display="/"/>
    <hyperlink ref="A58" location="'D.1.1(2,3) - ASŘ - Soupis...'!C2" display="/"/>
    <hyperlink ref="A59" location="'D.1.4.1 - Zdravotechnika'!C2" display="/"/>
    <hyperlink ref="A60" location="'D.1.4.2.1 - Vzduchotechnika'!C2" display="/"/>
    <hyperlink ref="A61" location="'D.1.4.2.2 - Vytápění a př...'!C2" display="/"/>
    <hyperlink ref="A62" location="'D.1.4.3 - Měření a regulace'!C2" display="/"/>
    <hyperlink ref="A63" location="'D.1.4.4 - Silnoproudá ele...'!C2" display="/"/>
    <hyperlink ref="A64" location="'D.1.4.5 - Elektronické ko...'!C2" display="/"/>
    <hyperlink ref="A65" location="'D.1.4.6 - Zemní plyn'!C2" display="/"/>
    <hyperlink ref="A66" location="'D.1.5 - Interiér'!C2" display="/"/>
    <hyperlink ref="A68" location="'SO.003.1 - ROZPOČET-VV'!C2" display="/"/>
    <hyperlink ref="A70" location="'SO.004.1 - ROZPOČET-VV'!C2" display="/"/>
    <hyperlink ref="A72" location="'SO.005.1 - ROZPOČET-VV'!C2" display="/"/>
    <hyperlink ref="A74" location="'SO.006.1 - ROZPOČET-VV'!C2" display="/"/>
    <hyperlink ref="A76" location="'SO.007.1 - ROZPOČET-VV'!C2" display="/"/>
    <hyperlink ref="A78" location="'SO.008.1 - ROZPOČET-VV'!C2" display="/"/>
    <hyperlink ref="A80" location="'SO.098.1 - ROZPOČET-VV'!C2" display="/"/>
    <hyperlink ref="A82" location="'SO.099.1 - ROZPOČET-VV'!C2" display="/"/>
    <hyperlink ref="A84" location="'SO.101.1 - ROZPOČET-VV'!C2" display="/"/>
    <hyperlink ref="A86" location="'VON.1 - ROZPOČET-VV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181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183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181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SO.001.1 -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191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181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SO.001.1 -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0" t="s">
        <v>187</v>
      </c>
      <c r="K87" s="191" t="s">
        <v>197</v>
      </c>
      <c r="L87" s="192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74</v>
      </c>
      <c r="E89" s="201" t="s">
        <v>205</v>
      </c>
      <c r="F89" s="201" t="s">
        <v>206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75</v>
      </c>
      <c r="AY89" s="209" t="s">
        <v>207</v>
      </c>
      <c r="BK89" s="211">
        <f>BK90</f>
        <v>0</v>
      </c>
    </row>
    <row r="90" s="12" customFormat="1" ht="22.8" customHeight="1">
      <c r="A90" s="12"/>
      <c r="B90" s="198"/>
      <c r="C90" s="199"/>
      <c r="D90" s="200" t="s">
        <v>74</v>
      </c>
      <c r="E90" s="212" t="s">
        <v>82</v>
      </c>
      <c r="F90" s="212" t="s">
        <v>208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74</v>
      </c>
      <c r="AU90" s="210" t="s">
        <v>82</v>
      </c>
      <c r="AY90" s="209" t="s">
        <v>207</v>
      </c>
      <c r="BK90" s="211">
        <f>BK91</f>
        <v>0</v>
      </c>
    </row>
    <row r="91" s="12" customFormat="1" ht="20.88" customHeight="1">
      <c r="A91" s="12"/>
      <c r="B91" s="198"/>
      <c r="C91" s="199"/>
      <c r="D91" s="200" t="s">
        <v>74</v>
      </c>
      <c r="E91" s="212" t="s">
        <v>209</v>
      </c>
      <c r="F91" s="212" t="s">
        <v>210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82</v>
      </c>
      <c r="AT91" s="210" t="s">
        <v>74</v>
      </c>
      <c r="AU91" s="210" t="s">
        <v>85</v>
      </c>
      <c r="AY91" s="209" t="s">
        <v>207</v>
      </c>
      <c r="BK91" s="211">
        <f>BK92</f>
        <v>0</v>
      </c>
    </row>
    <row r="92" s="2" customFormat="1" ht="16.5" customHeight="1">
      <c r="A92" s="40"/>
      <c r="B92" s="41"/>
      <c r="C92" s="214" t="s">
        <v>82</v>
      </c>
      <c r="D92" s="214" t="s">
        <v>211</v>
      </c>
      <c r="E92" s="215" t="s">
        <v>212</v>
      </c>
      <c r="F92" s="216" t="s">
        <v>213</v>
      </c>
      <c r="G92" s="217" t="s">
        <v>214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215</v>
      </c>
      <c r="AT92" s="226" t="s">
        <v>211</v>
      </c>
      <c r="AU92" s="226" t="s">
        <v>216</v>
      </c>
      <c r="AY92" s="19" t="s">
        <v>207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215</v>
      </c>
      <c r="BM92" s="226" t="s">
        <v>217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UbUK2nwvVwnkMT7q+DiCSWSs6h8vKHHyT2FVNCs2gwjivDprZSUr0R7/CccYZSPpydOlwf/xr4ju7veeEv6C1A==" hashValue="uqAVy77YgfKeQeR2XR+B53UgxwwfSXcxHHP4jEZQltqukLEiGgTpMeEXHaj7ChXyEeES8y/RDXvBEAKdcf3hzw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228" t="s">
        <v>218</v>
      </c>
      <c r="BA2" s="228" t="s">
        <v>219</v>
      </c>
      <c r="BB2" s="228" t="s">
        <v>220</v>
      </c>
      <c r="BC2" s="228" t="s">
        <v>221</v>
      </c>
      <c r="BD2" s="228" t="s">
        <v>216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  <c r="AZ3" s="228" t="s">
        <v>222</v>
      </c>
      <c r="BA3" s="228" t="s">
        <v>223</v>
      </c>
      <c r="BB3" s="228" t="s">
        <v>220</v>
      </c>
      <c r="BC3" s="228" t="s">
        <v>224</v>
      </c>
      <c r="BD3" s="228" t="s">
        <v>216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  <c r="AZ4" s="228" t="s">
        <v>225</v>
      </c>
      <c r="BA4" s="228" t="s">
        <v>226</v>
      </c>
      <c r="BB4" s="228" t="s">
        <v>220</v>
      </c>
      <c r="BC4" s="228" t="s">
        <v>227</v>
      </c>
      <c r="BD4" s="228" t="s">
        <v>216</v>
      </c>
    </row>
    <row r="5" s="1" customFormat="1" ht="6.96" customHeight="1">
      <c r="B5" s="22"/>
      <c r="L5" s="22"/>
      <c r="AZ5" s="228" t="s">
        <v>228</v>
      </c>
      <c r="BA5" s="228" t="s">
        <v>223</v>
      </c>
      <c r="BB5" s="228" t="s">
        <v>220</v>
      </c>
      <c r="BC5" s="228" t="s">
        <v>229</v>
      </c>
      <c r="BD5" s="228" t="s">
        <v>216</v>
      </c>
    </row>
    <row r="6" s="1" customFormat="1" ht="12" customHeight="1">
      <c r="B6" s="22"/>
      <c r="D6" s="144" t="s">
        <v>16</v>
      </c>
      <c r="L6" s="22"/>
      <c r="AZ6" s="228" t="s">
        <v>230</v>
      </c>
      <c r="BA6" s="228" t="s">
        <v>223</v>
      </c>
      <c r="BB6" s="228" t="s">
        <v>220</v>
      </c>
      <c r="BC6" s="228" t="s">
        <v>231</v>
      </c>
      <c r="BD6" s="228" t="s">
        <v>216</v>
      </c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  <c r="AZ7" s="228" t="s">
        <v>232</v>
      </c>
      <c r="BA7" s="228" t="s">
        <v>233</v>
      </c>
      <c r="BB7" s="228" t="s">
        <v>220</v>
      </c>
      <c r="BC7" s="228" t="s">
        <v>75</v>
      </c>
      <c r="BD7" s="228" t="s">
        <v>216</v>
      </c>
    </row>
    <row r="8" s="1" customFormat="1" ht="12" customHeight="1">
      <c r="B8" s="22"/>
      <c r="D8" s="144" t="s">
        <v>180</v>
      </c>
      <c r="L8" s="22"/>
      <c r="AZ8" s="228" t="s">
        <v>234</v>
      </c>
      <c r="BA8" s="228" t="s">
        <v>235</v>
      </c>
      <c r="BB8" s="228" t="s">
        <v>220</v>
      </c>
      <c r="BC8" s="228" t="s">
        <v>75</v>
      </c>
      <c r="BD8" s="228" t="s">
        <v>216</v>
      </c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28" t="s">
        <v>237</v>
      </c>
      <c r="BA9" s="228" t="s">
        <v>238</v>
      </c>
      <c r="BB9" s="228" t="s">
        <v>220</v>
      </c>
      <c r="BC9" s="228" t="s">
        <v>239</v>
      </c>
      <c r="BD9" s="228" t="s">
        <v>216</v>
      </c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28" t="s">
        <v>240</v>
      </c>
      <c r="BA10" s="228" t="s">
        <v>241</v>
      </c>
      <c r="BB10" s="228" t="s">
        <v>220</v>
      </c>
      <c r="BC10" s="228" t="s">
        <v>242</v>
      </c>
      <c r="BD10" s="228" t="s">
        <v>216</v>
      </c>
    </row>
    <row r="11" s="2" customFormat="1" ht="16.5" customHeight="1">
      <c r="A11" s="40"/>
      <c r="B11" s="46"/>
      <c r="C11" s="40"/>
      <c r="D11" s="40"/>
      <c r="E11" s="147" t="s">
        <v>243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28" t="s">
        <v>244</v>
      </c>
      <c r="BA11" s="228" t="s">
        <v>223</v>
      </c>
      <c r="BB11" s="228" t="s">
        <v>220</v>
      </c>
      <c r="BC11" s="228" t="s">
        <v>245</v>
      </c>
      <c r="BD11" s="228" t="s">
        <v>216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28" t="s">
        <v>246</v>
      </c>
      <c r="BA12" s="228" t="s">
        <v>247</v>
      </c>
      <c r="BB12" s="228" t="s">
        <v>220</v>
      </c>
      <c r="BC12" s="228" t="s">
        <v>75</v>
      </c>
      <c r="BD12" s="228" t="s">
        <v>216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28" t="s">
        <v>248</v>
      </c>
      <c r="BA13" s="228" t="s">
        <v>249</v>
      </c>
      <c r="BB13" s="228" t="s">
        <v>220</v>
      </c>
      <c r="BC13" s="228" t="s">
        <v>75</v>
      </c>
      <c r="BD13" s="228" t="s">
        <v>216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28" t="s">
        <v>250</v>
      </c>
      <c r="BA14" s="228" t="s">
        <v>251</v>
      </c>
      <c r="BB14" s="228" t="s">
        <v>220</v>
      </c>
      <c r="BC14" s="228" t="s">
        <v>75</v>
      </c>
      <c r="BD14" s="228" t="s">
        <v>216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28" t="s">
        <v>252</v>
      </c>
      <c r="BA15" s="228" t="s">
        <v>251</v>
      </c>
      <c r="BB15" s="228" t="s">
        <v>220</v>
      </c>
      <c r="BC15" s="228" t="s">
        <v>253</v>
      </c>
      <c r="BD15" s="228" t="s">
        <v>216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28" t="s">
        <v>254</v>
      </c>
      <c r="BA16" s="228" t="s">
        <v>223</v>
      </c>
      <c r="BB16" s="228" t="s">
        <v>220</v>
      </c>
      <c r="BC16" s="228" t="s">
        <v>255</v>
      </c>
      <c r="BD16" s="228" t="s">
        <v>216</v>
      </c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28" t="s">
        <v>256</v>
      </c>
      <c r="BA17" s="228" t="s">
        <v>223</v>
      </c>
      <c r="BB17" s="228" t="s">
        <v>220</v>
      </c>
      <c r="BC17" s="228" t="s">
        <v>257</v>
      </c>
      <c r="BD17" s="228" t="s">
        <v>216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28" t="s">
        <v>258</v>
      </c>
      <c r="BA18" s="228" t="s">
        <v>251</v>
      </c>
      <c r="BB18" s="228" t="s">
        <v>220</v>
      </c>
      <c r="BC18" s="228" t="s">
        <v>75</v>
      </c>
      <c r="BD18" s="228" t="s">
        <v>216</v>
      </c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28" t="s">
        <v>259</v>
      </c>
      <c r="BA19" s="228" t="s">
        <v>260</v>
      </c>
      <c r="BB19" s="228" t="s">
        <v>220</v>
      </c>
      <c r="BC19" s="228" t="s">
        <v>261</v>
      </c>
      <c r="BD19" s="228" t="s">
        <v>216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28" t="s">
        <v>262</v>
      </c>
      <c r="BA20" s="228" t="s">
        <v>263</v>
      </c>
      <c r="BB20" s="228" t="s">
        <v>220</v>
      </c>
      <c r="BC20" s="228" t="s">
        <v>264</v>
      </c>
      <c r="BD20" s="228" t="s">
        <v>216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28" t="s">
        <v>265</v>
      </c>
      <c r="BA21" s="228" t="s">
        <v>266</v>
      </c>
      <c r="BB21" s="228" t="s">
        <v>220</v>
      </c>
      <c r="BC21" s="228" t="s">
        <v>267</v>
      </c>
      <c r="BD21" s="228" t="s">
        <v>216</v>
      </c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28" t="s">
        <v>268</v>
      </c>
      <c r="BA22" s="228" t="s">
        <v>269</v>
      </c>
      <c r="BB22" s="228" t="s">
        <v>220</v>
      </c>
      <c r="BC22" s="228" t="s">
        <v>270</v>
      </c>
      <c r="BD22" s="228" t="s">
        <v>216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28" t="s">
        <v>271</v>
      </c>
      <c r="BA23" s="228" t="s">
        <v>272</v>
      </c>
      <c r="BB23" s="228" t="s">
        <v>220</v>
      </c>
      <c r="BC23" s="228" t="s">
        <v>273</v>
      </c>
      <c r="BD23" s="228" t="s">
        <v>216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28" t="s">
        <v>274</v>
      </c>
      <c r="BA24" s="228" t="s">
        <v>275</v>
      </c>
      <c r="BB24" s="228" t="s">
        <v>220</v>
      </c>
      <c r="BC24" s="228" t="s">
        <v>276</v>
      </c>
      <c r="BD24" s="228" t="s">
        <v>216</v>
      </c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28" t="s">
        <v>277</v>
      </c>
      <c r="BA25" s="228" t="s">
        <v>278</v>
      </c>
      <c r="BB25" s="228" t="s">
        <v>220</v>
      </c>
      <c r="BC25" s="228" t="s">
        <v>279</v>
      </c>
      <c r="BD25" s="228" t="s">
        <v>216</v>
      </c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ROUND(J127,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ROUND((SUM(BE127:BE3559)),  2)</f>
        <v>0</v>
      </c>
      <c r="G35" s="40"/>
      <c r="H35" s="40"/>
      <c r="I35" s="159">
        <v>0.20999999999999999</v>
      </c>
      <c r="J35" s="158">
        <f>ROUND(((SUM(BE127:BE3559))*I35),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ROUND((SUM(BF127:BF3559)),  2)</f>
        <v>0</v>
      </c>
      <c r="G36" s="40"/>
      <c r="H36" s="40"/>
      <c r="I36" s="159">
        <v>0.14999999999999999</v>
      </c>
      <c r="J36" s="158">
        <f>ROUND(((SUM(BF127:BF3559))*I36),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ROUND((SUM(BG127:BG3559)),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ROUND((SUM(BH127:BH3559)),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ROUND((SUM(BI127:BI3559)),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D.1.1(2,3) - ASŘ - Soupis prací a dodávek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J127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J128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J129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280</v>
      </c>
      <c r="E66" s="184"/>
      <c r="F66" s="184"/>
      <c r="G66" s="184"/>
      <c r="H66" s="184"/>
      <c r="I66" s="184"/>
      <c r="J66" s="185">
        <f>J289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281</v>
      </c>
      <c r="E67" s="184"/>
      <c r="F67" s="184"/>
      <c r="G67" s="184"/>
      <c r="H67" s="184"/>
      <c r="I67" s="184"/>
      <c r="J67" s="185">
        <f>J290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282</v>
      </c>
      <c r="E68" s="184"/>
      <c r="F68" s="184"/>
      <c r="G68" s="184"/>
      <c r="H68" s="184"/>
      <c r="I68" s="184"/>
      <c r="J68" s="185">
        <f>J302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283</v>
      </c>
      <c r="E69" s="184"/>
      <c r="F69" s="184"/>
      <c r="G69" s="184"/>
      <c r="H69" s="184"/>
      <c r="I69" s="184"/>
      <c r="J69" s="185">
        <f>J490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284</v>
      </c>
      <c r="E70" s="184"/>
      <c r="F70" s="184"/>
      <c r="G70" s="184"/>
      <c r="H70" s="184"/>
      <c r="I70" s="184"/>
      <c r="J70" s="185">
        <f>J659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285</v>
      </c>
      <c r="E71" s="184"/>
      <c r="F71" s="184"/>
      <c r="G71" s="184"/>
      <c r="H71" s="184"/>
      <c r="I71" s="184"/>
      <c r="J71" s="185">
        <f>J698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286</v>
      </c>
      <c r="E72" s="184"/>
      <c r="F72" s="184"/>
      <c r="G72" s="184"/>
      <c r="H72" s="184"/>
      <c r="I72" s="184"/>
      <c r="J72" s="185">
        <f>J735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287</v>
      </c>
      <c r="E73" s="184"/>
      <c r="F73" s="184"/>
      <c r="G73" s="184"/>
      <c r="H73" s="184"/>
      <c r="I73" s="184"/>
      <c r="J73" s="185">
        <f>J971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288</v>
      </c>
      <c r="E74" s="184"/>
      <c r="F74" s="184"/>
      <c r="G74" s="184"/>
      <c r="H74" s="184"/>
      <c r="I74" s="184"/>
      <c r="J74" s="185">
        <f>J972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289</v>
      </c>
      <c r="E75" s="184"/>
      <c r="F75" s="184"/>
      <c r="G75" s="184"/>
      <c r="H75" s="184"/>
      <c r="I75" s="184"/>
      <c r="J75" s="185">
        <f>J1115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290</v>
      </c>
      <c r="E76" s="184"/>
      <c r="F76" s="184"/>
      <c r="G76" s="184"/>
      <c r="H76" s="184"/>
      <c r="I76" s="184"/>
      <c r="J76" s="185">
        <f>J1194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291</v>
      </c>
      <c r="E77" s="184"/>
      <c r="F77" s="184"/>
      <c r="G77" s="184"/>
      <c r="H77" s="184"/>
      <c r="I77" s="184"/>
      <c r="J77" s="185">
        <f>J1362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292</v>
      </c>
      <c r="E78" s="184"/>
      <c r="F78" s="184"/>
      <c r="G78" s="184"/>
      <c r="H78" s="184"/>
      <c r="I78" s="184"/>
      <c r="J78" s="185">
        <f>J1543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293</v>
      </c>
      <c r="E79" s="184"/>
      <c r="F79" s="184"/>
      <c r="G79" s="184"/>
      <c r="H79" s="184"/>
      <c r="I79" s="184"/>
      <c r="J79" s="185">
        <f>J1601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294</v>
      </c>
      <c r="E80" s="184"/>
      <c r="F80" s="184"/>
      <c r="G80" s="184"/>
      <c r="H80" s="184"/>
      <c r="I80" s="184"/>
      <c r="J80" s="185">
        <f>J1639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295</v>
      </c>
      <c r="E81" s="184"/>
      <c r="F81" s="184"/>
      <c r="G81" s="184"/>
      <c r="H81" s="184"/>
      <c r="I81" s="184"/>
      <c r="J81" s="185">
        <f>J1651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6"/>
      <c r="C82" s="177"/>
      <c r="D82" s="178" t="s">
        <v>296</v>
      </c>
      <c r="E82" s="179"/>
      <c r="F82" s="179"/>
      <c r="G82" s="179"/>
      <c r="H82" s="179"/>
      <c r="I82" s="179"/>
      <c r="J82" s="180">
        <f>J1654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2"/>
      <c r="C83" s="127"/>
      <c r="D83" s="183" t="s">
        <v>297</v>
      </c>
      <c r="E83" s="184"/>
      <c r="F83" s="184"/>
      <c r="G83" s="184"/>
      <c r="H83" s="184"/>
      <c r="I83" s="184"/>
      <c r="J83" s="185">
        <f>J1655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298</v>
      </c>
      <c r="E84" s="184"/>
      <c r="F84" s="184"/>
      <c r="G84" s="184"/>
      <c r="H84" s="184"/>
      <c r="I84" s="184"/>
      <c r="J84" s="185">
        <f>J1747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299</v>
      </c>
      <c r="E85" s="184"/>
      <c r="F85" s="184"/>
      <c r="G85" s="184"/>
      <c r="H85" s="184"/>
      <c r="I85" s="184"/>
      <c r="J85" s="185">
        <f>J1934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300</v>
      </c>
      <c r="E86" s="184"/>
      <c r="F86" s="184"/>
      <c r="G86" s="184"/>
      <c r="H86" s="184"/>
      <c r="I86" s="184"/>
      <c r="J86" s="185">
        <f>J2144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301</v>
      </c>
      <c r="E87" s="184"/>
      <c r="F87" s="184"/>
      <c r="G87" s="184"/>
      <c r="H87" s="184"/>
      <c r="I87" s="184"/>
      <c r="J87" s="185">
        <f>J2180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302</v>
      </c>
      <c r="E88" s="184"/>
      <c r="F88" s="184"/>
      <c r="G88" s="184"/>
      <c r="H88" s="184"/>
      <c r="I88" s="184"/>
      <c r="J88" s="185">
        <f>J2214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303</v>
      </c>
      <c r="E89" s="184"/>
      <c r="F89" s="184"/>
      <c r="G89" s="184"/>
      <c r="H89" s="184"/>
      <c r="I89" s="184"/>
      <c r="J89" s="185">
        <f>J2315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304</v>
      </c>
      <c r="E90" s="184"/>
      <c r="F90" s="184"/>
      <c r="G90" s="184"/>
      <c r="H90" s="184"/>
      <c r="I90" s="184"/>
      <c r="J90" s="185">
        <f>J2331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305</v>
      </c>
      <c r="E91" s="184"/>
      <c r="F91" s="184"/>
      <c r="G91" s="184"/>
      <c r="H91" s="184"/>
      <c r="I91" s="184"/>
      <c r="J91" s="185">
        <f>J2350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306</v>
      </c>
      <c r="E92" s="184"/>
      <c r="F92" s="184"/>
      <c r="G92" s="184"/>
      <c r="H92" s="184"/>
      <c r="I92" s="184"/>
      <c r="J92" s="185">
        <f>J2384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307</v>
      </c>
      <c r="E93" s="184"/>
      <c r="F93" s="184"/>
      <c r="G93" s="184"/>
      <c r="H93" s="184"/>
      <c r="I93" s="184"/>
      <c r="J93" s="185">
        <f>J2432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308</v>
      </c>
      <c r="E94" s="184"/>
      <c r="F94" s="184"/>
      <c r="G94" s="184"/>
      <c r="H94" s="184"/>
      <c r="I94" s="184"/>
      <c r="J94" s="185">
        <f>J2437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309</v>
      </c>
      <c r="E95" s="184"/>
      <c r="F95" s="184"/>
      <c r="G95" s="184"/>
      <c r="H95" s="184"/>
      <c r="I95" s="184"/>
      <c r="J95" s="185">
        <f>J2447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310</v>
      </c>
      <c r="E96" s="184"/>
      <c r="F96" s="184"/>
      <c r="G96" s="184"/>
      <c r="H96" s="184"/>
      <c r="I96" s="184"/>
      <c r="J96" s="185">
        <f>J2550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311</v>
      </c>
      <c r="E97" s="184"/>
      <c r="F97" s="184"/>
      <c r="G97" s="184"/>
      <c r="H97" s="184"/>
      <c r="I97" s="184"/>
      <c r="J97" s="185">
        <f>J2568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312</v>
      </c>
      <c r="E98" s="184"/>
      <c r="F98" s="184"/>
      <c r="G98" s="184"/>
      <c r="H98" s="184"/>
      <c r="I98" s="184"/>
      <c r="J98" s="185">
        <f>J2612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313</v>
      </c>
      <c r="E99" s="184"/>
      <c r="F99" s="184"/>
      <c r="G99" s="184"/>
      <c r="H99" s="184"/>
      <c r="I99" s="184"/>
      <c r="J99" s="185">
        <f>J2887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314</v>
      </c>
      <c r="E100" s="184"/>
      <c r="F100" s="184"/>
      <c r="G100" s="184"/>
      <c r="H100" s="184"/>
      <c r="I100" s="184"/>
      <c r="J100" s="185">
        <f>J3116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315</v>
      </c>
      <c r="E101" s="184"/>
      <c r="F101" s="184"/>
      <c r="G101" s="184"/>
      <c r="H101" s="184"/>
      <c r="I101" s="184"/>
      <c r="J101" s="185">
        <f>J3316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27"/>
      <c r="D102" s="183" t="s">
        <v>316</v>
      </c>
      <c r="E102" s="184"/>
      <c r="F102" s="184"/>
      <c r="G102" s="184"/>
      <c r="H102" s="184"/>
      <c r="I102" s="184"/>
      <c r="J102" s="185">
        <f>J3481</f>
        <v>0</v>
      </c>
      <c r="K102" s="127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317</v>
      </c>
      <c r="E103" s="179"/>
      <c r="F103" s="179"/>
      <c r="G103" s="179"/>
      <c r="H103" s="179"/>
      <c r="I103" s="179"/>
      <c r="J103" s="180">
        <f>J3514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27"/>
      <c r="D104" s="183" t="s">
        <v>318</v>
      </c>
      <c r="E104" s="184"/>
      <c r="F104" s="184"/>
      <c r="G104" s="184"/>
      <c r="H104" s="184"/>
      <c r="I104" s="184"/>
      <c r="J104" s="185">
        <f>J3515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319</v>
      </c>
      <c r="E105" s="184"/>
      <c r="F105" s="184"/>
      <c r="G105" s="184"/>
      <c r="H105" s="184"/>
      <c r="I105" s="184"/>
      <c r="J105" s="185">
        <f>J3517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192</v>
      </c>
      <c r="D112" s="42"/>
      <c r="E112" s="42"/>
      <c r="F112" s="42"/>
      <c r="G112" s="42"/>
      <c r="H112" s="42"/>
      <c r="I112" s="42"/>
      <c r="J112" s="42"/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71" t="str">
        <f>E7</f>
        <v>Sportovní hala pro tělesnou výchovu NOVÁ PAKA</v>
      </c>
      <c r="F115" s="34"/>
      <c r="G115" s="34"/>
      <c r="H115" s="34"/>
      <c r="I115" s="42"/>
      <c r="J115" s="42"/>
      <c r="K115" s="42"/>
      <c r="L115" s="14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180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1" t="s">
        <v>236</v>
      </c>
      <c r="F117" s="42"/>
      <c r="G117" s="42"/>
      <c r="H117" s="42"/>
      <c r="I117" s="42"/>
      <c r="J117" s="42"/>
      <c r="K117" s="42"/>
      <c r="L117" s="14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182</v>
      </c>
      <c r="D118" s="42"/>
      <c r="E118" s="42"/>
      <c r="F118" s="42"/>
      <c r="G118" s="42"/>
      <c r="H118" s="42"/>
      <c r="I118" s="42"/>
      <c r="J118" s="42"/>
      <c r="K118" s="42"/>
      <c r="L118" s="14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E11</f>
        <v>D.1.1(2,3) - ASŘ - Soupis prací a dodávek</v>
      </c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F14</f>
        <v>Nová Paka</v>
      </c>
      <c r="G121" s="42"/>
      <c r="H121" s="42"/>
      <c r="I121" s="34" t="s">
        <v>23</v>
      </c>
      <c r="J121" s="74" t="str">
        <f>IF(J14="","",J14)</f>
        <v>8. 11. 2021</v>
      </c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25</v>
      </c>
      <c r="D123" s="42"/>
      <c r="E123" s="42"/>
      <c r="F123" s="29" t="str">
        <f>E17</f>
        <v>Královéhradecký kraj</v>
      </c>
      <c r="G123" s="42"/>
      <c r="H123" s="42"/>
      <c r="I123" s="34" t="s">
        <v>32</v>
      </c>
      <c r="J123" s="38" t="str">
        <f>E23</f>
        <v>INTERPLAN-CZ, s.r.o.</v>
      </c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>Rozpočtování staveb Šebela s.r.o.</v>
      </c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7"/>
      <c r="B126" s="188"/>
      <c r="C126" s="189" t="s">
        <v>193</v>
      </c>
      <c r="D126" s="190" t="s">
        <v>60</v>
      </c>
      <c r="E126" s="190" t="s">
        <v>56</v>
      </c>
      <c r="F126" s="190" t="s">
        <v>57</v>
      </c>
      <c r="G126" s="190" t="s">
        <v>194</v>
      </c>
      <c r="H126" s="190" t="s">
        <v>195</v>
      </c>
      <c r="I126" s="190" t="s">
        <v>196</v>
      </c>
      <c r="J126" s="190" t="s">
        <v>187</v>
      </c>
      <c r="K126" s="191" t="s">
        <v>197</v>
      </c>
      <c r="L126" s="192"/>
      <c r="M126" s="94" t="s">
        <v>19</v>
      </c>
      <c r="N126" s="95" t="s">
        <v>45</v>
      </c>
      <c r="O126" s="95" t="s">
        <v>198</v>
      </c>
      <c r="P126" s="95" t="s">
        <v>199</v>
      </c>
      <c r="Q126" s="95" t="s">
        <v>200</v>
      </c>
      <c r="R126" s="95" t="s">
        <v>201</v>
      </c>
      <c r="S126" s="95" t="s">
        <v>202</v>
      </c>
      <c r="T126" s="96" t="s">
        <v>203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40"/>
      <c r="B127" s="41"/>
      <c r="C127" s="101" t="s">
        <v>204</v>
      </c>
      <c r="D127" s="42"/>
      <c r="E127" s="42"/>
      <c r="F127" s="42"/>
      <c r="G127" s="42"/>
      <c r="H127" s="42"/>
      <c r="I127" s="42"/>
      <c r="J127" s="193">
        <f>BK127</f>
        <v>0</v>
      </c>
      <c r="K127" s="42"/>
      <c r="L127" s="46"/>
      <c r="M127" s="97"/>
      <c r="N127" s="194"/>
      <c r="O127" s="98"/>
      <c r="P127" s="195">
        <f>P128+P1654+P3514</f>
        <v>0</v>
      </c>
      <c r="Q127" s="98"/>
      <c r="R127" s="195">
        <f>R128+R1654+R3514</f>
        <v>4511.4307118000006</v>
      </c>
      <c r="S127" s="98"/>
      <c r="T127" s="196">
        <f>T128+T1654+T3514</f>
        <v>80.871138000000002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74</v>
      </c>
      <c r="AU127" s="19" t="s">
        <v>188</v>
      </c>
      <c r="BK127" s="197">
        <f>BK128+BK1654+BK3514</f>
        <v>0</v>
      </c>
    </row>
    <row r="128" s="12" customFormat="1" ht="25.92" customHeight="1">
      <c r="A128" s="12"/>
      <c r="B128" s="198"/>
      <c r="C128" s="199"/>
      <c r="D128" s="200" t="s">
        <v>74</v>
      </c>
      <c r="E128" s="201" t="s">
        <v>205</v>
      </c>
      <c r="F128" s="201" t="s">
        <v>206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P129+P289+P490+P698+P735+P971+P1362+P1639+P1651</f>
        <v>0</v>
      </c>
      <c r="Q128" s="206"/>
      <c r="R128" s="207">
        <f>R129+R289+R490+R698+R735+R971+R1362+R1639+R1651</f>
        <v>4049.3860334000001</v>
      </c>
      <c r="S128" s="206"/>
      <c r="T128" s="208">
        <f>T129+T289+T490+T698+T735+T971+T1362+T1639+T1651</f>
        <v>78.044122999999999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82</v>
      </c>
      <c r="AT128" s="210" t="s">
        <v>74</v>
      </c>
      <c r="AU128" s="210" t="s">
        <v>75</v>
      </c>
      <c r="AY128" s="209" t="s">
        <v>207</v>
      </c>
      <c r="BK128" s="211">
        <f>BK129+BK289+BK490+BK698+BK735+BK971+BK1362+BK1639+BK1651</f>
        <v>0</v>
      </c>
    </row>
    <row r="129" s="12" customFormat="1" ht="22.8" customHeight="1">
      <c r="A129" s="12"/>
      <c r="B129" s="198"/>
      <c r="C129" s="199"/>
      <c r="D129" s="200" t="s">
        <v>74</v>
      </c>
      <c r="E129" s="212" t="s">
        <v>82</v>
      </c>
      <c r="F129" s="212" t="s">
        <v>208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SUM(P130:P288)</f>
        <v>0</v>
      </c>
      <c r="Q129" s="206"/>
      <c r="R129" s="207">
        <f>SUM(R130:R288)</f>
        <v>286.18118750000002</v>
      </c>
      <c r="S129" s="206"/>
      <c r="T129" s="208">
        <f>SUM(T130:T288)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82</v>
      </c>
      <c r="AT129" s="210" t="s">
        <v>74</v>
      </c>
      <c r="AU129" s="210" t="s">
        <v>82</v>
      </c>
      <c r="AY129" s="209" t="s">
        <v>207</v>
      </c>
      <c r="BK129" s="211">
        <f>SUM(BK130:BK288)</f>
        <v>0</v>
      </c>
    </row>
    <row r="130" s="2" customFormat="1" ht="16.5" customHeight="1">
      <c r="A130" s="40"/>
      <c r="B130" s="41"/>
      <c r="C130" s="214" t="s">
        <v>82</v>
      </c>
      <c r="D130" s="214" t="s">
        <v>211</v>
      </c>
      <c r="E130" s="215" t="s">
        <v>320</v>
      </c>
      <c r="F130" s="216" t="s">
        <v>321</v>
      </c>
      <c r="G130" s="217" t="s">
        <v>322</v>
      </c>
      <c r="H130" s="218">
        <v>80</v>
      </c>
      <c r="I130" s="219"/>
      <c r="J130" s="220">
        <f>ROUND(I130*H130,2)</f>
        <v>0</v>
      </c>
      <c r="K130" s="216" t="s">
        <v>323</v>
      </c>
      <c r="L130" s="46"/>
      <c r="M130" s="229" t="s">
        <v>19</v>
      </c>
      <c r="N130" s="230" t="s">
        <v>46</v>
      </c>
      <c r="O130" s="86"/>
      <c r="P130" s="231">
        <f>O130*H130</f>
        <v>0</v>
      </c>
      <c r="Q130" s="231">
        <v>3.0000000000000001E-05</v>
      </c>
      <c r="R130" s="231">
        <f>Q130*H130</f>
        <v>0.0024000000000000002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215</v>
      </c>
      <c r="AT130" s="226" t="s">
        <v>211</v>
      </c>
      <c r="AU130" s="226" t="s">
        <v>85</v>
      </c>
      <c r="AY130" s="19" t="s">
        <v>207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215</v>
      </c>
      <c r="BM130" s="226" t="s">
        <v>324</v>
      </c>
    </row>
    <row r="131" s="2" customFormat="1">
      <c r="A131" s="40"/>
      <c r="B131" s="41"/>
      <c r="C131" s="42"/>
      <c r="D131" s="233" t="s">
        <v>325</v>
      </c>
      <c r="E131" s="42"/>
      <c r="F131" s="234" t="s">
        <v>326</v>
      </c>
      <c r="G131" s="42"/>
      <c r="H131" s="42"/>
      <c r="I131" s="235"/>
      <c r="J131" s="42"/>
      <c r="K131" s="42"/>
      <c r="L131" s="46"/>
      <c r="M131" s="236"/>
      <c r="N131" s="23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325</v>
      </c>
      <c r="AU131" s="19" t="s">
        <v>85</v>
      </c>
    </row>
    <row r="132" s="13" customFormat="1">
      <c r="A132" s="13"/>
      <c r="B132" s="238"/>
      <c r="C132" s="239"/>
      <c r="D132" s="240" t="s">
        <v>327</v>
      </c>
      <c r="E132" s="241" t="s">
        <v>19</v>
      </c>
      <c r="F132" s="242" t="s">
        <v>328</v>
      </c>
      <c r="G132" s="239"/>
      <c r="H132" s="241" t="s">
        <v>19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327</v>
      </c>
      <c r="AU132" s="248" t="s">
        <v>85</v>
      </c>
      <c r="AV132" s="13" t="s">
        <v>82</v>
      </c>
      <c r="AW132" s="13" t="s">
        <v>36</v>
      </c>
      <c r="AX132" s="13" t="s">
        <v>75</v>
      </c>
      <c r="AY132" s="248" t="s">
        <v>207</v>
      </c>
    </row>
    <row r="133" s="14" customFormat="1">
      <c r="A133" s="14"/>
      <c r="B133" s="249"/>
      <c r="C133" s="250"/>
      <c r="D133" s="240" t="s">
        <v>327</v>
      </c>
      <c r="E133" s="251" t="s">
        <v>19</v>
      </c>
      <c r="F133" s="252" t="s">
        <v>329</v>
      </c>
      <c r="G133" s="250"/>
      <c r="H133" s="253">
        <v>80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327</v>
      </c>
      <c r="AU133" s="259" t="s">
        <v>85</v>
      </c>
      <c r="AV133" s="14" t="s">
        <v>85</v>
      </c>
      <c r="AW133" s="14" t="s">
        <v>36</v>
      </c>
      <c r="AX133" s="14" t="s">
        <v>82</v>
      </c>
      <c r="AY133" s="259" t="s">
        <v>207</v>
      </c>
    </row>
    <row r="134" s="2" customFormat="1" ht="24.15" customHeight="1">
      <c r="A134" s="40"/>
      <c r="B134" s="41"/>
      <c r="C134" s="214" t="s">
        <v>85</v>
      </c>
      <c r="D134" s="214" t="s">
        <v>211</v>
      </c>
      <c r="E134" s="215" t="s">
        <v>330</v>
      </c>
      <c r="F134" s="216" t="s">
        <v>331</v>
      </c>
      <c r="G134" s="217" t="s">
        <v>332</v>
      </c>
      <c r="H134" s="218">
        <v>60</v>
      </c>
      <c r="I134" s="219"/>
      <c r="J134" s="220">
        <f>ROUND(I134*H134,2)</f>
        <v>0</v>
      </c>
      <c r="K134" s="216" t="s">
        <v>323</v>
      </c>
      <c r="L134" s="46"/>
      <c r="M134" s="229" t="s">
        <v>19</v>
      </c>
      <c r="N134" s="230" t="s">
        <v>46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215</v>
      </c>
      <c r="AT134" s="226" t="s">
        <v>211</v>
      </c>
      <c r="AU134" s="226" t="s">
        <v>85</v>
      </c>
      <c r="AY134" s="19" t="s">
        <v>207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215</v>
      </c>
      <c r="BM134" s="226" t="s">
        <v>333</v>
      </c>
    </row>
    <row r="135" s="2" customFormat="1">
      <c r="A135" s="40"/>
      <c r="B135" s="41"/>
      <c r="C135" s="42"/>
      <c r="D135" s="233" t="s">
        <v>325</v>
      </c>
      <c r="E135" s="42"/>
      <c r="F135" s="234" t="s">
        <v>334</v>
      </c>
      <c r="G135" s="42"/>
      <c r="H135" s="42"/>
      <c r="I135" s="235"/>
      <c r="J135" s="42"/>
      <c r="K135" s="42"/>
      <c r="L135" s="46"/>
      <c r="M135" s="236"/>
      <c r="N135" s="23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325</v>
      </c>
      <c r="AU135" s="19" t="s">
        <v>85</v>
      </c>
    </row>
    <row r="136" s="2" customFormat="1" ht="24.15" customHeight="1">
      <c r="A136" s="40"/>
      <c r="B136" s="41"/>
      <c r="C136" s="214" t="s">
        <v>216</v>
      </c>
      <c r="D136" s="214" t="s">
        <v>211</v>
      </c>
      <c r="E136" s="215" t="s">
        <v>335</v>
      </c>
      <c r="F136" s="216" t="s">
        <v>336</v>
      </c>
      <c r="G136" s="217" t="s">
        <v>337</v>
      </c>
      <c r="H136" s="218">
        <v>138.25100000000001</v>
      </c>
      <c r="I136" s="219"/>
      <c r="J136" s="220">
        <f>ROUND(I136*H136,2)</f>
        <v>0</v>
      </c>
      <c r="K136" s="216" t="s">
        <v>323</v>
      </c>
      <c r="L136" s="46"/>
      <c r="M136" s="229" t="s">
        <v>19</v>
      </c>
      <c r="N136" s="230" t="s">
        <v>46</v>
      </c>
      <c r="O136" s="86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215</v>
      </c>
      <c r="AT136" s="226" t="s">
        <v>211</v>
      </c>
      <c r="AU136" s="226" t="s">
        <v>85</v>
      </c>
      <c r="AY136" s="19" t="s">
        <v>207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215</v>
      </c>
      <c r="BM136" s="226" t="s">
        <v>338</v>
      </c>
    </row>
    <row r="137" s="2" customFormat="1">
      <c r="A137" s="40"/>
      <c r="B137" s="41"/>
      <c r="C137" s="42"/>
      <c r="D137" s="233" t="s">
        <v>325</v>
      </c>
      <c r="E137" s="42"/>
      <c r="F137" s="234" t="s">
        <v>339</v>
      </c>
      <c r="G137" s="42"/>
      <c r="H137" s="42"/>
      <c r="I137" s="235"/>
      <c r="J137" s="42"/>
      <c r="K137" s="42"/>
      <c r="L137" s="46"/>
      <c r="M137" s="236"/>
      <c r="N137" s="237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325</v>
      </c>
      <c r="AU137" s="19" t="s">
        <v>85</v>
      </c>
    </row>
    <row r="138" s="13" customFormat="1">
      <c r="A138" s="13"/>
      <c r="B138" s="238"/>
      <c r="C138" s="239"/>
      <c r="D138" s="240" t="s">
        <v>327</v>
      </c>
      <c r="E138" s="241" t="s">
        <v>19</v>
      </c>
      <c r="F138" s="242" t="s">
        <v>340</v>
      </c>
      <c r="G138" s="239"/>
      <c r="H138" s="241" t="s">
        <v>19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327</v>
      </c>
      <c r="AU138" s="248" t="s">
        <v>85</v>
      </c>
      <c r="AV138" s="13" t="s">
        <v>82</v>
      </c>
      <c r="AW138" s="13" t="s">
        <v>36</v>
      </c>
      <c r="AX138" s="13" t="s">
        <v>75</v>
      </c>
      <c r="AY138" s="248" t="s">
        <v>207</v>
      </c>
    </row>
    <row r="139" s="14" customFormat="1">
      <c r="A139" s="14"/>
      <c r="B139" s="249"/>
      <c r="C139" s="250"/>
      <c r="D139" s="240" t="s">
        <v>327</v>
      </c>
      <c r="E139" s="251" t="s">
        <v>19</v>
      </c>
      <c r="F139" s="252" t="s">
        <v>341</v>
      </c>
      <c r="G139" s="250"/>
      <c r="H139" s="253">
        <v>90.400999999999996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327</v>
      </c>
      <c r="AU139" s="259" t="s">
        <v>85</v>
      </c>
      <c r="AV139" s="14" t="s">
        <v>85</v>
      </c>
      <c r="AW139" s="14" t="s">
        <v>36</v>
      </c>
      <c r="AX139" s="14" t="s">
        <v>75</v>
      </c>
      <c r="AY139" s="259" t="s">
        <v>207</v>
      </c>
    </row>
    <row r="140" s="13" customFormat="1">
      <c r="A140" s="13"/>
      <c r="B140" s="238"/>
      <c r="C140" s="239"/>
      <c r="D140" s="240" t="s">
        <v>327</v>
      </c>
      <c r="E140" s="241" t="s">
        <v>19</v>
      </c>
      <c r="F140" s="242" t="s">
        <v>342</v>
      </c>
      <c r="G140" s="239"/>
      <c r="H140" s="241" t="s">
        <v>19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327</v>
      </c>
      <c r="AU140" s="248" t="s">
        <v>85</v>
      </c>
      <c r="AV140" s="13" t="s">
        <v>82</v>
      </c>
      <c r="AW140" s="13" t="s">
        <v>36</v>
      </c>
      <c r="AX140" s="13" t="s">
        <v>75</v>
      </c>
      <c r="AY140" s="248" t="s">
        <v>207</v>
      </c>
    </row>
    <row r="141" s="13" customFormat="1">
      <c r="A141" s="13"/>
      <c r="B141" s="238"/>
      <c r="C141" s="239"/>
      <c r="D141" s="240" t="s">
        <v>327</v>
      </c>
      <c r="E141" s="241" t="s">
        <v>19</v>
      </c>
      <c r="F141" s="242" t="s">
        <v>343</v>
      </c>
      <c r="G141" s="239"/>
      <c r="H141" s="241" t="s">
        <v>19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327</v>
      </c>
      <c r="AU141" s="248" t="s">
        <v>85</v>
      </c>
      <c r="AV141" s="13" t="s">
        <v>82</v>
      </c>
      <c r="AW141" s="13" t="s">
        <v>36</v>
      </c>
      <c r="AX141" s="13" t="s">
        <v>75</v>
      </c>
      <c r="AY141" s="248" t="s">
        <v>207</v>
      </c>
    </row>
    <row r="142" s="14" customFormat="1">
      <c r="A142" s="14"/>
      <c r="B142" s="249"/>
      <c r="C142" s="250"/>
      <c r="D142" s="240" t="s">
        <v>327</v>
      </c>
      <c r="E142" s="251" t="s">
        <v>19</v>
      </c>
      <c r="F142" s="252" t="s">
        <v>344</v>
      </c>
      <c r="G142" s="250"/>
      <c r="H142" s="253">
        <v>47.850000000000001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327</v>
      </c>
      <c r="AU142" s="259" t="s">
        <v>85</v>
      </c>
      <c r="AV142" s="14" t="s">
        <v>85</v>
      </c>
      <c r="AW142" s="14" t="s">
        <v>36</v>
      </c>
      <c r="AX142" s="14" t="s">
        <v>75</v>
      </c>
      <c r="AY142" s="259" t="s">
        <v>207</v>
      </c>
    </row>
    <row r="143" s="15" customFormat="1">
      <c r="A143" s="15"/>
      <c r="B143" s="260"/>
      <c r="C143" s="261"/>
      <c r="D143" s="240" t="s">
        <v>327</v>
      </c>
      <c r="E143" s="262" t="s">
        <v>19</v>
      </c>
      <c r="F143" s="263" t="s">
        <v>345</v>
      </c>
      <c r="G143" s="261"/>
      <c r="H143" s="264">
        <v>138.25100000000001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327</v>
      </c>
      <c r="AU143" s="270" t="s">
        <v>85</v>
      </c>
      <c r="AV143" s="15" t="s">
        <v>215</v>
      </c>
      <c r="AW143" s="15" t="s">
        <v>36</v>
      </c>
      <c r="AX143" s="15" t="s">
        <v>82</v>
      </c>
      <c r="AY143" s="270" t="s">
        <v>207</v>
      </c>
    </row>
    <row r="144" s="2" customFormat="1" ht="24.15" customHeight="1">
      <c r="A144" s="40"/>
      <c r="B144" s="41"/>
      <c r="C144" s="214" t="s">
        <v>215</v>
      </c>
      <c r="D144" s="214" t="s">
        <v>211</v>
      </c>
      <c r="E144" s="215" t="s">
        <v>346</v>
      </c>
      <c r="F144" s="216" t="s">
        <v>347</v>
      </c>
      <c r="G144" s="217" t="s">
        <v>337</v>
      </c>
      <c r="H144" s="218">
        <v>107.09099999999999</v>
      </c>
      <c r="I144" s="219"/>
      <c r="J144" s="220">
        <f>ROUND(I144*H144,2)</f>
        <v>0</v>
      </c>
      <c r="K144" s="216" t="s">
        <v>323</v>
      </c>
      <c r="L144" s="46"/>
      <c r="M144" s="229" t="s">
        <v>19</v>
      </c>
      <c r="N144" s="230" t="s">
        <v>46</v>
      </c>
      <c r="O144" s="86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215</v>
      </c>
      <c r="AT144" s="226" t="s">
        <v>211</v>
      </c>
      <c r="AU144" s="226" t="s">
        <v>85</v>
      </c>
      <c r="AY144" s="19" t="s">
        <v>207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215</v>
      </c>
      <c r="BM144" s="226" t="s">
        <v>348</v>
      </c>
    </row>
    <row r="145" s="2" customFormat="1">
      <c r="A145" s="40"/>
      <c r="B145" s="41"/>
      <c r="C145" s="42"/>
      <c r="D145" s="233" t="s">
        <v>325</v>
      </c>
      <c r="E145" s="42"/>
      <c r="F145" s="234" t="s">
        <v>349</v>
      </c>
      <c r="G145" s="42"/>
      <c r="H145" s="42"/>
      <c r="I145" s="235"/>
      <c r="J145" s="42"/>
      <c r="K145" s="42"/>
      <c r="L145" s="46"/>
      <c r="M145" s="236"/>
      <c r="N145" s="23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325</v>
      </c>
      <c r="AU145" s="19" t="s">
        <v>85</v>
      </c>
    </row>
    <row r="146" s="14" customFormat="1">
      <c r="A146" s="14"/>
      <c r="B146" s="249"/>
      <c r="C146" s="250"/>
      <c r="D146" s="240" t="s">
        <v>327</v>
      </c>
      <c r="E146" s="251" t="s">
        <v>19</v>
      </c>
      <c r="F146" s="252" t="s">
        <v>350</v>
      </c>
      <c r="G146" s="250"/>
      <c r="H146" s="253">
        <v>6.2670000000000003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327</v>
      </c>
      <c r="AU146" s="259" t="s">
        <v>85</v>
      </c>
      <c r="AV146" s="14" t="s">
        <v>85</v>
      </c>
      <c r="AW146" s="14" t="s">
        <v>36</v>
      </c>
      <c r="AX146" s="14" t="s">
        <v>75</v>
      </c>
      <c r="AY146" s="259" t="s">
        <v>207</v>
      </c>
    </row>
    <row r="147" s="14" customFormat="1">
      <c r="A147" s="14"/>
      <c r="B147" s="249"/>
      <c r="C147" s="250"/>
      <c r="D147" s="240" t="s">
        <v>327</v>
      </c>
      <c r="E147" s="251" t="s">
        <v>19</v>
      </c>
      <c r="F147" s="252" t="s">
        <v>351</v>
      </c>
      <c r="G147" s="250"/>
      <c r="H147" s="253">
        <v>8.1690000000000005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327</v>
      </c>
      <c r="AU147" s="259" t="s">
        <v>85</v>
      </c>
      <c r="AV147" s="14" t="s">
        <v>85</v>
      </c>
      <c r="AW147" s="14" t="s">
        <v>36</v>
      </c>
      <c r="AX147" s="14" t="s">
        <v>75</v>
      </c>
      <c r="AY147" s="259" t="s">
        <v>207</v>
      </c>
    </row>
    <row r="148" s="14" customFormat="1">
      <c r="A148" s="14"/>
      <c r="B148" s="249"/>
      <c r="C148" s="250"/>
      <c r="D148" s="240" t="s">
        <v>327</v>
      </c>
      <c r="E148" s="251" t="s">
        <v>19</v>
      </c>
      <c r="F148" s="252" t="s">
        <v>352</v>
      </c>
      <c r="G148" s="250"/>
      <c r="H148" s="253">
        <v>0.71399999999999997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327</v>
      </c>
      <c r="AU148" s="259" t="s">
        <v>85</v>
      </c>
      <c r="AV148" s="14" t="s">
        <v>85</v>
      </c>
      <c r="AW148" s="14" t="s">
        <v>36</v>
      </c>
      <c r="AX148" s="14" t="s">
        <v>75</v>
      </c>
      <c r="AY148" s="259" t="s">
        <v>207</v>
      </c>
    </row>
    <row r="149" s="14" customFormat="1">
      <c r="A149" s="14"/>
      <c r="B149" s="249"/>
      <c r="C149" s="250"/>
      <c r="D149" s="240" t="s">
        <v>327</v>
      </c>
      <c r="E149" s="251" t="s">
        <v>19</v>
      </c>
      <c r="F149" s="252" t="s">
        <v>353</v>
      </c>
      <c r="G149" s="250"/>
      <c r="H149" s="253">
        <v>12.023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327</v>
      </c>
      <c r="AU149" s="259" t="s">
        <v>85</v>
      </c>
      <c r="AV149" s="14" t="s">
        <v>85</v>
      </c>
      <c r="AW149" s="14" t="s">
        <v>36</v>
      </c>
      <c r="AX149" s="14" t="s">
        <v>75</v>
      </c>
      <c r="AY149" s="259" t="s">
        <v>207</v>
      </c>
    </row>
    <row r="150" s="14" customFormat="1">
      <c r="A150" s="14"/>
      <c r="B150" s="249"/>
      <c r="C150" s="250"/>
      <c r="D150" s="240" t="s">
        <v>327</v>
      </c>
      <c r="E150" s="251" t="s">
        <v>19</v>
      </c>
      <c r="F150" s="252" t="s">
        <v>354</v>
      </c>
      <c r="G150" s="250"/>
      <c r="H150" s="253">
        <v>1.3440000000000001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327</v>
      </c>
      <c r="AU150" s="259" t="s">
        <v>85</v>
      </c>
      <c r="AV150" s="14" t="s">
        <v>85</v>
      </c>
      <c r="AW150" s="14" t="s">
        <v>36</v>
      </c>
      <c r="AX150" s="14" t="s">
        <v>75</v>
      </c>
      <c r="AY150" s="259" t="s">
        <v>207</v>
      </c>
    </row>
    <row r="151" s="14" customFormat="1">
      <c r="A151" s="14"/>
      <c r="B151" s="249"/>
      <c r="C151" s="250"/>
      <c r="D151" s="240" t="s">
        <v>327</v>
      </c>
      <c r="E151" s="251" t="s">
        <v>19</v>
      </c>
      <c r="F151" s="252" t="s">
        <v>355</v>
      </c>
      <c r="G151" s="250"/>
      <c r="H151" s="253">
        <v>5.0049999999999999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327</v>
      </c>
      <c r="AU151" s="259" t="s">
        <v>85</v>
      </c>
      <c r="AV151" s="14" t="s">
        <v>85</v>
      </c>
      <c r="AW151" s="14" t="s">
        <v>36</v>
      </c>
      <c r="AX151" s="14" t="s">
        <v>75</v>
      </c>
      <c r="AY151" s="259" t="s">
        <v>207</v>
      </c>
    </row>
    <row r="152" s="14" customFormat="1">
      <c r="A152" s="14"/>
      <c r="B152" s="249"/>
      <c r="C152" s="250"/>
      <c r="D152" s="240" t="s">
        <v>327</v>
      </c>
      <c r="E152" s="251" t="s">
        <v>19</v>
      </c>
      <c r="F152" s="252" t="s">
        <v>356</v>
      </c>
      <c r="G152" s="250"/>
      <c r="H152" s="253">
        <v>9.6259999999999994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327</v>
      </c>
      <c r="AU152" s="259" t="s">
        <v>85</v>
      </c>
      <c r="AV152" s="14" t="s">
        <v>85</v>
      </c>
      <c r="AW152" s="14" t="s">
        <v>36</v>
      </c>
      <c r="AX152" s="14" t="s">
        <v>75</v>
      </c>
      <c r="AY152" s="259" t="s">
        <v>207</v>
      </c>
    </row>
    <row r="153" s="14" customFormat="1">
      <c r="A153" s="14"/>
      <c r="B153" s="249"/>
      <c r="C153" s="250"/>
      <c r="D153" s="240" t="s">
        <v>327</v>
      </c>
      <c r="E153" s="251" t="s">
        <v>19</v>
      </c>
      <c r="F153" s="252" t="s">
        <v>357</v>
      </c>
      <c r="G153" s="250"/>
      <c r="H153" s="253">
        <v>17.588000000000001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327</v>
      </c>
      <c r="AU153" s="259" t="s">
        <v>85</v>
      </c>
      <c r="AV153" s="14" t="s">
        <v>85</v>
      </c>
      <c r="AW153" s="14" t="s">
        <v>36</v>
      </c>
      <c r="AX153" s="14" t="s">
        <v>75</v>
      </c>
      <c r="AY153" s="259" t="s">
        <v>207</v>
      </c>
    </row>
    <row r="154" s="14" customFormat="1">
      <c r="A154" s="14"/>
      <c r="B154" s="249"/>
      <c r="C154" s="250"/>
      <c r="D154" s="240" t="s">
        <v>327</v>
      </c>
      <c r="E154" s="251" t="s">
        <v>19</v>
      </c>
      <c r="F154" s="252" t="s">
        <v>358</v>
      </c>
      <c r="G154" s="250"/>
      <c r="H154" s="253">
        <v>6.2999999999999998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327</v>
      </c>
      <c r="AU154" s="259" t="s">
        <v>85</v>
      </c>
      <c r="AV154" s="14" t="s">
        <v>85</v>
      </c>
      <c r="AW154" s="14" t="s">
        <v>36</v>
      </c>
      <c r="AX154" s="14" t="s">
        <v>75</v>
      </c>
      <c r="AY154" s="259" t="s">
        <v>207</v>
      </c>
    </row>
    <row r="155" s="14" customFormat="1">
      <c r="A155" s="14"/>
      <c r="B155" s="249"/>
      <c r="C155" s="250"/>
      <c r="D155" s="240" t="s">
        <v>327</v>
      </c>
      <c r="E155" s="251" t="s">
        <v>19</v>
      </c>
      <c r="F155" s="252" t="s">
        <v>359</v>
      </c>
      <c r="G155" s="250"/>
      <c r="H155" s="253">
        <v>3.3210000000000002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327</v>
      </c>
      <c r="AU155" s="259" t="s">
        <v>85</v>
      </c>
      <c r="AV155" s="14" t="s">
        <v>85</v>
      </c>
      <c r="AW155" s="14" t="s">
        <v>36</v>
      </c>
      <c r="AX155" s="14" t="s">
        <v>75</v>
      </c>
      <c r="AY155" s="259" t="s">
        <v>207</v>
      </c>
    </row>
    <row r="156" s="14" customFormat="1">
      <c r="A156" s="14"/>
      <c r="B156" s="249"/>
      <c r="C156" s="250"/>
      <c r="D156" s="240" t="s">
        <v>327</v>
      </c>
      <c r="E156" s="251" t="s">
        <v>19</v>
      </c>
      <c r="F156" s="252" t="s">
        <v>360</v>
      </c>
      <c r="G156" s="250"/>
      <c r="H156" s="253">
        <v>36.734000000000002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327</v>
      </c>
      <c r="AU156" s="259" t="s">
        <v>85</v>
      </c>
      <c r="AV156" s="14" t="s">
        <v>85</v>
      </c>
      <c r="AW156" s="14" t="s">
        <v>36</v>
      </c>
      <c r="AX156" s="14" t="s">
        <v>75</v>
      </c>
      <c r="AY156" s="259" t="s">
        <v>207</v>
      </c>
    </row>
    <row r="157" s="15" customFormat="1">
      <c r="A157" s="15"/>
      <c r="B157" s="260"/>
      <c r="C157" s="261"/>
      <c r="D157" s="240" t="s">
        <v>327</v>
      </c>
      <c r="E157" s="262" t="s">
        <v>19</v>
      </c>
      <c r="F157" s="263" t="s">
        <v>345</v>
      </c>
      <c r="G157" s="261"/>
      <c r="H157" s="264">
        <v>107.09099999999999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327</v>
      </c>
      <c r="AU157" s="270" t="s">
        <v>85</v>
      </c>
      <c r="AV157" s="15" t="s">
        <v>215</v>
      </c>
      <c r="AW157" s="15" t="s">
        <v>36</v>
      </c>
      <c r="AX157" s="15" t="s">
        <v>82</v>
      </c>
      <c r="AY157" s="270" t="s">
        <v>207</v>
      </c>
    </row>
    <row r="158" s="2" customFormat="1" ht="24.15" customHeight="1">
      <c r="A158" s="40"/>
      <c r="B158" s="41"/>
      <c r="C158" s="214" t="s">
        <v>361</v>
      </c>
      <c r="D158" s="214" t="s">
        <v>211</v>
      </c>
      <c r="E158" s="215" t="s">
        <v>362</v>
      </c>
      <c r="F158" s="216" t="s">
        <v>363</v>
      </c>
      <c r="G158" s="217" t="s">
        <v>337</v>
      </c>
      <c r="H158" s="218">
        <v>0.86799999999999999</v>
      </c>
      <c r="I158" s="219"/>
      <c r="J158" s="220">
        <f>ROUND(I158*H158,2)</f>
        <v>0</v>
      </c>
      <c r="K158" s="216" t="s">
        <v>323</v>
      </c>
      <c r="L158" s="46"/>
      <c r="M158" s="229" t="s">
        <v>19</v>
      </c>
      <c r="N158" s="230" t="s">
        <v>46</v>
      </c>
      <c r="O158" s="86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85</v>
      </c>
      <c r="AY158" s="19" t="s">
        <v>207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215</v>
      </c>
      <c r="BM158" s="226" t="s">
        <v>364</v>
      </c>
    </row>
    <row r="159" s="2" customFormat="1">
      <c r="A159" s="40"/>
      <c r="B159" s="41"/>
      <c r="C159" s="42"/>
      <c r="D159" s="233" t="s">
        <v>325</v>
      </c>
      <c r="E159" s="42"/>
      <c r="F159" s="234" t="s">
        <v>365</v>
      </c>
      <c r="G159" s="42"/>
      <c r="H159" s="42"/>
      <c r="I159" s="235"/>
      <c r="J159" s="42"/>
      <c r="K159" s="42"/>
      <c r="L159" s="46"/>
      <c r="M159" s="236"/>
      <c r="N159" s="237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325</v>
      </c>
      <c r="AU159" s="19" t="s">
        <v>85</v>
      </c>
    </row>
    <row r="160" s="14" customFormat="1">
      <c r="A160" s="14"/>
      <c r="B160" s="249"/>
      <c r="C160" s="250"/>
      <c r="D160" s="240" t="s">
        <v>327</v>
      </c>
      <c r="E160" s="251" t="s">
        <v>19</v>
      </c>
      <c r="F160" s="252" t="s">
        <v>366</v>
      </c>
      <c r="G160" s="250"/>
      <c r="H160" s="253">
        <v>0.86799999999999999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327</v>
      </c>
      <c r="AU160" s="259" t="s">
        <v>85</v>
      </c>
      <c r="AV160" s="14" t="s">
        <v>85</v>
      </c>
      <c r="AW160" s="14" t="s">
        <v>36</v>
      </c>
      <c r="AX160" s="14" t="s">
        <v>82</v>
      </c>
      <c r="AY160" s="259" t="s">
        <v>207</v>
      </c>
    </row>
    <row r="161" s="2" customFormat="1" ht="24.15" customHeight="1">
      <c r="A161" s="40"/>
      <c r="B161" s="41"/>
      <c r="C161" s="214" t="s">
        <v>367</v>
      </c>
      <c r="D161" s="214" t="s">
        <v>211</v>
      </c>
      <c r="E161" s="215" t="s">
        <v>368</v>
      </c>
      <c r="F161" s="216" t="s">
        <v>369</v>
      </c>
      <c r="G161" s="217" t="s">
        <v>337</v>
      </c>
      <c r="H161" s="218">
        <v>27.573</v>
      </c>
      <c r="I161" s="219"/>
      <c r="J161" s="220">
        <f>ROUND(I161*H161,2)</f>
        <v>0</v>
      </c>
      <c r="K161" s="216" t="s">
        <v>323</v>
      </c>
      <c r="L161" s="46"/>
      <c r="M161" s="229" t="s">
        <v>19</v>
      </c>
      <c r="N161" s="230" t="s">
        <v>46</v>
      </c>
      <c r="O161" s="86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215</v>
      </c>
      <c r="AT161" s="226" t="s">
        <v>211</v>
      </c>
      <c r="AU161" s="226" t="s">
        <v>85</v>
      </c>
      <c r="AY161" s="19" t="s">
        <v>207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215</v>
      </c>
      <c r="BM161" s="226" t="s">
        <v>370</v>
      </c>
    </row>
    <row r="162" s="2" customFormat="1">
      <c r="A162" s="40"/>
      <c r="B162" s="41"/>
      <c r="C162" s="42"/>
      <c r="D162" s="233" t="s">
        <v>325</v>
      </c>
      <c r="E162" s="42"/>
      <c r="F162" s="234" t="s">
        <v>371</v>
      </c>
      <c r="G162" s="42"/>
      <c r="H162" s="42"/>
      <c r="I162" s="235"/>
      <c r="J162" s="42"/>
      <c r="K162" s="42"/>
      <c r="L162" s="46"/>
      <c r="M162" s="236"/>
      <c r="N162" s="237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325</v>
      </c>
      <c r="AU162" s="19" t="s">
        <v>85</v>
      </c>
    </row>
    <row r="163" s="13" customFormat="1">
      <c r="A163" s="13"/>
      <c r="B163" s="238"/>
      <c r="C163" s="239"/>
      <c r="D163" s="240" t="s">
        <v>327</v>
      </c>
      <c r="E163" s="241" t="s">
        <v>19</v>
      </c>
      <c r="F163" s="242" t="s">
        <v>372</v>
      </c>
      <c r="G163" s="239"/>
      <c r="H163" s="241" t="s">
        <v>19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327</v>
      </c>
      <c r="AU163" s="248" t="s">
        <v>85</v>
      </c>
      <c r="AV163" s="13" t="s">
        <v>82</v>
      </c>
      <c r="AW163" s="13" t="s">
        <v>36</v>
      </c>
      <c r="AX163" s="13" t="s">
        <v>75</v>
      </c>
      <c r="AY163" s="248" t="s">
        <v>207</v>
      </c>
    </row>
    <row r="164" s="14" customFormat="1">
      <c r="A164" s="14"/>
      <c r="B164" s="249"/>
      <c r="C164" s="250"/>
      <c r="D164" s="240" t="s">
        <v>327</v>
      </c>
      <c r="E164" s="251" t="s">
        <v>19</v>
      </c>
      <c r="F164" s="252" t="s">
        <v>373</v>
      </c>
      <c r="G164" s="250"/>
      <c r="H164" s="253">
        <v>27.573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327</v>
      </c>
      <c r="AU164" s="259" t="s">
        <v>85</v>
      </c>
      <c r="AV164" s="14" t="s">
        <v>85</v>
      </c>
      <c r="AW164" s="14" t="s">
        <v>36</v>
      </c>
      <c r="AX164" s="14" t="s">
        <v>82</v>
      </c>
      <c r="AY164" s="259" t="s">
        <v>207</v>
      </c>
    </row>
    <row r="165" s="2" customFormat="1" ht="37.8" customHeight="1">
      <c r="A165" s="40"/>
      <c r="B165" s="41"/>
      <c r="C165" s="214" t="s">
        <v>374</v>
      </c>
      <c r="D165" s="214" t="s">
        <v>211</v>
      </c>
      <c r="E165" s="215" t="s">
        <v>375</v>
      </c>
      <c r="F165" s="216" t="s">
        <v>376</v>
      </c>
      <c r="G165" s="217" t="s">
        <v>337</v>
      </c>
      <c r="H165" s="218">
        <v>27.573</v>
      </c>
      <c r="I165" s="219"/>
      <c r="J165" s="220">
        <f>ROUND(I165*H165,2)</f>
        <v>0</v>
      </c>
      <c r="K165" s="216" t="s">
        <v>323</v>
      </c>
      <c r="L165" s="46"/>
      <c r="M165" s="229" t="s">
        <v>19</v>
      </c>
      <c r="N165" s="230" t="s">
        <v>46</v>
      </c>
      <c r="O165" s="86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215</v>
      </c>
      <c r="AT165" s="226" t="s">
        <v>211</v>
      </c>
      <c r="AU165" s="226" t="s">
        <v>85</v>
      </c>
      <c r="AY165" s="19" t="s">
        <v>207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215</v>
      </c>
      <c r="BM165" s="226" t="s">
        <v>377</v>
      </c>
    </row>
    <row r="166" s="2" customFormat="1">
      <c r="A166" s="40"/>
      <c r="B166" s="41"/>
      <c r="C166" s="42"/>
      <c r="D166" s="233" t="s">
        <v>325</v>
      </c>
      <c r="E166" s="42"/>
      <c r="F166" s="234" t="s">
        <v>378</v>
      </c>
      <c r="G166" s="42"/>
      <c r="H166" s="42"/>
      <c r="I166" s="235"/>
      <c r="J166" s="42"/>
      <c r="K166" s="42"/>
      <c r="L166" s="46"/>
      <c r="M166" s="236"/>
      <c r="N166" s="23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325</v>
      </c>
      <c r="AU166" s="19" t="s">
        <v>85</v>
      </c>
    </row>
    <row r="167" s="13" customFormat="1">
      <c r="A167" s="13"/>
      <c r="B167" s="238"/>
      <c r="C167" s="239"/>
      <c r="D167" s="240" t="s">
        <v>327</v>
      </c>
      <c r="E167" s="241" t="s">
        <v>19</v>
      </c>
      <c r="F167" s="242" t="s">
        <v>379</v>
      </c>
      <c r="G167" s="239"/>
      <c r="H167" s="241" t="s">
        <v>19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327</v>
      </c>
      <c r="AU167" s="248" t="s">
        <v>85</v>
      </c>
      <c r="AV167" s="13" t="s">
        <v>82</v>
      </c>
      <c r="AW167" s="13" t="s">
        <v>36</v>
      </c>
      <c r="AX167" s="13" t="s">
        <v>75</v>
      </c>
      <c r="AY167" s="248" t="s">
        <v>207</v>
      </c>
    </row>
    <row r="168" s="14" customFormat="1">
      <c r="A168" s="14"/>
      <c r="B168" s="249"/>
      <c r="C168" s="250"/>
      <c r="D168" s="240" t="s">
        <v>327</v>
      </c>
      <c r="E168" s="251" t="s">
        <v>19</v>
      </c>
      <c r="F168" s="252" t="s">
        <v>380</v>
      </c>
      <c r="G168" s="250"/>
      <c r="H168" s="253">
        <v>27.573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327</v>
      </c>
      <c r="AU168" s="259" t="s">
        <v>85</v>
      </c>
      <c r="AV168" s="14" t="s">
        <v>85</v>
      </c>
      <c r="AW168" s="14" t="s">
        <v>36</v>
      </c>
      <c r="AX168" s="14" t="s">
        <v>82</v>
      </c>
      <c r="AY168" s="259" t="s">
        <v>207</v>
      </c>
    </row>
    <row r="169" s="2" customFormat="1" ht="37.8" customHeight="1">
      <c r="A169" s="40"/>
      <c r="B169" s="41"/>
      <c r="C169" s="214" t="s">
        <v>381</v>
      </c>
      <c r="D169" s="214" t="s">
        <v>211</v>
      </c>
      <c r="E169" s="215" t="s">
        <v>382</v>
      </c>
      <c r="F169" s="216" t="s">
        <v>383</v>
      </c>
      <c r="G169" s="217" t="s">
        <v>337</v>
      </c>
      <c r="H169" s="218">
        <v>328.66000000000003</v>
      </c>
      <c r="I169" s="219"/>
      <c r="J169" s="220">
        <f>ROUND(I169*H169,2)</f>
        <v>0</v>
      </c>
      <c r="K169" s="216" t="s">
        <v>323</v>
      </c>
      <c r="L169" s="46"/>
      <c r="M169" s="229" t="s">
        <v>19</v>
      </c>
      <c r="N169" s="230" t="s">
        <v>46</v>
      </c>
      <c r="O169" s="86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215</v>
      </c>
      <c r="AT169" s="226" t="s">
        <v>211</v>
      </c>
      <c r="AU169" s="226" t="s">
        <v>85</v>
      </c>
      <c r="AY169" s="19" t="s">
        <v>207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215</v>
      </c>
      <c r="BM169" s="226" t="s">
        <v>384</v>
      </c>
    </row>
    <row r="170" s="2" customFormat="1">
      <c r="A170" s="40"/>
      <c r="B170" s="41"/>
      <c r="C170" s="42"/>
      <c r="D170" s="233" t="s">
        <v>325</v>
      </c>
      <c r="E170" s="42"/>
      <c r="F170" s="234" t="s">
        <v>385</v>
      </c>
      <c r="G170" s="42"/>
      <c r="H170" s="42"/>
      <c r="I170" s="235"/>
      <c r="J170" s="42"/>
      <c r="K170" s="42"/>
      <c r="L170" s="46"/>
      <c r="M170" s="236"/>
      <c r="N170" s="237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325</v>
      </c>
      <c r="AU170" s="19" t="s">
        <v>85</v>
      </c>
    </row>
    <row r="171" s="13" customFormat="1">
      <c r="A171" s="13"/>
      <c r="B171" s="238"/>
      <c r="C171" s="239"/>
      <c r="D171" s="240" t="s">
        <v>327</v>
      </c>
      <c r="E171" s="241" t="s">
        <v>19</v>
      </c>
      <c r="F171" s="242" t="s">
        <v>386</v>
      </c>
      <c r="G171" s="239"/>
      <c r="H171" s="241" t="s">
        <v>19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327</v>
      </c>
      <c r="AU171" s="248" t="s">
        <v>85</v>
      </c>
      <c r="AV171" s="13" t="s">
        <v>82</v>
      </c>
      <c r="AW171" s="13" t="s">
        <v>36</v>
      </c>
      <c r="AX171" s="13" t="s">
        <v>75</v>
      </c>
      <c r="AY171" s="248" t="s">
        <v>207</v>
      </c>
    </row>
    <row r="172" s="14" customFormat="1">
      <c r="A172" s="14"/>
      <c r="B172" s="249"/>
      <c r="C172" s="250"/>
      <c r="D172" s="240" t="s">
        <v>327</v>
      </c>
      <c r="E172" s="251" t="s">
        <v>19</v>
      </c>
      <c r="F172" s="252" t="s">
        <v>387</v>
      </c>
      <c r="G172" s="250"/>
      <c r="H172" s="253">
        <v>328.66000000000003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327</v>
      </c>
      <c r="AU172" s="259" t="s">
        <v>85</v>
      </c>
      <c r="AV172" s="14" t="s">
        <v>85</v>
      </c>
      <c r="AW172" s="14" t="s">
        <v>36</v>
      </c>
      <c r="AX172" s="14" t="s">
        <v>82</v>
      </c>
      <c r="AY172" s="259" t="s">
        <v>207</v>
      </c>
    </row>
    <row r="173" s="2" customFormat="1" ht="24.15" customHeight="1">
      <c r="A173" s="40"/>
      <c r="B173" s="41"/>
      <c r="C173" s="214" t="s">
        <v>388</v>
      </c>
      <c r="D173" s="214" t="s">
        <v>211</v>
      </c>
      <c r="E173" s="215" t="s">
        <v>389</v>
      </c>
      <c r="F173" s="216" t="s">
        <v>390</v>
      </c>
      <c r="G173" s="217" t="s">
        <v>337</v>
      </c>
      <c r="H173" s="218">
        <v>164.33000000000001</v>
      </c>
      <c r="I173" s="219"/>
      <c r="J173" s="220">
        <f>ROUND(I173*H173,2)</f>
        <v>0</v>
      </c>
      <c r="K173" s="216" t="s">
        <v>323</v>
      </c>
      <c r="L173" s="46"/>
      <c r="M173" s="229" t="s">
        <v>19</v>
      </c>
      <c r="N173" s="230" t="s">
        <v>46</v>
      </c>
      <c r="O173" s="86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215</v>
      </c>
      <c r="AT173" s="226" t="s">
        <v>211</v>
      </c>
      <c r="AU173" s="226" t="s">
        <v>85</v>
      </c>
      <c r="AY173" s="19" t="s">
        <v>207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215</v>
      </c>
      <c r="BM173" s="226" t="s">
        <v>391</v>
      </c>
    </row>
    <row r="174" s="2" customFormat="1">
      <c r="A174" s="40"/>
      <c r="B174" s="41"/>
      <c r="C174" s="42"/>
      <c r="D174" s="233" t="s">
        <v>325</v>
      </c>
      <c r="E174" s="42"/>
      <c r="F174" s="234" t="s">
        <v>392</v>
      </c>
      <c r="G174" s="42"/>
      <c r="H174" s="42"/>
      <c r="I174" s="235"/>
      <c r="J174" s="42"/>
      <c r="K174" s="42"/>
      <c r="L174" s="46"/>
      <c r="M174" s="236"/>
      <c r="N174" s="237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325</v>
      </c>
      <c r="AU174" s="19" t="s">
        <v>85</v>
      </c>
    </row>
    <row r="175" s="13" customFormat="1">
      <c r="A175" s="13"/>
      <c r="B175" s="238"/>
      <c r="C175" s="239"/>
      <c r="D175" s="240" t="s">
        <v>327</v>
      </c>
      <c r="E175" s="241" t="s">
        <v>19</v>
      </c>
      <c r="F175" s="242" t="s">
        <v>393</v>
      </c>
      <c r="G175" s="239"/>
      <c r="H175" s="241" t="s">
        <v>19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327</v>
      </c>
      <c r="AU175" s="248" t="s">
        <v>85</v>
      </c>
      <c r="AV175" s="13" t="s">
        <v>82</v>
      </c>
      <c r="AW175" s="13" t="s">
        <v>36</v>
      </c>
      <c r="AX175" s="13" t="s">
        <v>75</v>
      </c>
      <c r="AY175" s="248" t="s">
        <v>207</v>
      </c>
    </row>
    <row r="176" s="13" customFormat="1">
      <c r="A176" s="13"/>
      <c r="B176" s="238"/>
      <c r="C176" s="239"/>
      <c r="D176" s="240" t="s">
        <v>327</v>
      </c>
      <c r="E176" s="241" t="s">
        <v>19</v>
      </c>
      <c r="F176" s="242" t="s">
        <v>394</v>
      </c>
      <c r="G176" s="239"/>
      <c r="H176" s="241" t="s">
        <v>19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327</v>
      </c>
      <c r="AU176" s="248" t="s">
        <v>85</v>
      </c>
      <c r="AV176" s="13" t="s">
        <v>82</v>
      </c>
      <c r="AW176" s="13" t="s">
        <v>36</v>
      </c>
      <c r="AX176" s="13" t="s">
        <v>75</v>
      </c>
      <c r="AY176" s="248" t="s">
        <v>207</v>
      </c>
    </row>
    <row r="177" s="14" customFormat="1">
      <c r="A177" s="14"/>
      <c r="B177" s="249"/>
      <c r="C177" s="250"/>
      <c r="D177" s="240" t="s">
        <v>327</v>
      </c>
      <c r="E177" s="251" t="s">
        <v>19</v>
      </c>
      <c r="F177" s="252" t="s">
        <v>395</v>
      </c>
      <c r="G177" s="250"/>
      <c r="H177" s="253">
        <v>164.33000000000001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327</v>
      </c>
      <c r="AU177" s="259" t="s">
        <v>85</v>
      </c>
      <c r="AV177" s="14" t="s">
        <v>85</v>
      </c>
      <c r="AW177" s="14" t="s">
        <v>36</v>
      </c>
      <c r="AX177" s="14" t="s">
        <v>82</v>
      </c>
      <c r="AY177" s="259" t="s">
        <v>207</v>
      </c>
    </row>
    <row r="178" s="2" customFormat="1" ht="24.15" customHeight="1">
      <c r="A178" s="40"/>
      <c r="B178" s="41"/>
      <c r="C178" s="214" t="s">
        <v>396</v>
      </c>
      <c r="D178" s="214" t="s">
        <v>211</v>
      </c>
      <c r="E178" s="215" t="s">
        <v>397</v>
      </c>
      <c r="F178" s="216" t="s">
        <v>398</v>
      </c>
      <c r="G178" s="217" t="s">
        <v>337</v>
      </c>
      <c r="H178" s="218">
        <v>314.94999999999999</v>
      </c>
      <c r="I178" s="219"/>
      <c r="J178" s="220">
        <f>ROUND(I178*H178,2)</f>
        <v>0</v>
      </c>
      <c r="K178" s="216" t="s">
        <v>323</v>
      </c>
      <c r="L178" s="46"/>
      <c r="M178" s="229" t="s">
        <v>19</v>
      </c>
      <c r="N178" s="230" t="s">
        <v>46</v>
      </c>
      <c r="O178" s="86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215</v>
      </c>
      <c r="AT178" s="226" t="s">
        <v>211</v>
      </c>
      <c r="AU178" s="226" t="s">
        <v>85</v>
      </c>
      <c r="AY178" s="19" t="s">
        <v>207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215</v>
      </c>
      <c r="BM178" s="226" t="s">
        <v>399</v>
      </c>
    </row>
    <row r="179" s="2" customFormat="1">
      <c r="A179" s="40"/>
      <c r="B179" s="41"/>
      <c r="C179" s="42"/>
      <c r="D179" s="233" t="s">
        <v>325</v>
      </c>
      <c r="E179" s="42"/>
      <c r="F179" s="234" t="s">
        <v>400</v>
      </c>
      <c r="G179" s="42"/>
      <c r="H179" s="42"/>
      <c r="I179" s="235"/>
      <c r="J179" s="42"/>
      <c r="K179" s="42"/>
      <c r="L179" s="46"/>
      <c r="M179" s="236"/>
      <c r="N179" s="237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325</v>
      </c>
      <c r="AU179" s="19" t="s">
        <v>85</v>
      </c>
    </row>
    <row r="180" s="13" customFormat="1">
      <c r="A180" s="13"/>
      <c r="B180" s="238"/>
      <c r="C180" s="239"/>
      <c r="D180" s="240" t="s">
        <v>327</v>
      </c>
      <c r="E180" s="241" t="s">
        <v>19</v>
      </c>
      <c r="F180" s="242" t="s">
        <v>401</v>
      </c>
      <c r="G180" s="239"/>
      <c r="H180" s="241" t="s">
        <v>19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327</v>
      </c>
      <c r="AU180" s="248" t="s">
        <v>85</v>
      </c>
      <c r="AV180" s="13" t="s">
        <v>82</v>
      </c>
      <c r="AW180" s="13" t="s">
        <v>36</v>
      </c>
      <c r="AX180" s="13" t="s">
        <v>75</v>
      </c>
      <c r="AY180" s="248" t="s">
        <v>207</v>
      </c>
    </row>
    <row r="181" s="13" customFormat="1">
      <c r="A181" s="13"/>
      <c r="B181" s="238"/>
      <c r="C181" s="239"/>
      <c r="D181" s="240" t="s">
        <v>327</v>
      </c>
      <c r="E181" s="241" t="s">
        <v>19</v>
      </c>
      <c r="F181" s="242" t="s">
        <v>402</v>
      </c>
      <c r="G181" s="239"/>
      <c r="H181" s="241" t="s">
        <v>19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327</v>
      </c>
      <c r="AU181" s="248" t="s">
        <v>85</v>
      </c>
      <c r="AV181" s="13" t="s">
        <v>82</v>
      </c>
      <c r="AW181" s="13" t="s">
        <v>36</v>
      </c>
      <c r="AX181" s="13" t="s">
        <v>75</v>
      </c>
      <c r="AY181" s="248" t="s">
        <v>207</v>
      </c>
    </row>
    <row r="182" s="13" customFormat="1">
      <c r="A182" s="13"/>
      <c r="B182" s="238"/>
      <c r="C182" s="239"/>
      <c r="D182" s="240" t="s">
        <v>327</v>
      </c>
      <c r="E182" s="241" t="s">
        <v>19</v>
      </c>
      <c r="F182" s="242" t="s">
        <v>403</v>
      </c>
      <c r="G182" s="239"/>
      <c r="H182" s="241" t="s">
        <v>19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327</v>
      </c>
      <c r="AU182" s="248" t="s">
        <v>85</v>
      </c>
      <c r="AV182" s="13" t="s">
        <v>82</v>
      </c>
      <c r="AW182" s="13" t="s">
        <v>36</v>
      </c>
      <c r="AX182" s="13" t="s">
        <v>75</v>
      </c>
      <c r="AY182" s="248" t="s">
        <v>207</v>
      </c>
    </row>
    <row r="183" s="14" customFormat="1">
      <c r="A183" s="14"/>
      <c r="B183" s="249"/>
      <c r="C183" s="250"/>
      <c r="D183" s="240" t="s">
        <v>327</v>
      </c>
      <c r="E183" s="251" t="s">
        <v>19</v>
      </c>
      <c r="F183" s="252" t="s">
        <v>341</v>
      </c>
      <c r="G183" s="250"/>
      <c r="H183" s="253">
        <v>90.400999999999996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327</v>
      </c>
      <c r="AU183" s="259" t="s">
        <v>85</v>
      </c>
      <c r="AV183" s="14" t="s">
        <v>85</v>
      </c>
      <c r="AW183" s="14" t="s">
        <v>36</v>
      </c>
      <c r="AX183" s="14" t="s">
        <v>75</v>
      </c>
      <c r="AY183" s="259" t="s">
        <v>207</v>
      </c>
    </row>
    <row r="184" s="14" customFormat="1">
      <c r="A184" s="14"/>
      <c r="B184" s="249"/>
      <c r="C184" s="250"/>
      <c r="D184" s="240" t="s">
        <v>327</v>
      </c>
      <c r="E184" s="251" t="s">
        <v>19</v>
      </c>
      <c r="F184" s="252" t="s">
        <v>404</v>
      </c>
      <c r="G184" s="250"/>
      <c r="H184" s="253">
        <v>-28.091000000000001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327</v>
      </c>
      <c r="AU184" s="259" t="s">
        <v>85</v>
      </c>
      <c r="AV184" s="14" t="s">
        <v>85</v>
      </c>
      <c r="AW184" s="14" t="s">
        <v>36</v>
      </c>
      <c r="AX184" s="14" t="s">
        <v>75</v>
      </c>
      <c r="AY184" s="259" t="s">
        <v>207</v>
      </c>
    </row>
    <row r="185" s="14" customFormat="1">
      <c r="A185" s="14"/>
      <c r="B185" s="249"/>
      <c r="C185" s="250"/>
      <c r="D185" s="240" t="s">
        <v>327</v>
      </c>
      <c r="E185" s="251" t="s">
        <v>19</v>
      </c>
      <c r="F185" s="252" t="s">
        <v>405</v>
      </c>
      <c r="G185" s="250"/>
      <c r="H185" s="253">
        <v>-3.2999999999999998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327</v>
      </c>
      <c r="AU185" s="259" t="s">
        <v>85</v>
      </c>
      <c r="AV185" s="14" t="s">
        <v>85</v>
      </c>
      <c r="AW185" s="14" t="s">
        <v>36</v>
      </c>
      <c r="AX185" s="14" t="s">
        <v>75</v>
      </c>
      <c r="AY185" s="259" t="s">
        <v>207</v>
      </c>
    </row>
    <row r="186" s="14" customFormat="1">
      <c r="A186" s="14"/>
      <c r="B186" s="249"/>
      <c r="C186" s="250"/>
      <c r="D186" s="240" t="s">
        <v>327</v>
      </c>
      <c r="E186" s="251" t="s">
        <v>19</v>
      </c>
      <c r="F186" s="252" t="s">
        <v>406</v>
      </c>
      <c r="G186" s="250"/>
      <c r="H186" s="253">
        <v>-2.5779999999999998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327</v>
      </c>
      <c r="AU186" s="259" t="s">
        <v>85</v>
      </c>
      <c r="AV186" s="14" t="s">
        <v>85</v>
      </c>
      <c r="AW186" s="14" t="s">
        <v>36</v>
      </c>
      <c r="AX186" s="14" t="s">
        <v>75</v>
      </c>
      <c r="AY186" s="259" t="s">
        <v>207</v>
      </c>
    </row>
    <row r="187" s="14" customFormat="1">
      <c r="A187" s="14"/>
      <c r="B187" s="249"/>
      <c r="C187" s="250"/>
      <c r="D187" s="240" t="s">
        <v>327</v>
      </c>
      <c r="E187" s="251" t="s">
        <v>19</v>
      </c>
      <c r="F187" s="252" t="s">
        <v>407</v>
      </c>
      <c r="G187" s="250"/>
      <c r="H187" s="253">
        <v>-9.5289999999999999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327</v>
      </c>
      <c r="AU187" s="259" t="s">
        <v>85</v>
      </c>
      <c r="AV187" s="14" t="s">
        <v>85</v>
      </c>
      <c r="AW187" s="14" t="s">
        <v>36</v>
      </c>
      <c r="AX187" s="14" t="s">
        <v>75</v>
      </c>
      <c r="AY187" s="259" t="s">
        <v>207</v>
      </c>
    </row>
    <row r="188" s="13" customFormat="1">
      <c r="A188" s="13"/>
      <c r="B188" s="238"/>
      <c r="C188" s="239"/>
      <c r="D188" s="240" t="s">
        <v>327</v>
      </c>
      <c r="E188" s="241" t="s">
        <v>19</v>
      </c>
      <c r="F188" s="242" t="s">
        <v>342</v>
      </c>
      <c r="G188" s="239"/>
      <c r="H188" s="241" t="s">
        <v>19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327</v>
      </c>
      <c r="AU188" s="248" t="s">
        <v>85</v>
      </c>
      <c r="AV188" s="13" t="s">
        <v>82</v>
      </c>
      <c r="AW188" s="13" t="s">
        <v>36</v>
      </c>
      <c r="AX188" s="13" t="s">
        <v>75</v>
      </c>
      <c r="AY188" s="248" t="s">
        <v>207</v>
      </c>
    </row>
    <row r="189" s="13" customFormat="1">
      <c r="A189" s="13"/>
      <c r="B189" s="238"/>
      <c r="C189" s="239"/>
      <c r="D189" s="240" t="s">
        <v>327</v>
      </c>
      <c r="E189" s="241" t="s">
        <v>19</v>
      </c>
      <c r="F189" s="242" t="s">
        <v>343</v>
      </c>
      <c r="G189" s="239"/>
      <c r="H189" s="241" t="s">
        <v>19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327</v>
      </c>
      <c r="AU189" s="248" t="s">
        <v>85</v>
      </c>
      <c r="AV189" s="13" t="s">
        <v>82</v>
      </c>
      <c r="AW189" s="13" t="s">
        <v>36</v>
      </c>
      <c r="AX189" s="13" t="s">
        <v>75</v>
      </c>
      <c r="AY189" s="248" t="s">
        <v>207</v>
      </c>
    </row>
    <row r="190" s="14" customFormat="1">
      <c r="A190" s="14"/>
      <c r="B190" s="249"/>
      <c r="C190" s="250"/>
      <c r="D190" s="240" t="s">
        <v>327</v>
      </c>
      <c r="E190" s="251" t="s">
        <v>19</v>
      </c>
      <c r="F190" s="252" t="s">
        <v>344</v>
      </c>
      <c r="G190" s="250"/>
      <c r="H190" s="253">
        <v>47.850000000000001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327</v>
      </c>
      <c r="AU190" s="259" t="s">
        <v>85</v>
      </c>
      <c r="AV190" s="14" t="s">
        <v>85</v>
      </c>
      <c r="AW190" s="14" t="s">
        <v>36</v>
      </c>
      <c r="AX190" s="14" t="s">
        <v>75</v>
      </c>
      <c r="AY190" s="259" t="s">
        <v>207</v>
      </c>
    </row>
    <row r="191" s="14" customFormat="1">
      <c r="A191" s="14"/>
      <c r="B191" s="249"/>
      <c r="C191" s="250"/>
      <c r="D191" s="240" t="s">
        <v>327</v>
      </c>
      <c r="E191" s="251" t="s">
        <v>19</v>
      </c>
      <c r="F191" s="252" t="s">
        <v>408</v>
      </c>
      <c r="G191" s="250"/>
      <c r="H191" s="253">
        <v>-19.215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327</v>
      </c>
      <c r="AU191" s="259" t="s">
        <v>85</v>
      </c>
      <c r="AV191" s="14" t="s">
        <v>85</v>
      </c>
      <c r="AW191" s="14" t="s">
        <v>36</v>
      </c>
      <c r="AX191" s="14" t="s">
        <v>75</v>
      </c>
      <c r="AY191" s="259" t="s">
        <v>207</v>
      </c>
    </row>
    <row r="192" s="13" customFormat="1">
      <c r="A192" s="13"/>
      <c r="B192" s="238"/>
      <c r="C192" s="239"/>
      <c r="D192" s="240" t="s">
        <v>327</v>
      </c>
      <c r="E192" s="241" t="s">
        <v>19</v>
      </c>
      <c r="F192" s="242" t="s">
        <v>409</v>
      </c>
      <c r="G192" s="239"/>
      <c r="H192" s="241" t="s">
        <v>19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327</v>
      </c>
      <c r="AU192" s="248" t="s">
        <v>85</v>
      </c>
      <c r="AV192" s="13" t="s">
        <v>82</v>
      </c>
      <c r="AW192" s="13" t="s">
        <v>36</v>
      </c>
      <c r="AX192" s="13" t="s">
        <v>75</v>
      </c>
      <c r="AY192" s="248" t="s">
        <v>207</v>
      </c>
    </row>
    <row r="193" s="14" customFormat="1">
      <c r="A193" s="14"/>
      <c r="B193" s="249"/>
      <c r="C193" s="250"/>
      <c r="D193" s="240" t="s">
        <v>327</v>
      </c>
      <c r="E193" s="251" t="s">
        <v>19</v>
      </c>
      <c r="F193" s="252" t="s">
        <v>350</v>
      </c>
      <c r="G193" s="250"/>
      <c r="H193" s="253">
        <v>6.2670000000000003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327</v>
      </c>
      <c r="AU193" s="259" t="s">
        <v>85</v>
      </c>
      <c r="AV193" s="14" t="s">
        <v>85</v>
      </c>
      <c r="AW193" s="14" t="s">
        <v>36</v>
      </c>
      <c r="AX193" s="14" t="s">
        <v>75</v>
      </c>
      <c r="AY193" s="259" t="s">
        <v>207</v>
      </c>
    </row>
    <row r="194" s="14" customFormat="1">
      <c r="A194" s="14"/>
      <c r="B194" s="249"/>
      <c r="C194" s="250"/>
      <c r="D194" s="240" t="s">
        <v>327</v>
      </c>
      <c r="E194" s="251" t="s">
        <v>19</v>
      </c>
      <c r="F194" s="252" t="s">
        <v>410</v>
      </c>
      <c r="G194" s="250"/>
      <c r="H194" s="253">
        <v>-2.25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327</v>
      </c>
      <c r="AU194" s="259" t="s">
        <v>85</v>
      </c>
      <c r="AV194" s="14" t="s">
        <v>85</v>
      </c>
      <c r="AW194" s="14" t="s">
        <v>36</v>
      </c>
      <c r="AX194" s="14" t="s">
        <v>75</v>
      </c>
      <c r="AY194" s="259" t="s">
        <v>207</v>
      </c>
    </row>
    <row r="195" s="14" customFormat="1">
      <c r="A195" s="14"/>
      <c r="B195" s="249"/>
      <c r="C195" s="250"/>
      <c r="D195" s="240" t="s">
        <v>327</v>
      </c>
      <c r="E195" s="251" t="s">
        <v>19</v>
      </c>
      <c r="F195" s="252" t="s">
        <v>351</v>
      </c>
      <c r="G195" s="250"/>
      <c r="H195" s="253">
        <v>8.1690000000000005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327</v>
      </c>
      <c r="AU195" s="259" t="s">
        <v>85</v>
      </c>
      <c r="AV195" s="14" t="s">
        <v>85</v>
      </c>
      <c r="AW195" s="14" t="s">
        <v>36</v>
      </c>
      <c r="AX195" s="14" t="s">
        <v>75</v>
      </c>
      <c r="AY195" s="259" t="s">
        <v>207</v>
      </c>
    </row>
    <row r="196" s="14" customFormat="1">
      <c r="A196" s="14"/>
      <c r="B196" s="249"/>
      <c r="C196" s="250"/>
      <c r="D196" s="240" t="s">
        <v>327</v>
      </c>
      <c r="E196" s="251" t="s">
        <v>19</v>
      </c>
      <c r="F196" s="252" t="s">
        <v>352</v>
      </c>
      <c r="G196" s="250"/>
      <c r="H196" s="253">
        <v>0.71399999999999997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327</v>
      </c>
      <c r="AU196" s="259" t="s">
        <v>85</v>
      </c>
      <c r="AV196" s="14" t="s">
        <v>85</v>
      </c>
      <c r="AW196" s="14" t="s">
        <v>36</v>
      </c>
      <c r="AX196" s="14" t="s">
        <v>75</v>
      </c>
      <c r="AY196" s="259" t="s">
        <v>207</v>
      </c>
    </row>
    <row r="197" s="14" customFormat="1">
      <c r="A197" s="14"/>
      <c r="B197" s="249"/>
      <c r="C197" s="250"/>
      <c r="D197" s="240" t="s">
        <v>327</v>
      </c>
      <c r="E197" s="251" t="s">
        <v>19</v>
      </c>
      <c r="F197" s="252" t="s">
        <v>353</v>
      </c>
      <c r="G197" s="250"/>
      <c r="H197" s="253">
        <v>12.023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327</v>
      </c>
      <c r="AU197" s="259" t="s">
        <v>85</v>
      </c>
      <c r="AV197" s="14" t="s">
        <v>85</v>
      </c>
      <c r="AW197" s="14" t="s">
        <v>36</v>
      </c>
      <c r="AX197" s="14" t="s">
        <v>75</v>
      </c>
      <c r="AY197" s="259" t="s">
        <v>207</v>
      </c>
    </row>
    <row r="198" s="14" customFormat="1">
      <c r="A198" s="14"/>
      <c r="B198" s="249"/>
      <c r="C198" s="250"/>
      <c r="D198" s="240" t="s">
        <v>327</v>
      </c>
      <c r="E198" s="251" t="s">
        <v>19</v>
      </c>
      <c r="F198" s="252" t="s">
        <v>356</v>
      </c>
      <c r="G198" s="250"/>
      <c r="H198" s="253">
        <v>9.6259999999999994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327</v>
      </c>
      <c r="AU198" s="259" t="s">
        <v>85</v>
      </c>
      <c r="AV198" s="14" t="s">
        <v>85</v>
      </c>
      <c r="AW198" s="14" t="s">
        <v>36</v>
      </c>
      <c r="AX198" s="14" t="s">
        <v>75</v>
      </c>
      <c r="AY198" s="259" t="s">
        <v>207</v>
      </c>
    </row>
    <row r="199" s="14" customFormat="1">
      <c r="A199" s="14"/>
      <c r="B199" s="249"/>
      <c r="C199" s="250"/>
      <c r="D199" s="240" t="s">
        <v>327</v>
      </c>
      <c r="E199" s="251" t="s">
        <v>19</v>
      </c>
      <c r="F199" s="252" t="s">
        <v>411</v>
      </c>
      <c r="G199" s="250"/>
      <c r="H199" s="253">
        <v>-8.5890000000000004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327</v>
      </c>
      <c r="AU199" s="259" t="s">
        <v>85</v>
      </c>
      <c r="AV199" s="14" t="s">
        <v>85</v>
      </c>
      <c r="AW199" s="14" t="s">
        <v>36</v>
      </c>
      <c r="AX199" s="14" t="s">
        <v>75</v>
      </c>
      <c r="AY199" s="259" t="s">
        <v>207</v>
      </c>
    </row>
    <row r="200" s="14" customFormat="1">
      <c r="A200" s="14"/>
      <c r="B200" s="249"/>
      <c r="C200" s="250"/>
      <c r="D200" s="240" t="s">
        <v>327</v>
      </c>
      <c r="E200" s="251" t="s">
        <v>19</v>
      </c>
      <c r="F200" s="252" t="s">
        <v>354</v>
      </c>
      <c r="G200" s="250"/>
      <c r="H200" s="253">
        <v>1.3440000000000001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327</v>
      </c>
      <c r="AU200" s="259" t="s">
        <v>85</v>
      </c>
      <c r="AV200" s="14" t="s">
        <v>85</v>
      </c>
      <c r="AW200" s="14" t="s">
        <v>36</v>
      </c>
      <c r="AX200" s="14" t="s">
        <v>75</v>
      </c>
      <c r="AY200" s="259" t="s">
        <v>207</v>
      </c>
    </row>
    <row r="201" s="14" customFormat="1">
      <c r="A201" s="14"/>
      <c r="B201" s="249"/>
      <c r="C201" s="250"/>
      <c r="D201" s="240" t="s">
        <v>327</v>
      </c>
      <c r="E201" s="251" t="s">
        <v>19</v>
      </c>
      <c r="F201" s="252" t="s">
        <v>355</v>
      </c>
      <c r="G201" s="250"/>
      <c r="H201" s="253">
        <v>5.0049999999999999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327</v>
      </c>
      <c r="AU201" s="259" t="s">
        <v>85</v>
      </c>
      <c r="AV201" s="14" t="s">
        <v>85</v>
      </c>
      <c r="AW201" s="14" t="s">
        <v>36</v>
      </c>
      <c r="AX201" s="14" t="s">
        <v>75</v>
      </c>
      <c r="AY201" s="259" t="s">
        <v>207</v>
      </c>
    </row>
    <row r="202" s="14" customFormat="1">
      <c r="A202" s="14"/>
      <c r="B202" s="249"/>
      <c r="C202" s="250"/>
      <c r="D202" s="240" t="s">
        <v>327</v>
      </c>
      <c r="E202" s="251" t="s">
        <v>19</v>
      </c>
      <c r="F202" s="252" t="s">
        <v>412</v>
      </c>
      <c r="G202" s="250"/>
      <c r="H202" s="253">
        <v>-4.2060000000000004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327</v>
      </c>
      <c r="AU202" s="259" t="s">
        <v>85</v>
      </c>
      <c r="AV202" s="14" t="s">
        <v>85</v>
      </c>
      <c r="AW202" s="14" t="s">
        <v>36</v>
      </c>
      <c r="AX202" s="14" t="s">
        <v>75</v>
      </c>
      <c r="AY202" s="259" t="s">
        <v>207</v>
      </c>
    </row>
    <row r="203" s="14" customFormat="1">
      <c r="A203" s="14"/>
      <c r="B203" s="249"/>
      <c r="C203" s="250"/>
      <c r="D203" s="240" t="s">
        <v>327</v>
      </c>
      <c r="E203" s="251" t="s">
        <v>19</v>
      </c>
      <c r="F203" s="252" t="s">
        <v>413</v>
      </c>
      <c r="G203" s="250"/>
      <c r="H203" s="253">
        <v>2.8559999999999999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327</v>
      </c>
      <c r="AU203" s="259" t="s">
        <v>85</v>
      </c>
      <c r="AV203" s="14" t="s">
        <v>85</v>
      </c>
      <c r="AW203" s="14" t="s">
        <v>36</v>
      </c>
      <c r="AX203" s="14" t="s">
        <v>75</v>
      </c>
      <c r="AY203" s="259" t="s">
        <v>207</v>
      </c>
    </row>
    <row r="204" s="14" customFormat="1">
      <c r="A204" s="14"/>
      <c r="B204" s="249"/>
      <c r="C204" s="250"/>
      <c r="D204" s="240" t="s">
        <v>327</v>
      </c>
      <c r="E204" s="251" t="s">
        <v>19</v>
      </c>
      <c r="F204" s="252" t="s">
        <v>414</v>
      </c>
      <c r="G204" s="250"/>
      <c r="H204" s="253">
        <v>0.40999999999999998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327</v>
      </c>
      <c r="AU204" s="259" t="s">
        <v>85</v>
      </c>
      <c r="AV204" s="14" t="s">
        <v>85</v>
      </c>
      <c r="AW204" s="14" t="s">
        <v>36</v>
      </c>
      <c r="AX204" s="14" t="s">
        <v>75</v>
      </c>
      <c r="AY204" s="259" t="s">
        <v>207</v>
      </c>
    </row>
    <row r="205" s="14" customFormat="1">
      <c r="A205" s="14"/>
      <c r="B205" s="249"/>
      <c r="C205" s="250"/>
      <c r="D205" s="240" t="s">
        <v>327</v>
      </c>
      <c r="E205" s="251" t="s">
        <v>19</v>
      </c>
      <c r="F205" s="252" t="s">
        <v>357</v>
      </c>
      <c r="G205" s="250"/>
      <c r="H205" s="253">
        <v>17.588000000000001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327</v>
      </c>
      <c r="AU205" s="259" t="s">
        <v>85</v>
      </c>
      <c r="AV205" s="14" t="s">
        <v>85</v>
      </c>
      <c r="AW205" s="14" t="s">
        <v>36</v>
      </c>
      <c r="AX205" s="14" t="s">
        <v>75</v>
      </c>
      <c r="AY205" s="259" t="s">
        <v>207</v>
      </c>
    </row>
    <row r="206" s="14" customFormat="1">
      <c r="A206" s="14"/>
      <c r="B206" s="249"/>
      <c r="C206" s="250"/>
      <c r="D206" s="240" t="s">
        <v>327</v>
      </c>
      <c r="E206" s="251" t="s">
        <v>19</v>
      </c>
      <c r="F206" s="252" t="s">
        <v>358</v>
      </c>
      <c r="G206" s="250"/>
      <c r="H206" s="253">
        <v>6.2999999999999998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327</v>
      </c>
      <c r="AU206" s="259" t="s">
        <v>85</v>
      </c>
      <c r="AV206" s="14" t="s">
        <v>85</v>
      </c>
      <c r="AW206" s="14" t="s">
        <v>36</v>
      </c>
      <c r="AX206" s="14" t="s">
        <v>75</v>
      </c>
      <c r="AY206" s="259" t="s">
        <v>207</v>
      </c>
    </row>
    <row r="207" s="14" customFormat="1">
      <c r="A207" s="14"/>
      <c r="B207" s="249"/>
      <c r="C207" s="250"/>
      <c r="D207" s="240" t="s">
        <v>327</v>
      </c>
      <c r="E207" s="251" t="s">
        <v>19</v>
      </c>
      <c r="F207" s="252" t="s">
        <v>415</v>
      </c>
      <c r="G207" s="250"/>
      <c r="H207" s="253">
        <v>-3.024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327</v>
      </c>
      <c r="AU207" s="259" t="s">
        <v>85</v>
      </c>
      <c r="AV207" s="14" t="s">
        <v>85</v>
      </c>
      <c r="AW207" s="14" t="s">
        <v>36</v>
      </c>
      <c r="AX207" s="14" t="s">
        <v>75</v>
      </c>
      <c r="AY207" s="259" t="s">
        <v>207</v>
      </c>
    </row>
    <row r="208" s="14" customFormat="1">
      <c r="A208" s="14"/>
      <c r="B208" s="249"/>
      <c r="C208" s="250"/>
      <c r="D208" s="240" t="s">
        <v>327</v>
      </c>
      <c r="E208" s="251" t="s">
        <v>19</v>
      </c>
      <c r="F208" s="252" t="s">
        <v>359</v>
      </c>
      <c r="G208" s="250"/>
      <c r="H208" s="253">
        <v>3.3210000000000002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327</v>
      </c>
      <c r="AU208" s="259" t="s">
        <v>85</v>
      </c>
      <c r="AV208" s="14" t="s">
        <v>85</v>
      </c>
      <c r="AW208" s="14" t="s">
        <v>36</v>
      </c>
      <c r="AX208" s="14" t="s">
        <v>75</v>
      </c>
      <c r="AY208" s="259" t="s">
        <v>207</v>
      </c>
    </row>
    <row r="209" s="14" customFormat="1">
      <c r="A209" s="14"/>
      <c r="B209" s="249"/>
      <c r="C209" s="250"/>
      <c r="D209" s="240" t="s">
        <v>327</v>
      </c>
      <c r="E209" s="251" t="s">
        <v>19</v>
      </c>
      <c r="F209" s="252" t="s">
        <v>416</v>
      </c>
      <c r="G209" s="250"/>
      <c r="H209" s="253">
        <v>-0.65600000000000003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327</v>
      </c>
      <c r="AU209" s="259" t="s">
        <v>85</v>
      </c>
      <c r="AV209" s="14" t="s">
        <v>85</v>
      </c>
      <c r="AW209" s="14" t="s">
        <v>36</v>
      </c>
      <c r="AX209" s="14" t="s">
        <v>75</v>
      </c>
      <c r="AY209" s="259" t="s">
        <v>207</v>
      </c>
    </row>
    <row r="210" s="14" customFormat="1">
      <c r="A210" s="14"/>
      <c r="B210" s="249"/>
      <c r="C210" s="250"/>
      <c r="D210" s="240" t="s">
        <v>327</v>
      </c>
      <c r="E210" s="251" t="s">
        <v>19</v>
      </c>
      <c r="F210" s="252" t="s">
        <v>360</v>
      </c>
      <c r="G210" s="250"/>
      <c r="H210" s="253">
        <v>36.734000000000002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327</v>
      </c>
      <c r="AU210" s="259" t="s">
        <v>85</v>
      </c>
      <c r="AV210" s="14" t="s">
        <v>85</v>
      </c>
      <c r="AW210" s="14" t="s">
        <v>36</v>
      </c>
      <c r="AX210" s="14" t="s">
        <v>75</v>
      </c>
      <c r="AY210" s="259" t="s">
        <v>207</v>
      </c>
    </row>
    <row r="211" s="14" customFormat="1">
      <c r="A211" s="14"/>
      <c r="B211" s="249"/>
      <c r="C211" s="250"/>
      <c r="D211" s="240" t="s">
        <v>327</v>
      </c>
      <c r="E211" s="251" t="s">
        <v>19</v>
      </c>
      <c r="F211" s="252" t="s">
        <v>417</v>
      </c>
      <c r="G211" s="250"/>
      <c r="H211" s="253">
        <v>-16.469999999999999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327</v>
      </c>
      <c r="AU211" s="259" t="s">
        <v>85</v>
      </c>
      <c r="AV211" s="14" t="s">
        <v>85</v>
      </c>
      <c r="AW211" s="14" t="s">
        <v>36</v>
      </c>
      <c r="AX211" s="14" t="s">
        <v>75</v>
      </c>
      <c r="AY211" s="259" t="s">
        <v>207</v>
      </c>
    </row>
    <row r="212" s="13" customFormat="1">
      <c r="A212" s="13"/>
      <c r="B212" s="238"/>
      <c r="C212" s="239"/>
      <c r="D212" s="240" t="s">
        <v>327</v>
      </c>
      <c r="E212" s="241" t="s">
        <v>19</v>
      </c>
      <c r="F212" s="242" t="s">
        <v>418</v>
      </c>
      <c r="G212" s="239"/>
      <c r="H212" s="241" t="s">
        <v>19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327</v>
      </c>
      <c r="AU212" s="248" t="s">
        <v>85</v>
      </c>
      <c r="AV212" s="13" t="s">
        <v>82</v>
      </c>
      <c r="AW212" s="13" t="s">
        <v>36</v>
      </c>
      <c r="AX212" s="13" t="s">
        <v>75</v>
      </c>
      <c r="AY212" s="248" t="s">
        <v>207</v>
      </c>
    </row>
    <row r="213" s="14" customFormat="1">
      <c r="A213" s="14"/>
      <c r="B213" s="249"/>
      <c r="C213" s="250"/>
      <c r="D213" s="240" t="s">
        <v>327</v>
      </c>
      <c r="E213" s="251" t="s">
        <v>19</v>
      </c>
      <c r="F213" s="252" t="s">
        <v>366</v>
      </c>
      <c r="G213" s="250"/>
      <c r="H213" s="253">
        <v>0.86799999999999999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327</v>
      </c>
      <c r="AU213" s="259" t="s">
        <v>85</v>
      </c>
      <c r="AV213" s="14" t="s">
        <v>85</v>
      </c>
      <c r="AW213" s="14" t="s">
        <v>36</v>
      </c>
      <c r="AX213" s="14" t="s">
        <v>75</v>
      </c>
      <c r="AY213" s="259" t="s">
        <v>207</v>
      </c>
    </row>
    <row r="214" s="14" customFormat="1">
      <c r="A214" s="14"/>
      <c r="B214" s="249"/>
      <c r="C214" s="250"/>
      <c r="D214" s="240" t="s">
        <v>327</v>
      </c>
      <c r="E214" s="251" t="s">
        <v>19</v>
      </c>
      <c r="F214" s="252" t="s">
        <v>419</v>
      </c>
      <c r="G214" s="250"/>
      <c r="H214" s="253">
        <v>-0.94399999999999995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327</v>
      </c>
      <c r="AU214" s="259" t="s">
        <v>85</v>
      </c>
      <c r="AV214" s="14" t="s">
        <v>85</v>
      </c>
      <c r="AW214" s="14" t="s">
        <v>36</v>
      </c>
      <c r="AX214" s="14" t="s">
        <v>75</v>
      </c>
      <c r="AY214" s="259" t="s">
        <v>207</v>
      </c>
    </row>
    <row r="215" s="16" customFormat="1">
      <c r="A215" s="16"/>
      <c r="B215" s="271"/>
      <c r="C215" s="272"/>
      <c r="D215" s="240" t="s">
        <v>327</v>
      </c>
      <c r="E215" s="273" t="s">
        <v>19</v>
      </c>
      <c r="F215" s="274" t="s">
        <v>420</v>
      </c>
      <c r="G215" s="272"/>
      <c r="H215" s="275">
        <v>150.624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327</v>
      </c>
      <c r="AU215" s="281" t="s">
        <v>85</v>
      </c>
      <c r="AV215" s="16" t="s">
        <v>216</v>
      </c>
      <c r="AW215" s="16" t="s">
        <v>36</v>
      </c>
      <c r="AX215" s="16" t="s">
        <v>75</v>
      </c>
      <c r="AY215" s="281" t="s">
        <v>207</v>
      </c>
    </row>
    <row r="216" s="13" customFormat="1">
      <c r="A216" s="13"/>
      <c r="B216" s="238"/>
      <c r="C216" s="239"/>
      <c r="D216" s="240" t="s">
        <v>327</v>
      </c>
      <c r="E216" s="241" t="s">
        <v>19</v>
      </c>
      <c r="F216" s="242" t="s">
        <v>421</v>
      </c>
      <c r="G216" s="239"/>
      <c r="H216" s="241" t="s">
        <v>19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327</v>
      </c>
      <c r="AU216" s="248" t="s">
        <v>85</v>
      </c>
      <c r="AV216" s="13" t="s">
        <v>82</v>
      </c>
      <c r="AW216" s="13" t="s">
        <v>36</v>
      </c>
      <c r="AX216" s="13" t="s">
        <v>75</v>
      </c>
      <c r="AY216" s="248" t="s">
        <v>207</v>
      </c>
    </row>
    <row r="217" s="13" customFormat="1">
      <c r="A217" s="13"/>
      <c r="B217" s="238"/>
      <c r="C217" s="239"/>
      <c r="D217" s="240" t="s">
        <v>327</v>
      </c>
      <c r="E217" s="241" t="s">
        <v>19</v>
      </c>
      <c r="F217" s="242" t="s">
        <v>422</v>
      </c>
      <c r="G217" s="239"/>
      <c r="H217" s="241" t="s">
        <v>19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327</v>
      </c>
      <c r="AU217" s="248" t="s">
        <v>85</v>
      </c>
      <c r="AV217" s="13" t="s">
        <v>82</v>
      </c>
      <c r="AW217" s="13" t="s">
        <v>36</v>
      </c>
      <c r="AX217" s="13" t="s">
        <v>75</v>
      </c>
      <c r="AY217" s="248" t="s">
        <v>207</v>
      </c>
    </row>
    <row r="218" s="14" customFormat="1">
      <c r="A218" s="14"/>
      <c r="B218" s="249"/>
      <c r="C218" s="250"/>
      <c r="D218" s="240" t="s">
        <v>327</v>
      </c>
      <c r="E218" s="251" t="s">
        <v>19</v>
      </c>
      <c r="F218" s="252" t="s">
        <v>423</v>
      </c>
      <c r="G218" s="250"/>
      <c r="H218" s="253">
        <v>202.45099999999999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327</v>
      </c>
      <c r="AU218" s="259" t="s">
        <v>85</v>
      </c>
      <c r="AV218" s="14" t="s">
        <v>85</v>
      </c>
      <c r="AW218" s="14" t="s">
        <v>36</v>
      </c>
      <c r="AX218" s="14" t="s">
        <v>75</v>
      </c>
      <c r="AY218" s="259" t="s">
        <v>207</v>
      </c>
    </row>
    <row r="219" s="14" customFormat="1">
      <c r="A219" s="14"/>
      <c r="B219" s="249"/>
      <c r="C219" s="250"/>
      <c r="D219" s="240" t="s">
        <v>327</v>
      </c>
      <c r="E219" s="251" t="s">
        <v>19</v>
      </c>
      <c r="F219" s="252" t="s">
        <v>424</v>
      </c>
      <c r="G219" s="250"/>
      <c r="H219" s="253">
        <v>-48.093000000000004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327</v>
      </c>
      <c r="AU219" s="259" t="s">
        <v>85</v>
      </c>
      <c r="AV219" s="14" t="s">
        <v>85</v>
      </c>
      <c r="AW219" s="14" t="s">
        <v>36</v>
      </c>
      <c r="AX219" s="14" t="s">
        <v>75</v>
      </c>
      <c r="AY219" s="259" t="s">
        <v>207</v>
      </c>
    </row>
    <row r="220" s="14" customFormat="1">
      <c r="A220" s="14"/>
      <c r="B220" s="249"/>
      <c r="C220" s="250"/>
      <c r="D220" s="240" t="s">
        <v>327</v>
      </c>
      <c r="E220" s="251" t="s">
        <v>19</v>
      </c>
      <c r="F220" s="252" t="s">
        <v>425</v>
      </c>
      <c r="G220" s="250"/>
      <c r="H220" s="253">
        <v>9.968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327</v>
      </c>
      <c r="AU220" s="259" t="s">
        <v>85</v>
      </c>
      <c r="AV220" s="14" t="s">
        <v>85</v>
      </c>
      <c r="AW220" s="14" t="s">
        <v>36</v>
      </c>
      <c r="AX220" s="14" t="s">
        <v>75</v>
      </c>
      <c r="AY220" s="259" t="s">
        <v>207</v>
      </c>
    </row>
    <row r="221" s="16" customFormat="1">
      <c r="A221" s="16"/>
      <c r="B221" s="271"/>
      <c r="C221" s="272"/>
      <c r="D221" s="240" t="s">
        <v>327</v>
      </c>
      <c r="E221" s="273" t="s">
        <v>19</v>
      </c>
      <c r="F221" s="274" t="s">
        <v>420</v>
      </c>
      <c r="G221" s="272"/>
      <c r="H221" s="275">
        <v>164.32599999999999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327</v>
      </c>
      <c r="AU221" s="281" t="s">
        <v>85</v>
      </c>
      <c r="AV221" s="16" t="s">
        <v>216</v>
      </c>
      <c r="AW221" s="16" t="s">
        <v>36</v>
      </c>
      <c r="AX221" s="16" t="s">
        <v>75</v>
      </c>
      <c r="AY221" s="281" t="s">
        <v>207</v>
      </c>
    </row>
    <row r="222" s="15" customFormat="1">
      <c r="A222" s="15"/>
      <c r="B222" s="260"/>
      <c r="C222" s="261"/>
      <c r="D222" s="240" t="s">
        <v>327</v>
      </c>
      <c r="E222" s="262" t="s">
        <v>19</v>
      </c>
      <c r="F222" s="263" t="s">
        <v>345</v>
      </c>
      <c r="G222" s="261"/>
      <c r="H222" s="264">
        <v>314.94999999999999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0" t="s">
        <v>327</v>
      </c>
      <c r="AU222" s="270" t="s">
        <v>85</v>
      </c>
      <c r="AV222" s="15" t="s">
        <v>215</v>
      </c>
      <c r="AW222" s="15" t="s">
        <v>36</v>
      </c>
      <c r="AX222" s="15" t="s">
        <v>82</v>
      </c>
      <c r="AY222" s="270" t="s">
        <v>207</v>
      </c>
    </row>
    <row r="223" s="13" customFormat="1">
      <c r="A223" s="13"/>
      <c r="B223" s="238"/>
      <c r="C223" s="239"/>
      <c r="D223" s="240" t="s">
        <v>327</v>
      </c>
      <c r="E223" s="241" t="s">
        <v>19</v>
      </c>
      <c r="F223" s="242" t="s">
        <v>426</v>
      </c>
      <c r="G223" s="239"/>
      <c r="H223" s="241" t="s">
        <v>19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327</v>
      </c>
      <c r="AU223" s="248" t="s">
        <v>85</v>
      </c>
      <c r="AV223" s="13" t="s">
        <v>82</v>
      </c>
      <c r="AW223" s="13" t="s">
        <v>36</v>
      </c>
      <c r="AX223" s="13" t="s">
        <v>75</v>
      </c>
      <c r="AY223" s="248" t="s">
        <v>207</v>
      </c>
    </row>
    <row r="224" s="14" customFormat="1">
      <c r="A224" s="14"/>
      <c r="B224" s="249"/>
      <c r="C224" s="250"/>
      <c r="D224" s="240" t="s">
        <v>327</v>
      </c>
      <c r="E224" s="251" t="s">
        <v>19</v>
      </c>
      <c r="F224" s="252" t="s">
        <v>75</v>
      </c>
      <c r="G224" s="250"/>
      <c r="H224" s="253">
        <v>0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327</v>
      </c>
      <c r="AU224" s="259" t="s">
        <v>85</v>
      </c>
      <c r="AV224" s="14" t="s">
        <v>85</v>
      </c>
      <c r="AW224" s="14" t="s">
        <v>36</v>
      </c>
      <c r="AX224" s="14" t="s">
        <v>75</v>
      </c>
      <c r="AY224" s="259" t="s">
        <v>207</v>
      </c>
    </row>
    <row r="225" s="2" customFormat="1" ht="16.5" customHeight="1">
      <c r="A225" s="40"/>
      <c r="B225" s="41"/>
      <c r="C225" s="282" t="s">
        <v>209</v>
      </c>
      <c r="D225" s="282" t="s">
        <v>427</v>
      </c>
      <c r="E225" s="283" t="s">
        <v>428</v>
      </c>
      <c r="F225" s="284" t="s">
        <v>429</v>
      </c>
      <c r="G225" s="285" t="s">
        <v>430</v>
      </c>
      <c r="H225" s="286">
        <v>286.178</v>
      </c>
      <c r="I225" s="287"/>
      <c r="J225" s="288">
        <f>ROUND(I225*H225,2)</f>
        <v>0</v>
      </c>
      <c r="K225" s="284" t="s">
        <v>323</v>
      </c>
      <c r="L225" s="289"/>
      <c r="M225" s="290" t="s">
        <v>19</v>
      </c>
      <c r="N225" s="291" t="s">
        <v>46</v>
      </c>
      <c r="O225" s="86"/>
      <c r="P225" s="231">
        <f>O225*H225</f>
        <v>0</v>
      </c>
      <c r="Q225" s="231">
        <v>1</v>
      </c>
      <c r="R225" s="231">
        <f>Q225*H225</f>
        <v>286.178</v>
      </c>
      <c r="S225" s="231">
        <v>0</v>
      </c>
      <c r="T225" s="23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381</v>
      </c>
      <c r="AT225" s="226" t="s">
        <v>427</v>
      </c>
      <c r="AU225" s="226" t="s">
        <v>85</v>
      </c>
      <c r="AY225" s="19" t="s">
        <v>207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215</v>
      </c>
      <c r="BM225" s="226" t="s">
        <v>431</v>
      </c>
    </row>
    <row r="226" s="13" customFormat="1">
      <c r="A226" s="13"/>
      <c r="B226" s="238"/>
      <c r="C226" s="239"/>
      <c r="D226" s="240" t="s">
        <v>327</v>
      </c>
      <c r="E226" s="241" t="s">
        <v>19</v>
      </c>
      <c r="F226" s="242" t="s">
        <v>432</v>
      </c>
      <c r="G226" s="239"/>
      <c r="H226" s="241" t="s">
        <v>19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327</v>
      </c>
      <c r="AU226" s="248" t="s">
        <v>85</v>
      </c>
      <c r="AV226" s="13" t="s">
        <v>82</v>
      </c>
      <c r="AW226" s="13" t="s">
        <v>36</v>
      </c>
      <c r="AX226" s="13" t="s">
        <v>75</v>
      </c>
      <c r="AY226" s="248" t="s">
        <v>207</v>
      </c>
    </row>
    <row r="227" s="14" customFormat="1">
      <c r="A227" s="14"/>
      <c r="B227" s="249"/>
      <c r="C227" s="250"/>
      <c r="D227" s="240" t="s">
        <v>327</v>
      </c>
      <c r="E227" s="251" t="s">
        <v>19</v>
      </c>
      <c r="F227" s="252" t="s">
        <v>433</v>
      </c>
      <c r="G227" s="250"/>
      <c r="H227" s="253">
        <v>286.178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327</v>
      </c>
      <c r="AU227" s="259" t="s">
        <v>85</v>
      </c>
      <c r="AV227" s="14" t="s">
        <v>85</v>
      </c>
      <c r="AW227" s="14" t="s">
        <v>36</v>
      </c>
      <c r="AX227" s="14" t="s">
        <v>82</v>
      </c>
      <c r="AY227" s="259" t="s">
        <v>207</v>
      </c>
    </row>
    <row r="228" s="2" customFormat="1" ht="37.8" customHeight="1">
      <c r="A228" s="40"/>
      <c r="B228" s="41"/>
      <c r="C228" s="214" t="s">
        <v>434</v>
      </c>
      <c r="D228" s="214" t="s">
        <v>211</v>
      </c>
      <c r="E228" s="215" t="s">
        <v>435</v>
      </c>
      <c r="F228" s="216" t="s">
        <v>436</v>
      </c>
      <c r="G228" s="217" t="s">
        <v>337</v>
      </c>
      <c r="H228" s="218">
        <v>103.09999999999999</v>
      </c>
      <c r="I228" s="219"/>
      <c r="J228" s="220">
        <f>ROUND(I228*H228,2)</f>
        <v>0</v>
      </c>
      <c r="K228" s="216" t="s">
        <v>323</v>
      </c>
      <c r="L228" s="46"/>
      <c r="M228" s="229" t="s">
        <v>19</v>
      </c>
      <c r="N228" s="230" t="s">
        <v>46</v>
      </c>
      <c r="O228" s="86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215</v>
      </c>
      <c r="AT228" s="226" t="s">
        <v>211</v>
      </c>
      <c r="AU228" s="226" t="s">
        <v>85</v>
      </c>
      <c r="AY228" s="19" t="s">
        <v>207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82</v>
      </c>
      <c r="BK228" s="227">
        <f>ROUND(I228*H228,2)</f>
        <v>0</v>
      </c>
      <c r="BL228" s="19" t="s">
        <v>215</v>
      </c>
      <c r="BM228" s="226" t="s">
        <v>437</v>
      </c>
    </row>
    <row r="229" s="2" customFormat="1">
      <c r="A229" s="40"/>
      <c r="B229" s="41"/>
      <c r="C229" s="42"/>
      <c r="D229" s="233" t="s">
        <v>325</v>
      </c>
      <c r="E229" s="42"/>
      <c r="F229" s="234" t="s">
        <v>438</v>
      </c>
      <c r="G229" s="42"/>
      <c r="H229" s="42"/>
      <c r="I229" s="235"/>
      <c r="J229" s="42"/>
      <c r="K229" s="42"/>
      <c r="L229" s="46"/>
      <c r="M229" s="236"/>
      <c r="N229" s="23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325</v>
      </c>
      <c r="AU229" s="19" t="s">
        <v>85</v>
      </c>
    </row>
    <row r="230" s="13" customFormat="1">
      <c r="A230" s="13"/>
      <c r="B230" s="238"/>
      <c r="C230" s="239"/>
      <c r="D230" s="240" t="s">
        <v>327</v>
      </c>
      <c r="E230" s="241" t="s">
        <v>19</v>
      </c>
      <c r="F230" s="242" t="s">
        <v>439</v>
      </c>
      <c r="G230" s="239"/>
      <c r="H230" s="241" t="s">
        <v>19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327</v>
      </c>
      <c r="AU230" s="248" t="s">
        <v>85</v>
      </c>
      <c r="AV230" s="13" t="s">
        <v>82</v>
      </c>
      <c r="AW230" s="13" t="s">
        <v>36</v>
      </c>
      <c r="AX230" s="13" t="s">
        <v>75</v>
      </c>
      <c r="AY230" s="248" t="s">
        <v>207</v>
      </c>
    </row>
    <row r="231" s="13" customFormat="1">
      <c r="A231" s="13"/>
      <c r="B231" s="238"/>
      <c r="C231" s="239"/>
      <c r="D231" s="240" t="s">
        <v>327</v>
      </c>
      <c r="E231" s="241" t="s">
        <v>19</v>
      </c>
      <c r="F231" s="242" t="s">
        <v>440</v>
      </c>
      <c r="G231" s="239"/>
      <c r="H231" s="241" t="s">
        <v>19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327</v>
      </c>
      <c r="AU231" s="248" t="s">
        <v>85</v>
      </c>
      <c r="AV231" s="13" t="s">
        <v>82</v>
      </c>
      <c r="AW231" s="13" t="s">
        <v>36</v>
      </c>
      <c r="AX231" s="13" t="s">
        <v>75</v>
      </c>
      <c r="AY231" s="248" t="s">
        <v>207</v>
      </c>
    </row>
    <row r="232" s="14" customFormat="1">
      <c r="A232" s="14"/>
      <c r="B232" s="249"/>
      <c r="C232" s="250"/>
      <c r="D232" s="240" t="s">
        <v>327</v>
      </c>
      <c r="E232" s="251" t="s">
        <v>19</v>
      </c>
      <c r="F232" s="252" t="s">
        <v>441</v>
      </c>
      <c r="G232" s="250"/>
      <c r="H232" s="253">
        <v>138.25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327</v>
      </c>
      <c r="AU232" s="259" t="s">
        <v>85</v>
      </c>
      <c r="AV232" s="14" t="s">
        <v>85</v>
      </c>
      <c r="AW232" s="14" t="s">
        <v>36</v>
      </c>
      <c r="AX232" s="14" t="s">
        <v>75</v>
      </c>
      <c r="AY232" s="259" t="s">
        <v>207</v>
      </c>
    </row>
    <row r="233" s="14" customFormat="1">
      <c r="A233" s="14"/>
      <c r="B233" s="249"/>
      <c r="C233" s="250"/>
      <c r="D233" s="240" t="s">
        <v>327</v>
      </c>
      <c r="E233" s="251" t="s">
        <v>19</v>
      </c>
      <c r="F233" s="252" t="s">
        <v>442</v>
      </c>
      <c r="G233" s="250"/>
      <c r="H233" s="253">
        <v>100.74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327</v>
      </c>
      <c r="AU233" s="259" t="s">
        <v>85</v>
      </c>
      <c r="AV233" s="14" t="s">
        <v>85</v>
      </c>
      <c r="AW233" s="14" t="s">
        <v>36</v>
      </c>
      <c r="AX233" s="14" t="s">
        <v>75</v>
      </c>
      <c r="AY233" s="259" t="s">
        <v>207</v>
      </c>
    </row>
    <row r="234" s="14" customFormat="1">
      <c r="A234" s="14"/>
      <c r="B234" s="249"/>
      <c r="C234" s="250"/>
      <c r="D234" s="240" t="s">
        <v>327</v>
      </c>
      <c r="E234" s="251" t="s">
        <v>19</v>
      </c>
      <c r="F234" s="252" t="s">
        <v>443</v>
      </c>
      <c r="G234" s="250"/>
      <c r="H234" s="253">
        <v>0.87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327</v>
      </c>
      <c r="AU234" s="259" t="s">
        <v>85</v>
      </c>
      <c r="AV234" s="14" t="s">
        <v>85</v>
      </c>
      <c r="AW234" s="14" t="s">
        <v>36</v>
      </c>
      <c r="AX234" s="14" t="s">
        <v>75</v>
      </c>
      <c r="AY234" s="259" t="s">
        <v>207</v>
      </c>
    </row>
    <row r="235" s="14" customFormat="1">
      <c r="A235" s="14"/>
      <c r="B235" s="249"/>
      <c r="C235" s="250"/>
      <c r="D235" s="240" t="s">
        <v>327</v>
      </c>
      <c r="E235" s="251" t="s">
        <v>19</v>
      </c>
      <c r="F235" s="252" t="s">
        <v>444</v>
      </c>
      <c r="G235" s="250"/>
      <c r="H235" s="253">
        <v>27.57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327</v>
      </c>
      <c r="AU235" s="259" t="s">
        <v>85</v>
      </c>
      <c r="AV235" s="14" t="s">
        <v>85</v>
      </c>
      <c r="AW235" s="14" t="s">
        <v>36</v>
      </c>
      <c r="AX235" s="14" t="s">
        <v>75</v>
      </c>
      <c r="AY235" s="259" t="s">
        <v>207</v>
      </c>
    </row>
    <row r="236" s="13" customFormat="1">
      <c r="A236" s="13"/>
      <c r="B236" s="238"/>
      <c r="C236" s="239"/>
      <c r="D236" s="240" t="s">
        <v>327</v>
      </c>
      <c r="E236" s="241" t="s">
        <v>19</v>
      </c>
      <c r="F236" s="242" t="s">
        <v>445</v>
      </c>
      <c r="G236" s="239"/>
      <c r="H236" s="241" t="s">
        <v>19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327</v>
      </c>
      <c r="AU236" s="248" t="s">
        <v>85</v>
      </c>
      <c r="AV236" s="13" t="s">
        <v>82</v>
      </c>
      <c r="AW236" s="13" t="s">
        <v>36</v>
      </c>
      <c r="AX236" s="13" t="s">
        <v>75</v>
      </c>
      <c r="AY236" s="248" t="s">
        <v>207</v>
      </c>
    </row>
    <row r="237" s="14" customFormat="1">
      <c r="A237" s="14"/>
      <c r="B237" s="249"/>
      <c r="C237" s="250"/>
      <c r="D237" s="240" t="s">
        <v>327</v>
      </c>
      <c r="E237" s="251" t="s">
        <v>19</v>
      </c>
      <c r="F237" s="252" t="s">
        <v>446</v>
      </c>
      <c r="G237" s="250"/>
      <c r="H237" s="253">
        <v>-164.33000000000001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327</v>
      </c>
      <c r="AU237" s="259" t="s">
        <v>85</v>
      </c>
      <c r="AV237" s="14" t="s">
        <v>85</v>
      </c>
      <c r="AW237" s="14" t="s">
        <v>36</v>
      </c>
      <c r="AX237" s="14" t="s">
        <v>75</v>
      </c>
      <c r="AY237" s="259" t="s">
        <v>207</v>
      </c>
    </row>
    <row r="238" s="15" customFormat="1">
      <c r="A238" s="15"/>
      <c r="B238" s="260"/>
      <c r="C238" s="261"/>
      <c r="D238" s="240" t="s">
        <v>327</v>
      </c>
      <c r="E238" s="262" t="s">
        <v>19</v>
      </c>
      <c r="F238" s="263" t="s">
        <v>345</v>
      </c>
      <c r="G238" s="261"/>
      <c r="H238" s="264">
        <v>103.09999999999999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0" t="s">
        <v>327</v>
      </c>
      <c r="AU238" s="270" t="s">
        <v>85</v>
      </c>
      <c r="AV238" s="15" t="s">
        <v>215</v>
      </c>
      <c r="AW238" s="15" t="s">
        <v>36</v>
      </c>
      <c r="AX238" s="15" t="s">
        <v>82</v>
      </c>
      <c r="AY238" s="270" t="s">
        <v>207</v>
      </c>
    </row>
    <row r="239" s="2" customFormat="1" ht="37.8" customHeight="1">
      <c r="A239" s="40"/>
      <c r="B239" s="41"/>
      <c r="C239" s="214" t="s">
        <v>447</v>
      </c>
      <c r="D239" s="214" t="s">
        <v>211</v>
      </c>
      <c r="E239" s="215" t="s">
        <v>448</v>
      </c>
      <c r="F239" s="216" t="s">
        <v>449</v>
      </c>
      <c r="G239" s="217" t="s">
        <v>337</v>
      </c>
      <c r="H239" s="218">
        <v>1031</v>
      </c>
      <c r="I239" s="219"/>
      <c r="J239" s="220">
        <f>ROUND(I239*H239,2)</f>
        <v>0</v>
      </c>
      <c r="K239" s="216" t="s">
        <v>323</v>
      </c>
      <c r="L239" s="46"/>
      <c r="M239" s="229" t="s">
        <v>19</v>
      </c>
      <c r="N239" s="230" t="s">
        <v>46</v>
      </c>
      <c r="O239" s="86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215</v>
      </c>
      <c r="AT239" s="226" t="s">
        <v>211</v>
      </c>
      <c r="AU239" s="226" t="s">
        <v>85</v>
      </c>
      <c r="AY239" s="19" t="s">
        <v>207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215</v>
      </c>
      <c r="BM239" s="226" t="s">
        <v>450</v>
      </c>
    </row>
    <row r="240" s="2" customFormat="1">
      <c r="A240" s="40"/>
      <c r="B240" s="41"/>
      <c r="C240" s="42"/>
      <c r="D240" s="233" t="s">
        <v>325</v>
      </c>
      <c r="E240" s="42"/>
      <c r="F240" s="234" t="s">
        <v>451</v>
      </c>
      <c r="G240" s="42"/>
      <c r="H240" s="42"/>
      <c r="I240" s="235"/>
      <c r="J240" s="42"/>
      <c r="K240" s="42"/>
      <c r="L240" s="46"/>
      <c r="M240" s="236"/>
      <c r="N240" s="237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325</v>
      </c>
      <c r="AU240" s="19" t="s">
        <v>85</v>
      </c>
    </row>
    <row r="241" s="14" customFormat="1">
      <c r="A241" s="14"/>
      <c r="B241" s="249"/>
      <c r="C241" s="250"/>
      <c r="D241" s="240" t="s">
        <v>327</v>
      </c>
      <c r="E241" s="251" t="s">
        <v>19</v>
      </c>
      <c r="F241" s="252" t="s">
        <v>452</v>
      </c>
      <c r="G241" s="250"/>
      <c r="H241" s="253">
        <v>1031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327</v>
      </c>
      <c r="AU241" s="259" t="s">
        <v>85</v>
      </c>
      <c r="AV241" s="14" t="s">
        <v>85</v>
      </c>
      <c r="AW241" s="14" t="s">
        <v>36</v>
      </c>
      <c r="AX241" s="14" t="s">
        <v>82</v>
      </c>
      <c r="AY241" s="259" t="s">
        <v>207</v>
      </c>
    </row>
    <row r="242" s="2" customFormat="1" ht="37.8" customHeight="1">
      <c r="A242" s="40"/>
      <c r="B242" s="41"/>
      <c r="C242" s="214" t="s">
        <v>453</v>
      </c>
      <c r="D242" s="214" t="s">
        <v>211</v>
      </c>
      <c r="E242" s="215" t="s">
        <v>454</v>
      </c>
      <c r="F242" s="216" t="s">
        <v>455</v>
      </c>
      <c r="G242" s="217" t="s">
        <v>337</v>
      </c>
      <c r="H242" s="218">
        <v>151.953</v>
      </c>
      <c r="I242" s="219"/>
      <c r="J242" s="220">
        <f>ROUND(I242*H242,2)</f>
        <v>0</v>
      </c>
      <c r="K242" s="216" t="s">
        <v>323</v>
      </c>
      <c r="L242" s="46"/>
      <c r="M242" s="229" t="s">
        <v>19</v>
      </c>
      <c r="N242" s="230" t="s">
        <v>46</v>
      </c>
      <c r="O242" s="86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215</v>
      </c>
      <c r="AT242" s="226" t="s">
        <v>211</v>
      </c>
      <c r="AU242" s="226" t="s">
        <v>85</v>
      </c>
      <c r="AY242" s="19" t="s">
        <v>207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215</v>
      </c>
      <c r="BM242" s="226" t="s">
        <v>456</v>
      </c>
    </row>
    <row r="243" s="2" customFormat="1">
      <c r="A243" s="40"/>
      <c r="B243" s="41"/>
      <c r="C243" s="42"/>
      <c r="D243" s="233" t="s">
        <v>325</v>
      </c>
      <c r="E243" s="42"/>
      <c r="F243" s="234" t="s">
        <v>457</v>
      </c>
      <c r="G243" s="42"/>
      <c r="H243" s="42"/>
      <c r="I243" s="235"/>
      <c r="J243" s="42"/>
      <c r="K243" s="42"/>
      <c r="L243" s="46"/>
      <c r="M243" s="236"/>
      <c r="N243" s="237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325</v>
      </c>
      <c r="AU243" s="19" t="s">
        <v>85</v>
      </c>
    </row>
    <row r="244" s="13" customFormat="1">
      <c r="A244" s="13"/>
      <c r="B244" s="238"/>
      <c r="C244" s="239"/>
      <c r="D244" s="240" t="s">
        <v>327</v>
      </c>
      <c r="E244" s="241" t="s">
        <v>19</v>
      </c>
      <c r="F244" s="242" t="s">
        <v>458</v>
      </c>
      <c r="G244" s="239"/>
      <c r="H244" s="241" t="s">
        <v>19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327</v>
      </c>
      <c r="AU244" s="248" t="s">
        <v>85</v>
      </c>
      <c r="AV244" s="13" t="s">
        <v>82</v>
      </c>
      <c r="AW244" s="13" t="s">
        <v>36</v>
      </c>
      <c r="AX244" s="13" t="s">
        <v>75</v>
      </c>
      <c r="AY244" s="248" t="s">
        <v>207</v>
      </c>
    </row>
    <row r="245" s="14" customFormat="1">
      <c r="A245" s="14"/>
      <c r="B245" s="249"/>
      <c r="C245" s="250"/>
      <c r="D245" s="240" t="s">
        <v>327</v>
      </c>
      <c r="E245" s="251" t="s">
        <v>19</v>
      </c>
      <c r="F245" s="252" t="s">
        <v>459</v>
      </c>
      <c r="G245" s="250"/>
      <c r="H245" s="253">
        <v>151.953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327</v>
      </c>
      <c r="AU245" s="259" t="s">
        <v>85</v>
      </c>
      <c r="AV245" s="14" t="s">
        <v>85</v>
      </c>
      <c r="AW245" s="14" t="s">
        <v>36</v>
      </c>
      <c r="AX245" s="14" t="s">
        <v>82</v>
      </c>
      <c r="AY245" s="259" t="s">
        <v>207</v>
      </c>
    </row>
    <row r="246" s="2" customFormat="1" ht="37.8" customHeight="1">
      <c r="A246" s="40"/>
      <c r="B246" s="41"/>
      <c r="C246" s="214" t="s">
        <v>460</v>
      </c>
      <c r="D246" s="214" t="s">
        <v>211</v>
      </c>
      <c r="E246" s="215" t="s">
        <v>461</v>
      </c>
      <c r="F246" s="216" t="s">
        <v>462</v>
      </c>
      <c r="G246" s="217" t="s">
        <v>337</v>
      </c>
      <c r="H246" s="218">
        <v>1519.53</v>
      </c>
      <c r="I246" s="219"/>
      <c r="J246" s="220">
        <f>ROUND(I246*H246,2)</f>
        <v>0</v>
      </c>
      <c r="K246" s="216" t="s">
        <v>323</v>
      </c>
      <c r="L246" s="46"/>
      <c r="M246" s="229" t="s">
        <v>19</v>
      </c>
      <c r="N246" s="230" t="s">
        <v>46</v>
      </c>
      <c r="O246" s="86"/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215</v>
      </c>
      <c r="AT246" s="226" t="s">
        <v>211</v>
      </c>
      <c r="AU246" s="226" t="s">
        <v>85</v>
      </c>
      <c r="AY246" s="19" t="s">
        <v>207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215</v>
      </c>
      <c r="BM246" s="226" t="s">
        <v>463</v>
      </c>
    </row>
    <row r="247" s="2" customFormat="1">
      <c r="A247" s="40"/>
      <c r="B247" s="41"/>
      <c r="C247" s="42"/>
      <c r="D247" s="233" t="s">
        <v>325</v>
      </c>
      <c r="E247" s="42"/>
      <c r="F247" s="234" t="s">
        <v>464</v>
      </c>
      <c r="G247" s="42"/>
      <c r="H247" s="42"/>
      <c r="I247" s="235"/>
      <c r="J247" s="42"/>
      <c r="K247" s="42"/>
      <c r="L247" s="46"/>
      <c r="M247" s="236"/>
      <c r="N247" s="237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325</v>
      </c>
      <c r="AU247" s="19" t="s">
        <v>85</v>
      </c>
    </row>
    <row r="248" s="14" customFormat="1">
      <c r="A248" s="14"/>
      <c r="B248" s="249"/>
      <c r="C248" s="250"/>
      <c r="D248" s="240" t="s">
        <v>327</v>
      </c>
      <c r="E248" s="251" t="s">
        <v>19</v>
      </c>
      <c r="F248" s="252" t="s">
        <v>465</v>
      </c>
      <c r="G248" s="250"/>
      <c r="H248" s="253">
        <v>1519.53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327</v>
      </c>
      <c r="AU248" s="259" t="s">
        <v>85</v>
      </c>
      <c r="AV248" s="14" t="s">
        <v>85</v>
      </c>
      <c r="AW248" s="14" t="s">
        <v>36</v>
      </c>
      <c r="AX248" s="14" t="s">
        <v>82</v>
      </c>
      <c r="AY248" s="259" t="s">
        <v>207</v>
      </c>
    </row>
    <row r="249" s="2" customFormat="1" ht="24.15" customHeight="1">
      <c r="A249" s="40"/>
      <c r="B249" s="41"/>
      <c r="C249" s="214" t="s">
        <v>466</v>
      </c>
      <c r="D249" s="214" t="s">
        <v>211</v>
      </c>
      <c r="E249" s="215" t="s">
        <v>467</v>
      </c>
      <c r="F249" s="216" t="s">
        <v>468</v>
      </c>
      <c r="G249" s="217" t="s">
        <v>337</v>
      </c>
      <c r="H249" s="218">
        <v>151.953</v>
      </c>
      <c r="I249" s="219"/>
      <c r="J249" s="220">
        <f>ROUND(I249*H249,2)</f>
        <v>0</v>
      </c>
      <c r="K249" s="216" t="s">
        <v>323</v>
      </c>
      <c r="L249" s="46"/>
      <c r="M249" s="229" t="s">
        <v>19</v>
      </c>
      <c r="N249" s="230" t="s">
        <v>46</v>
      </c>
      <c r="O249" s="86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215</v>
      </c>
      <c r="AT249" s="226" t="s">
        <v>211</v>
      </c>
      <c r="AU249" s="226" t="s">
        <v>85</v>
      </c>
      <c r="AY249" s="19" t="s">
        <v>207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215</v>
      </c>
      <c r="BM249" s="226" t="s">
        <v>469</v>
      </c>
    </row>
    <row r="250" s="2" customFormat="1">
      <c r="A250" s="40"/>
      <c r="B250" s="41"/>
      <c r="C250" s="42"/>
      <c r="D250" s="233" t="s">
        <v>325</v>
      </c>
      <c r="E250" s="42"/>
      <c r="F250" s="234" t="s">
        <v>470</v>
      </c>
      <c r="G250" s="42"/>
      <c r="H250" s="42"/>
      <c r="I250" s="235"/>
      <c r="J250" s="42"/>
      <c r="K250" s="42"/>
      <c r="L250" s="46"/>
      <c r="M250" s="236"/>
      <c r="N250" s="23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325</v>
      </c>
      <c r="AU250" s="19" t="s">
        <v>85</v>
      </c>
    </row>
    <row r="251" s="13" customFormat="1">
      <c r="A251" s="13"/>
      <c r="B251" s="238"/>
      <c r="C251" s="239"/>
      <c r="D251" s="240" t="s">
        <v>327</v>
      </c>
      <c r="E251" s="241" t="s">
        <v>19</v>
      </c>
      <c r="F251" s="242" t="s">
        <v>471</v>
      </c>
      <c r="G251" s="239"/>
      <c r="H251" s="241" t="s">
        <v>19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327</v>
      </c>
      <c r="AU251" s="248" t="s">
        <v>85</v>
      </c>
      <c r="AV251" s="13" t="s">
        <v>82</v>
      </c>
      <c r="AW251" s="13" t="s">
        <v>36</v>
      </c>
      <c r="AX251" s="13" t="s">
        <v>75</v>
      </c>
      <c r="AY251" s="248" t="s">
        <v>207</v>
      </c>
    </row>
    <row r="252" s="13" customFormat="1">
      <c r="A252" s="13"/>
      <c r="B252" s="238"/>
      <c r="C252" s="239"/>
      <c r="D252" s="240" t="s">
        <v>327</v>
      </c>
      <c r="E252" s="241" t="s">
        <v>19</v>
      </c>
      <c r="F252" s="242" t="s">
        <v>472</v>
      </c>
      <c r="G252" s="239"/>
      <c r="H252" s="241" t="s">
        <v>19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327</v>
      </c>
      <c r="AU252" s="248" t="s">
        <v>85</v>
      </c>
      <c r="AV252" s="13" t="s">
        <v>82</v>
      </c>
      <c r="AW252" s="13" t="s">
        <v>36</v>
      </c>
      <c r="AX252" s="13" t="s">
        <v>75</v>
      </c>
      <c r="AY252" s="248" t="s">
        <v>207</v>
      </c>
    </row>
    <row r="253" s="14" customFormat="1">
      <c r="A253" s="14"/>
      <c r="B253" s="249"/>
      <c r="C253" s="250"/>
      <c r="D253" s="240" t="s">
        <v>327</v>
      </c>
      <c r="E253" s="251" t="s">
        <v>19</v>
      </c>
      <c r="F253" s="252" t="s">
        <v>473</v>
      </c>
      <c r="G253" s="250"/>
      <c r="H253" s="253">
        <v>4.71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327</v>
      </c>
      <c r="AU253" s="259" t="s">
        <v>85</v>
      </c>
      <c r="AV253" s="14" t="s">
        <v>85</v>
      </c>
      <c r="AW253" s="14" t="s">
        <v>36</v>
      </c>
      <c r="AX253" s="14" t="s">
        <v>75</v>
      </c>
      <c r="AY253" s="259" t="s">
        <v>207</v>
      </c>
    </row>
    <row r="254" s="13" customFormat="1">
      <c r="A254" s="13"/>
      <c r="B254" s="238"/>
      <c r="C254" s="239"/>
      <c r="D254" s="240" t="s">
        <v>327</v>
      </c>
      <c r="E254" s="241" t="s">
        <v>19</v>
      </c>
      <c r="F254" s="242" t="s">
        <v>474</v>
      </c>
      <c r="G254" s="239"/>
      <c r="H254" s="241" t="s">
        <v>19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327</v>
      </c>
      <c r="AU254" s="248" t="s">
        <v>85</v>
      </c>
      <c r="AV254" s="13" t="s">
        <v>82</v>
      </c>
      <c r="AW254" s="13" t="s">
        <v>36</v>
      </c>
      <c r="AX254" s="13" t="s">
        <v>75</v>
      </c>
      <c r="AY254" s="248" t="s">
        <v>207</v>
      </c>
    </row>
    <row r="255" s="14" customFormat="1">
      <c r="A255" s="14"/>
      <c r="B255" s="249"/>
      <c r="C255" s="250"/>
      <c r="D255" s="240" t="s">
        <v>327</v>
      </c>
      <c r="E255" s="251" t="s">
        <v>19</v>
      </c>
      <c r="F255" s="252" t="s">
        <v>475</v>
      </c>
      <c r="G255" s="250"/>
      <c r="H255" s="253">
        <v>75.359999999999999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327</v>
      </c>
      <c r="AU255" s="259" t="s">
        <v>85</v>
      </c>
      <c r="AV255" s="14" t="s">
        <v>85</v>
      </c>
      <c r="AW255" s="14" t="s">
        <v>36</v>
      </c>
      <c r="AX255" s="14" t="s">
        <v>75</v>
      </c>
      <c r="AY255" s="259" t="s">
        <v>207</v>
      </c>
    </row>
    <row r="256" s="13" customFormat="1">
      <c r="A256" s="13"/>
      <c r="B256" s="238"/>
      <c r="C256" s="239"/>
      <c r="D256" s="240" t="s">
        <v>327</v>
      </c>
      <c r="E256" s="241" t="s">
        <v>19</v>
      </c>
      <c r="F256" s="242" t="s">
        <v>474</v>
      </c>
      <c r="G256" s="239"/>
      <c r="H256" s="241" t="s">
        <v>19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327</v>
      </c>
      <c r="AU256" s="248" t="s">
        <v>85</v>
      </c>
      <c r="AV256" s="13" t="s">
        <v>82</v>
      </c>
      <c r="AW256" s="13" t="s">
        <v>36</v>
      </c>
      <c r="AX256" s="13" t="s">
        <v>75</v>
      </c>
      <c r="AY256" s="248" t="s">
        <v>207</v>
      </c>
    </row>
    <row r="257" s="14" customFormat="1">
      <c r="A257" s="14"/>
      <c r="B257" s="249"/>
      <c r="C257" s="250"/>
      <c r="D257" s="240" t="s">
        <v>327</v>
      </c>
      <c r="E257" s="251" t="s">
        <v>19</v>
      </c>
      <c r="F257" s="252" t="s">
        <v>476</v>
      </c>
      <c r="G257" s="250"/>
      <c r="H257" s="253">
        <v>52.564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327</v>
      </c>
      <c r="AU257" s="259" t="s">
        <v>85</v>
      </c>
      <c r="AV257" s="14" t="s">
        <v>85</v>
      </c>
      <c r="AW257" s="14" t="s">
        <v>36</v>
      </c>
      <c r="AX257" s="14" t="s">
        <v>75</v>
      </c>
      <c r="AY257" s="259" t="s">
        <v>207</v>
      </c>
    </row>
    <row r="258" s="13" customFormat="1">
      <c r="A258" s="13"/>
      <c r="B258" s="238"/>
      <c r="C258" s="239"/>
      <c r="D258" s="240" t="s">
        <v>327</v>
      </c>
      <c r="E258" s="241" t="s">
        <v>19</v>
      </c>
      <c r="F258" s="242" t="s">
        <v>477</v>
      </c>
      <c r="G258" s="239"/>
      <c r="H258" s="241" t="s">
        <v>19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327</v>
      </c>
      <c r="AU258" s="248" t="s">
        <v>85</v>
      </c>
      <c r="AV258" s="13" t="s">
        <v>82</v>
      </c>
      <c r="AW258" s="13" t="s">
        <v>36</v>
      </c>
      <c r="AX258" s="13" t="s">
        <v>75</v>
      </c>
      <c r="AY258" s="248" t="s">
        <v>207</v>
      </c>
    </row>
    <row r="259" s="13" customFormat="1">
      <c r="A259" s="13"/>
      <c r="B259" s="238"/>
      <c r="C259" s="239"/>
      <c r="D259" s="240" t="s">
        <v>327</v>
      </c>
      <c r="E259" s="241" t="s">
        <v>19</v>
      </c>
      <c r="F259" s="242" t="s">
        <v>478</v>
      </c>
      <c r="G259" s="239"/>
      <c r="H259" s="241" t="s">
        <v>19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327</v>
      </c>
      <c r="AU259" s="248" t="s">
        <v>85</v>
      </c>
      <c r="AV259" s="13" t="s">
        <v>82</v>
      </c>
      <c r="AW259" s="13" t="s">
        <v>36</v>
      </c>
      <c r="AX259" s="13" t="s">
        <v>75</v>
      </c>
      <c r="AY259" s="248" t="s">
        <v>207</v>
      </c>
    </row>
    <row r="260" s="14" customFormat="1">
      <c r="A260" s="14"/>
      <c r="B260" s="249"/>
      <c r="C260" s="250"/>
      <c r="D260" s="240" t="s">
        <v>327</v>
      </c>
      <c r="E260" s="251" t="s">
        <v>19</v>
      </c>
      <c r="F260" s="252" t="s">
        <v>479</v>
      </c>
      <c r="G260" s="250"/>
      <c r="H260" s="253">
        <v>16.559000000000001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327</v>
      </c>
      <c r="AU260" s="259" t="s">
        <v>85</v>
      </c>
      <c r="AV260" s="14" t="s">
        <v>85</v>
      </c>
      <c r="AW260" s="14" t="s">
        <v>36</v>
      </c>
      <c r="AX260" s="14" t="s">
        <v>75</v>
      </c>
      <c r="AY260" s="259" t="s">
        <v>207</v>
      </c>
    </row>
    <row r="261" s="13" customFormat="1">
      <c r="A261" s="13"/>
      <c r="B261" s="238"/>
      <c r="C261" s="239"/>
      <c r="D261" s="240" t="s">
        <v>327</v>
      </c>
      <c r="E261" s="241" t="s">
        <v>19</v>
      </c>
      <c r="F261" s="242" t="s">
        <v>480</v>
      </c>
      <c r="G261" s="239"/>
      <c r="H261" s="241" t="s">
        <v>19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327</v>
      </c>
      <c r="AU261" s="248" t="s">
        <v>85</v>
      </c>
      <c r="AV261" s="13" t="s">
        <v>82</v>
      </c>
      <c r="AW261" s="13" t="s">
        <v>36</v>
      </c>
      <c r="AX261" s="13" t="s">
        <v>75</v>
      </c>
      <c r="AY261" s="248" t="s">
        <v>207</v>
      </c>
    </row>
    <row r="262" s="14" customFormat="1">
      <c r="A262" s="14"/>
      <c r="B262" s="249"/>
      <c r="C262" s="250"/>
      <c r="D262" s="240" t="s">
        <v>327</v>
      </c>
      <c r="E262" s="251" t="s">
        <v>19</v>
      </c>
      <c r="F262" s="252" t="s">
        <v>481</v>
      </c>
      <c r="G262" s="250"/>
      <c r="H262" s="253">
        <v>2.7599999999999998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327</v>
      </c>
      <c r="AU262" s="259" t="s">
        <v>85</v>
      </c>
      <c r="AV262" s="14" t="s">
        <v>85</v>
      </c>
      <c r="AW262" s="14" t="s">
        <v>36</v>
      </c>
      <c r="AX262" s="14" t="s">
        <v>75</v>
      </c>
      <c r="AY262" s="259" t="s">
        <v>207</v>
      </c>
    </row>
    <row r="263" s="15" customFormat="1">
      <c r="A263" s="15"/>
      <c r="B263" s="260"/>
      <c r="C263" s="261"/>
      <c r="D263" s="240" t="s">
        <v>327</v>
      </c>
      <c r="E263" s="262" t="s">
        <v>19</v>
      </c>
      <c r="F263" s="263" t="s">
        <v>345</v>
      </c>
      <c r="G263" s="261"/>
      <c r="H263" s="264">
        <v>151.953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0" t="s">
        <v>327</v>
      </c>
      <c r="AU263" s="270" t="s">
        <v>85</v>
      </c>
      <c r="AV263" s="15" t="s">
        <v>215</v>
      </c>
      <c r="AW263" s="15" t="s">
        <v>36</v>
      </c>
      <c r="AX263" s="15" t="s">
        <v>82</v>
      </c>
      <c r="AY263" s="270" t="s">
        <v>207</v>
      </c>
    </row>
    <row r="264" s="2" customFormat="1" ht="24.15" customHeight="1">
      <c r="A264" s="40"/>
      <c r="B264" s="41"/>
      <c r="C264" s="214" t="s">
        <v>8</v>
      </c>
      <c r="D264" s="214" t="s">
        <v>211</v>
      </c>
      <c r="E264" s="215" t="s">
        <v>482</v>
      </c>
      <c r="F264" s="216" t="s">
        <v>483</v>
      </c>
      <c r="G264" s="217" t="s">
        <v>337</v>
      </c>
      <c r="H264" s="218">
        <v>267.43000000000001</v>
      </c>
      <c r="I264" s="219"/>
      <c r="J264" s="220">
        <f>ROUND(I264*H264,2)</f>
        <v>0</v>
      </c>
      <c r="K264" s="216" t="s">
        <v>323</v>
      </c>
      <c r="L264" s="46"/>
      <c r="M264" s="229" t="s">
        <v>19</v>
      </c>
      <c r="N264" s="230" t="s">
        <v>46</v>
      </c>
      <c r="O264" s="86"/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215</v>
      </c>
      <c r="AT264" s="226" t="s">
        <v>211</v>
      </c>
      <c r="AU264" s="226" t="s">
        <v>85</v>
      </c>
      <c r="AY264" s="19" t="s">
        <v>207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215</v>
      </c>
      <c r="BM264" s="226" t="s">
        <v>484</v>
      </c>
    </row>
    <row r="265" s="2" customFormat="1">
      <c r="A265" s="40"/>
      <c r="B265" s="41"/>
      <c r="C265" s="42"/>
      <c r="D265" s="233" t="s">
        <v>325</v>
      </c>
      <c r="E265" s="42"/>
      <c r="F265" s="234" t="s">
        <v>485</v>
      </c>
      <c r="G265" s="42"/>
      <c r="H265" s="42"/>
      <c r="I265" s="235"/>
      <c r="J265" s="42"/>
      <c r="K265" s="42"/>
      <c r="L265" s="46"/>
      <c r="M265" s="236"/>
      <c r="N265" s="23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325</v>
      </c>
      <c r="AU265" s="19" t="s">
        <v>85</v>
      </c>
    </row>
    <row r="266" s="13" customFormat="1">
      <c r="A266" s="13"/>
      <c r="B266" s="238"/>
      <c r="C266" s="239"/>
      <c r="D266" s="240" t="s">
        <v>327</v>
      </c>
      <c r="E266" s="241" t="s">
        <v>19</v>
      </c>
      <c r="F266" s="242" t="s">
        <v>440</v>
      </c>
      <c r="G266" s="239"/>
      <c r="H266" s="241" t="s">
        <v>19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327</v>
      </c>
      <c r="AU266" s="248" t="s">
        <v>85</v>
      </c>
      <c r="AV266" s="13" t="s">
        <v>82</v>
      </c>
      <c r="AW266" s="13" t="s">
        <v>36</v>
      </c>
      <c r="AX266" s="13" t="s">
        <v>75</v>
      </c>
      <c r="AY266" s="248" t="s">
        <v>207</v>
      </c>
    </row>
    <row r="267" s="14" customFormat="1">
      <c r="A267" s="14"/>
      <c r="B267" s="249"/>
      <c r="C267" s="250"/>
      <c r="D267" s="240" t="s">
        <v>327</v>
      </c>
      <c r="E267" s="251" t="s">
        <v>19</v>
      </c>
      <c r="F267" s="252" t="s">
        <v>441</v>
      </c>
      <c r="G267" s="250"/>
      <c r="H267" s="253">
        <v>138.25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327</v>
      </c>
      <c r="AU267" s="259" t="s">
        <v>85</v>
      </c>
      <c r="AV267" s="14" t="s">
        <v>85</v>
      </c>
      <c r="AW267" s="14" t="s">
        <v>36</v>
      </c>
      <c r="AX267" s="14" t="s">
        <v>75</v>
      </c>
      <c r="AY267" s="259" t="s">
        <v>207</v>
      </c>
    </row>
    <row r="268" s="14" customFormat="1">
      <c r="A268" s="14"/>
      <c r="B268" s="249"/>
      <c r="C268" s="250"/>
      <c r="D268" s="240" t="s">
        <v>327</v>
      </c>
      <c r="E268" s="251" t="s">
        <v>19</v>
      </c>
      <c r="F268" s="252" t="s">
        <v>442</v>
      </c>
      <c r="G268" s="250"/>
      <c r="H268" s="253">
        <v>100.74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327</v>
      </c>
      <c r="AU268" s="259" t="s">
        <v>85</v>
      </c>
      <c r="AV268" s="14" t="s">
        <v>85</v>
      </c>
      <c r="AW268" s="14" t="s">
        <v>36</v>
      </c>
      <c r="AX268" s="14" t="s">
        <v>75</v>
      </c>
      <c r="AY268" s="259" t="s">
        <v>207</v>
      </c>
    </row>
    <row r="269" s="14" customFormat="1">
      <c r="A269" s="14"/>
      <c r="B269" s="249"/>
      <c r="C269" s="250"/>
      <c r="D269" s="240" t="s">
        <v>327</v>
      </c>
      <c r="E269" s="251" t="s">
        <v>19</v>
      </c>
      <c r="F269" s="252" t="s">
        <v>443</v>
      </c>
      <c r="G269" s="250"/>
      <c r="H269" s="253">
        <v>0.87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327</v>
      </c>
      <c r="AU269" s="259" t="s">
        <v>85</v>
      </c>
      <c r="AV269" s="14" t="s">
        <v>85</v>
      </c>
      <c r="AW269" s="14" t="s">
        <v>36</v>
      </c>
      <c r="AX269" s="14" t="s">
        <v>75</v>
      </c>
      <c r="AY269" s="259" t="s">
        <v>207</v>
      </c>
    </row>
    <row r="270" s="14" customFormat="1">
      <c r="A270" s="14"/>
      <c r="B270" s="249"/>
      <c r="C270" s="250"/>
      <c r="D270" s="240" t="s">
        <v>327</v>
      </c>
      <c r="E270" s="251" t="s">
        <v>19</v>
      </c>
      <c r="F270" s="252" t="s">
        <v>444</v>
      </c>
      <c r="G270" s="250"/>
      <c r="H270" s="253">
        <v>27.57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327</v>
      </c>
      <c r="AU270" s="259" t="s">
        <v>85</v>
      </c>
      <c r="AV270" s="14" t="s">
        <v>85</v>
      </c>
      <c r="AW270" s="14" t="s">
        <v>36</v>
      </c>
      <c r="AX270" s="14" t="s">
        <v>75</v>
      </c>
      <c r="AY270" s="259" t="s">
        <v>207</v>
      </c>
    </row>
    <row r="271" s="15" customFormat="1">
      <c r="A271" s="15"/>
      <c r="B271" s="260"/>
      <c r="C271" s="261"/>
      <c r="D271" s="240" t="s">
        <v>327</v>
      </c>
      <c r="E271" s="262" t="s">
        <v>19</v>
      </c>
      <c r="F271" s="263" t="s">
        <v>345</v>
      </c>
      <c r="G271" s="261"/>
      <c r="H271" s="264">
        <v>267.43000000000001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0" t="s">
        <v>327</v>
      </c>
      <c r="AU271" s="270" t="s">
        <v>85</v>
      </c>
      <c r="AV271" s="15" t="s">
        <v>215</v>
      </c>
      <c r="AW271" s="15" t="s">
        <v>36</v>
      </c>
      <c r="AX271" s="15" t="s">
        <v>82</v>
      </c>
      <c r="AY271" s="270" t="s">
        <v>207</v>
      </c>
    </row>
    <row r="272" s="2" customFormat="1" ht="24.15" customHeight="1">
      <c r="A272" s="40"/>
      <c r="B272" s="41"/>
      <c r="C272" s="214" t="s">
        <v>486</v>
      </c>
      <c r="D272" s="214" t="s">
        <v>211</v>
      </c>
      <c r="E272" s="215" t="s">
        <v>487</v>
      </c>
      <c r="F272" s="216" t="s">
        <v>488</v>
      </c>
      <c r="G272" s="217" t="s">
        <v>430</v>
      </c>
      <c r="H272" s="218">
        <v>408.08499999999998</v>
      </c>
      <c r="I272" s="219"/>
      <c r="J272" s="220">
        <f>ROUND(I272*H272,2)</f>
        <v>0</v>
      </c>
      <c r="K272" s="216" t="s">
        <v>323</v>
      </c>
      <c r="L272" s="46"/>
      <c r="M272" s="229" t="s">
        <v>19</v>
      </c>
      <c r="N272" s="230" t="s">
        <v>46</v>
      </c>
      <c r="O272" s="86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215</v>
      </c>
      <c r="AT272" s="226" t="s">
        <v>211</v>
      </c>
      <c r="AU272" s="226" t="s">
        <v>85</v>
      </c>
      <c r="AY272" s="19" t="s">
        <v>207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82</v>
      </c>
      <c r="BK272" s="227">
        <f>ROUND(I272*H272,2)</f>
        <v>0</v>
      </c>
      <c r="BL272" s="19" t="s">
        <v>215</v>
      </c>
      <c r="BM272" s="226" t="s">
        <v>489</v>
      </c>
    </row>
    <row r="273" s="2" customFormat="1">
      <c r="A273" s="40"/>
      <c r="B273" s="41"/>
      <c r="C273" s="42"/>
      <c r="D273" s="233" t="s">
        <v>325</v>
      </c>
      <c r="E273" s="42"/>
      <c r="F273" s="234" t="s">
        <v>490</v>
      </c>
      <c r="G273" s="42"/>
      <c r="H273" s="42"/>
      <c r="I273" s="235"/>
      <c r="J273" s="42"/>
      <c r="K273" s="42"/>
      <c r="L273" s="46"/>
      <c r="M273" s="236"/>
      <c r="N273" s="23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325</v>
      </c>
      <c r="AU273" s="19" t="s">
        <v>85</v>
      </c>
    </row>
    <row r="274" s="14" customFormat="1">
      <c r="A274" s="14"/>
      <c r="B274" s="249"/>
      <c r="C274" s="250"/>
      <c r="D274" s="240" t="s">
        <v>327</v>
      </c>
      <c r="E274" s="251" t="s">
        <v>19</v>
      </c>
      <c r="F274" s="252" t="s">
        <v>491</v>
      </c>
      <c r="G274" s="250"/>
      <c r="H274" s="253">
        <v>164.96000000000001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327</v>
      </c>
      <c r="AU274" s="259" t="s">
        <v>85</v>
      </c>
      <c r="AV274" s="14" t="s">
        <v>85</v>
      </c>
      <c r="AW274" s="14" t="s">
        <v>36</v>
      </c>
      <c r="AX274" s="14" t="s">
        <v>75</v>
      </c>
      <c r="AY274" s="259" t="s">
        <v>207</v>
      </c>
    </row>
    <row r="275" s="14" customFormat="1">
      <c r="A275" s="14"/>
      <c r="B275" s="249"/>
      <c r="C275" s="250"/>
      <c r="D275" s="240" t="s">
        <v>327</v>
      </c>
      <c r="E275" s="251" t="s">
        <v>19</v>
      </c>
      <c r="F275" s="252" t="s">
        <v>492</v>
      </c>
      <c r="G275" s="250"/>
      <c r="H275" s="253">
        <v>243.125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327</v>
      </c>
      <c r="AU275" s="259" t="s">
        <v>85</v>
      </c>
      <c r="AV275" s="14" t="s">
        <v>85</v>
      </c>
      <c r="AW275" s="14" t="s">
        <v>36</v>
      </c>
      <c r="AX275" s="14" t="s">
        <v>75</v>
      </c>
      <c r="AY275" s="259" t="s">
        <v>207</v>
      </c>
    </row>
    <row r="276" s="15" customFormat="1">
      <c r="A276" s="15"/>
      <c r="B276" s="260"/>
      <c r="C276" s="261"/>
      <c r="D276" s="240" t="s">
        <v>327</v>
      </c>
      <c r="E276" s="262" t="s">
        <v>19</v>
      </c>
      <c r="F276" s="263" t="s">
        <v>345</v>
      </c>
      <c r="G276" s="261"/>
      <c r="H276" s="264">
        <v>408.08499999999998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0" t="s">
        <v>327</v>
      </c>
      <c r="AU276" s="270" t="s">
        <v>85</v>
      </c>
      <c r="AV276" s="15" t="s">
        <v>215</v>
      </c>
      <c r="AW276" s="15" t="s">
        <v>36</v>
      </c>
      <c r="AX276" s="15" t="s">
        <v>82</v>
      </c>
      <c r="AY276" s="270" t="s">
        <v>207</v>
      </c>
    </row>
    <row r="277" s="2" customFormat="1" ht="24.15" customHeight="1">
      <c r="A277" s="40"/>
      <c r="B277" s="41"/>
      <c r="C277" s="214" t="s">
        <v>493</v>
      </c>
      <c r="D277" s="214" t="s">
        <v>211</v>
      </c>
      <c r="E277" s="215" t="s">
        <v>494</v>
      </c>
      <c r="F277" s="216" t="s">
        <v>495</v>
      </c>
      <c r="G277" s="217" t="s">
        <v>496</v>
      </c>
      <c r="H277" s="218">
        <v>15.75</v>
      </c>
      <c r="I277" s="219"/>
      <c r="J277" s="220">
        <f>ROUND(I277*H277,2)</f>
        <v>0</v>
      </c>
      <c r="K277" s="216" t="s">
        <v>323</v>
      </c>
      <c r="L277" s="46"/>
      <c r="M277" s="229" t="s">
        <v>19</v>
      </c>
      <c r="N277" s="230" t="s">
        <v>46</v>
      </c>
      <c r="O277" s="86"/>
      <c r="P277" s="231">
        <f>O277*H277</f>
        <v>0</v>
      </c>
      <c r="Q277" s="231">
        <v>5.0000000000000002E-05</v>
      </c>
      <c r="R277" s="231">
        <f>Q277*H277</f>
        <v>0.00078750000000000001</v>
      </c>
      <c r="S277" s="231">
        <v>0</v>
      </c>
      <c r="T277" s="23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215</v>
      </c>
      <c r="AT277" s="226" t="s">
        <v>211</v>
      </c>
      <c r="AU277" s="226" t="s">
        <v>85</v>
      </c>
      <c r="AY277" s="19" t="s">
        <v>207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215</v>
      </c>
      <c r="BM277" s="226" t="s">
        <v>497</v>
      </c>
    </row>
    <row r="278" s="2" customFormat="1">
      <c r="A278" s="40"/>
      <c r="B278" s="41"/>
      <c r="C278" s="42"/>
      <c r="D278" s="233" t="s">
        <v>325</v>
      </c>
      <c r="E278" s="42"/>
      <c r="F278" s="234" t="s">
        <v>498</v>
      </c>
      <c r="G278" s="42"/>
      <c r="H278" s="42"/>
      <c r="I278" s="235"/>
      <c r="J278" s="42"/>
      <c r="K278" s="42"/>
      <c r="L278" s="46"/>
      <c r="M278" s="236"/>
      <c r="N278" s="23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325</v>
      </c>
      <c r="AU278" s="19" t="s">
        <v>85</v>
      </c>
    </row>
    <row r="279" s="13" customFormat="1">
      <c r="A279" s="13"/>
      <c r="B279" s="238"/>
      <c r="C279" s="239"/>
      <c r="D279" s="240" t="s">
        <v>327</v>
      </c>
      <c r="E279" s="241" t="s">
        <v>19</v>
      </c>
      <c r="F279" s="242" t="s">
        <v>499</v>
      </c>
      <c r="G279" s="239"/>
      <c r="H279" s="241" t="s">
        <v>19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327</v>
      </c>
      <c r="AU279" s="248" t="s">
        <v>85</v>
      </c>
      <c r="AV279" s="13" t="s">
        <v>82</v>
      </c>
      <c r="AW279" s="13" t="s">
        <v>36</v>
      </c>
      <c r="AX279" s="13" t="s">
        <v>75</v>
      </c>
      <c r="AY279" s="248" t="s">
        <v>207</v>
      </c>
    </row>
    <row r="280" s="13" customFormat="1">
      <c r="A280" s="13"/>
      <c r="B280" s="238"/>
      <c r="C280" s="239"/>
      <c r="D280" s="240" t="s">
        <v>327</v>
      </c>
      <c r="E280" s="241" t="s">
        <v>19</v>
      </c>
      <c r="F280" s="242" t="s">
        <v>478</v>
      </c>
      <c r="G280" s="239"/>
      <c r="H280" s="241" t="s">
        <v>19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327</v>
      </c>
      <c r="AU280" s="248" t="s">
        <v>85</v>
      </c>
      <c r="AV280" s="13" t="s">
        <v>82</v>
      </c>
      <c r="AW280" s="13" t="s">
        <v>36</v>
      </c>
      <c r="AX280" s="13" t="s">
        <v>75</v>
      </c>
      <c r="AY280" s="248" t="s">
        <v>207</v>
      </c>
    </row>
    <row r="281" s="14" customFormat="1">
      <c r="A281" s="14"/>
      <c r="B281" s="249"/>
      <c r="C281" s="250"/>
      <c r="D281" s="240" t="s">
        <v>327</v>
      </c>
      <c r="E281" s="251" t="s">
        <v>19</v>
      </c>
      <c r="F281" s="252" t="s">
        <v>500</v>
      </c>
      <c r="G281" s="250"/>
      <c r="H281" s="253">
        <v>13.5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327</v>
      </c>
      <c r="AU281" s="259" t="s">
        <v>85</v>
      </c>
      <c r="AV281" s="14" t="s">
        <v>85</v>
      </c>
      <c r="AW281" s="14" t="s">
        <v>36</v>
      </c>
      <c r="AX281" s="14" t="s">
        <v>75</v>
      </c>
      <c r="AY281" s="259" t="s">
        <v>207</v>
      </c>
    </row>
    <row r="282" s="13" customFormat="1">
      <c r="A282" s="13"/>
      <c r="B282" s="238"/>
      <c r="C282" s="239"/>
      <c r="D282" s="240" t="s">
        <v>327</v>
      </c>
      <c r="E282" s="241" t="s">
        <v>19</v>
      </c>
      <c r="F282" s="242" t="s">
        <v>480</v>
      </c>
      <c r="G282" s="239"/>
      <c r="H282" s="241" t="s">
        <v>19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327</v>
      </c>
      <c r="AU282" s="248" t="s">
        <v>85</v>
      </c>
      <c r="AV282" s="13" t="s">
        <v>82</v>
      </c>
      <c r="AW282" s="13" t="s">
        <v>36</v>
      </c>
      <c r="AX282" s="13" t="s">
        <v>75</v>
      </c>
      <c r="AY282" s="248" t="s">
        <v>207</v>
      </c>
    </row>
    <row r="283" s="14" customFormat="1">
      <c r="A283" s="14"/>
      <c r="B283" s="249"/>
      <c r="C283" s="250"/>
      <c r="D283" s="240" t="s">
        <v>327</v>
      </c>
      <c r="E283" s="251" t="s">
        <v>19</v>
      </c>
      <c r="F283" s="252" t="s">
        <v>501</v>
      </c>
      <c r="G283" s="250"/>
      <c r="H283" s="253">
        <v>2.25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327</v>
      </c>
      <c r="AU283" s="259" t="s">
        <v>85</v>
      </c>
      <c r="AV283" s="14" t="s">
        <v>85</v>
      </c>
      <c r="AW283" s="14" t="s">
        <v>36</v>
      </c>
      <c r="AX283" s="14" t="s">
        <v>75</v>
      </c>
      <c r="AY283" s="259" t="s">
        <v>207</v>
      </c>
    </row>
    <row r="284" s="15" customFormat="1">
      <c r="A284" s="15"/>
      <c r="B284" s="260"/>
      <c r="C284" s="261"/>
      <c r="D284" s="240" t="s">
        <v>327</v>
      </c>
      <c r="E284" s="262" t="s">
        <v>19</v>
      </c>
      <c r="F284" s="263" t="s">
        <v>345</v>
      </c>
      <c r="G284" s="261"/>
      <c r="H284" s="264">
        <v>15.75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327</v>
      </c>
      <c r="AU284" s="270" t="s">
        <v>85</v>
      </c>
      <c r="AV284" s="15" t="s">
        <v>215</v>
      </c>
      <c r="AW284" s="15" t="s">
        <v>36</v>
      </c>
      <c r="AX284" s="15" t="s">
        <v>82</v>
      </c>
      <c r="AY284" s="270" t="s">
        <v>207</v>
      </c>
    </row>
    <row r="285" s="2" customFormat="1" ht="21.75" customHeight="1">
      <c r="A285" s="40"/>
      <c r="B285" s="41"/>
      <c r="C285" s="214" t="s">
        <v>502</v>
      </c>
      <c r="D285" s="214" t="s">
        <v>211</v>
      </c>
      <c r="E285" s="215" t="s">
        <v>503</v>
      </c>
      <c r="F285" s="216" t="s">
        <v>504</v>
      </c>
      <c r="G285" s="217" t="s">
        <v>220</v>
      </c>
      <c r="H285" s="218">
        <v>1862.0709999999999</v>
      </c>
      <c r="I285" s="219"/>
      <c r="J285" s="220">
        <f>ROUND(I285*H285,2)</f>
        <v>0</v>
      </c>
      <c r="K285" s="216" t="s">
        <v>323</v>
      </c>
      <c r="L285" s="46"/>
      <c r="M285" s="229" t="s">
        <v>19</v>
      </c>
      <c r="N285" s="230" t="s">
        <v>46</v>
      </c>
      <c r="O285" s="86"/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215</v>
      </c>
      <c r="AT285" s="226" t="s">
        <v>211</v>
      </c>
      <c r="AU285" s="226" t="s">
        <v>85</v>
      </c>
      <c r="AY285" s="19" t="s">
        <v>207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82</v>
      </c>
      <c r="BK285" s="227">
        <f>ROUND(I285*H285,2)</f>
        <v>0</v>
      </c>
      <c r="BL285" s="19" t="s">
        <v>215</v>
      </c>
      <c r="BM285" s="226" t="s">
        <v>505</v>
      </c>
    </row>
    <row r="286" s="2" customFormat="1">
      <c r="A286" s="40"/>
      <c r="B286" s="41"/>
      <c r="C286" s="42"/>
      <c r="D286" s="233" t="s">
        <v>325</v>
      </c>
      <c r="E286" s="42"/>
      <c r="F286" s="234" t="s">
        <v>506</v>
      </c>
      <c r="G286" s="42"/>
      <c r="H286" s="42"/>
      <c r="I286" s="235"/>
      <c r="J286" s="42"/>
      <c r="K286" s="42"/>
      <c r="L286" s="46"/>
      <c r="M286" s="236"/>
      <c r="N286" s="237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325</v>
      </c>
      <c r="AU286" s="19" t="s">
        <v>85</v>
      </c>
    </row>
    <row r="287" s="13" customFormat="1">
      <c r="A287" s="13"/>
      <c r="B287" s="238"/>
      <c r="C287" s="239"/>
      <c r="D287" s="240" t="s">
        <v>327</v>
      </c>
      <c r="E287" s="241" t="s">
        <v>19</v>
      </c>
      <c r="F287" s="242" t="s">
        <v>507</v>
      </c>
      <c r="G287" s="239"/>
      <c r="H287" s="241" t="s">
        <v>19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327</v>
      </c>
      <c r="AU287" s="248" t="s">
        <v>85</v>
      </c>
      <c r="AV287" s="13" t="s">
        <v>82</v>
      </c>
      <c r="AW287" s="13" t="s">
        <v>36</v>
      </c>
      <c r="AX287" s="13" t="s">
        <v>75</v>
      </c>
      <c r="AY287" s="248" t="s">
        <v>207</v>
      </c>
    </row>
    <row r="288" s="14" customFormat="1">
      <c r="A288" s="14"/>
      <c r="B288" s="249"/>
      <c r="C288" s="250"/>
      <c r="D288" s="240" t="s">
        <v>327</v>
      </c>
      <c r="E288" s="251" t="s">
        <v>19</v>
      </c>
      <c r="F288" s="252" t="s">
        <v>508</v>
      </c>
      <c r="G288" s="250"/>
      <c r="H288" s="253">
        <v>1862.0709999999999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327</v>
      </c>
      <c r="AU288" s="259" t="s">
        <v>85</v>
      </c>
      <c r="AV288" s="14" t="s">
        <v>85</v>
      </c>
      <c r="AW288" s="14" t="s">
        <v>36</v>
      </c>
      <c r="AX288" s="14" t="s">
        <v>82</v>
      </c>
      <c r="AY288" s="259" t="s">
        <v>207</v>
      </c>
    </row>
    <row r="289" s="12" customFormat="1" ht="22.8" customHeight="1">
      <c r="A289" s="12"/>
      <c r="B289" s="198"/>
      <c r="C289" s="199"/>
      <c r="D289" s="200" t="s">
        <v>74</v>
      </c>
      <c r="E289" s="212" t="s">
        <v>85</v>
      </c>
      <c r="F289" s="212" t="s">
        <v>509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P290+P302</f>
        <v>0</v>
      </c>
      <c r="Q289" s="206"/>
      <c r="R289" s="207">
        <f>R290+R302</f>
        <v>1702.9094445999999</v>
      </c>
      <c r="S289" s="206"/>
      <c r="T289" s="208">
        <f>T290+T302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82</v>
      </c>
      <c r="AT289" s="210" t="s">
        <v>74</v>
      </c>
      <c r="AU289" s="210" t="s">
        <v>82</v>
      </c>
      <c r="AY289" s="209" t="s">
        <v>207</v>
      </c>
      <c r="BK289" s="211">
        <f>BK290+BK302</f>
        <v>0</v>
      </c>
    </row>
    <row r="290" s="12" customFormat="1" ht="20.88" customHeight="1">
      <c r="A290" s="12"/>
      <c r="B290" s="198"/>
      <c r="C290" s="199"/>
      <c r="D290" s="200" t="s">
        <v>74</v>
      </c>
      <c r="E290" s="212" t="s">
        <v>510</v>
      </c>
      <c r="F290" s="212" t="s">
        <v>511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SUM(P291:P301)</f>
        <v>0</v>
      </c>
      <c r="Q290" s="206"/>
      <c r="R290" s="207">
        <f>SUM(R291:R301)</f>
        <v>487.44</v>
      </c>
      <c r="S290" s="206"/>
      <c r="T290" s="208">
        <f>SUM(T291:T301)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82</v>
      </c>
      <c r="AT290" s="210" t="s">
        <v>74</v>
      </c>
      <c r="AU290" s="210" t="s">
        <v>85</v>
      </c>
      <c r="AY290" s="209" t="s">
        <v>207</v>
      </c>
      <c r="BK290" s="211">
        <f>SUM(BK291:BK301)</f>
        <v>0</v>
      </c>
    </row>
    <row r="291" s="2" customFormat="1" ht="24.15" customHeight="1">
      <c r="A291" s="40"/>
      <c r="B291" s="41"/>
      <c r="C291" s="214" t="s">
        <v>512</v>
      </c>
      <c r="D291" s="214" t="s">
        <v>211</v>
      </c>
      <c r="E291" s="215" t="s">
        <v>513</v>
      </c>
      <c r="F291" s="216" t="s">
        <v>514</v>
      </c>
      <c r="G291" s="217" t="s">
        <v>496</v>
      </c>
      <c r="H291" s="218">
        <v>96</v>
      </c>
      <c r="I291" s="219"/>
      <c r="J291" s="220">
        <f>ROUND(I291*H291,2)</f>
        <v>0</v>
      </c>
      <c r="K291" s="216" t="s">
        <v>19</v>
      </c>
      <c r="L291" s="46"/>
      <c r="M291" s="229" t="s">
        <v>19</v>
      </c>
      <c r="N291" s="230" t="s">
        <v>46</v>
      </c>
      <c r="O291" s="86"/>
      <c r="P291" s="231">
        <f>O291*H291</f>
        <v>0</v>
      </c>
      <c r="Q291" s="231">
        <v>0.14000000000000001</v>
      </c>
      <c r="R291" s="231">
        <f>Q291*H291</f>
        <v>13.440000000000001</v>
      </c>
      <c r="S291" s="231">
        <v>0</v>
      </c>
      <c r="T291" s="23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215</v>
      </c>
      <c r="AT291" s="226" t="s">
        <v>211</v>
      </c>
      <c r="AU291" s="226" t="s">
        <v>216</v>
      </c>
      <c r="AY291" s="19" t="s">
        <v>207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82</v>
      </c>
      <c r="BK291" s="227">
        <f>ROUND(I291*H291,2)</f>
        <v>0</v>
      </c>
      <c r="BL291" s="19" t="s">
        <v>215</v>
      </c>
      <c r="BM291" s="226" t="s">
        <v>515</v>
      </c>
    </row>
    <row r="292" s="13" customFormat="1">
      <c r="A292" s="13"/>
      <c r="B292" s="238"/>
      <c r="C292" s="239"/>
      <c r="D292" s="240" t="s">
        <v>327</v>
      </c>
      <c r="E292" s="241" t="s">
        <v>19</v>
      </c>
      <c r="F292" s="242" t="s">
        <v>472</v>
      </c>
      <c r="G292" s="239"/>
      <c r="H292" s="241" t="s">
        <v>19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327</v>
      </c>
      <c r="AU292" s="248" t="s">
        <v>216</v>
      </c>
      <c r="AV292" s="13" t="s">
        <v>82</v>
      </c>
      <c r="AW292" s="13" t="s">
        <v>36</v>
      </c>
      <c r="AX292" s="13" t="s">
        <v>75</v>
      </c>
      <c r="AY292" s="248" t="s">
        <v>207</v>
      </c>
    </row>
    <row r="293" s="14" customFormat="1">
      <c r="A293" s="14"/>
      <c r="B293" s="249"/>
      <c r="C293" s="250"/>
      <c r="D293" s="240" t="s">
        <v>327</v>
      </c>
      <c r="E293" s="251" t="s">
        <v>19</v>
      </c>
      <c r="F293" s="252" t="s">
        <v>516</v>
      </c>
      <c r="G293" s="250"/>
      <c r="H293" s="253">
        <v>96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327</v>
      </c>
      <c r="AU293" s="259" t="s">
        <v>216</v>
      </c>
      <c r="AV293" s="14" t="s">
        <v>85</v>
      </c>
      <c r="AW293" s="14" t="s">
        <v>36</v>
      </c>
      <c r="AX293" s="14" t="s">
        <v>82</v>
      </c>
      <c r="AY293" s="259" t="s">
        <v>207</v>
      </c>
    </row>
    <row r="294" s="2" customFormat="1" ht="24.15" customHeight="1">
      <c r="A294" s="40"/>
      <c r="B294" s="41"/>
      <c r="C294" s="214" t="s">
        <v>517</v>
      </c>
      <c r="D294" s="214" t="s">
        <v>211</v>
      </c>
      <c r="E294" s="215" t="s">
        <v>518</v>
      </c>
      <c r="F294" s="216" t="s">
        <v>519</v>
      </c>
      <c r="G294" s="217" t="s">
        <v>496</v>
      </c>
      <c r="H294" s="218">
        <v>180</v>
      </c>
      <c r="I294" s="219"/>
      <c r="J294" s="220">
        <f>ROUND(I294*H294,2)</f>
        <v>0</v>
      </c>
      <c r="K294" s="216" t="s">
        <v>19</v>
      </c>
      <c r="L294" s="46"/>
      <c r="M294" s="229" t="s">
        <v>19</v>
      </c>
      <c r="N294" s="230" t="s">
        <v>46</v>
      </c>
      <c r="O294" s="86"/>
      <c r="P294" s="231">
        <f>O294*H294</f>
        <v>0</v>
      </c>
      <c r="Q294" s="231">
        <v>1.3</v>
      </c>
      <c r="R294" s="231">
        <f>Q294*H294</f>
        <v>234</v>
      </c>
      <c r="S294" s="231">
        <v>0</v>
      </c>
      <c r="T294" s="23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215</v>
      </c>
      <c r="AT294" s="226" t="s">
        <v>211</v>
      </c>
      <c r="AU294" s="226" t="s">
        <v>216</v>
      </c>
      <c r="AY294" s="19" t="s">
        <v>207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215</v>
      </c>
      <c r="BM294" s="226" t="s">
        <v>520</v>
      </c>
    </row>
    <row r="295" s="13" customFormat="1">
      <c r="A295" s="13"/>
      <c r="B295" s="238"/>
      <c r="C295" s="239"/>
      <c r="D295" s="240" t="s">
        <v>327</v>
      </c>
      <c r="E295" s="241" t="s">
        <v>19</v>
      </c>
      <c r="F295" s="242" t="s">
        <v>474</v>
      </c>
      <c r="G295" s="239"/>
      <c r="H295" s="241" t="s">
        <v>19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327</v>
      </c>
      <c r="AU295" s="248" t="s">
        <v>216</v>
      </c>
      <c r="AV295" s="13" t="s">
        <v>82</v>
      </c>
      <c r="AW295" s="13" t="s">
        <v>36</v>
      </c>
      <c r="AX295" s="13" t="s">
        <v>75</v>
      </c>
      <c r="AY295" s="248" t="s">
        <v>207</v>
      </c>
    </row>
    <row r="296" s="14" customFormat="1">
      <c r="A296" s="14"/>
      <c r="B296" s="249"/>
      <c r="C296" s="250"/>
      <c r="D296" s="240" t="s">
        <v>327</v>
      </c>
      <c r="E296" s="251" t="s">
        <v>19</v>
      </c>
      <c r="F296" s="252" t="s">
        <v>521</v>
      </c>
      <c r="G296" s="250"/>
      <c r="H296" s="253">
        <v>186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327</v>
      </c>
      <c r="AU296" s="259" t="s">
        <v>216</v>
      </c>
      <c r="AV296" s="14" t="s">
        <v>85</v>
      </c>
      <c r="AW296" s="14" t="s">
        <v>36</v>
      </c>
      <c r="AX296" s="14" t="s">
        <v>75</v>
      </c>
      <c r="AY296" s="259" t="s">
        <v>207</v>
      </c>
    </row>
    <row r="297" s="14" customFormat="1">
      <c r="A297" s="14"/>
      <c r="B297" s="249"/>
      <c r="C297" s="250"/>
      <c r="D297" s="240" t="s">
        <v>327</v>
      </c>
      <c r="E297" s="251" t="s">
        <v>19</v>
      </c>
      <c r="F297" s="252" t="s">
        <v>522</v>
      </c>
      <c r="G297" s="250"/>
      <c r="H297" s="253">
        <v>-6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327</v>
      </c>
      <c r="AU297" s="259" t="s">
        <v>216</v>
      </c>
      <c r="AV297" s="14" t="s">
        <v>85</v>
      </c>
      <c r="AW297" s="14" t="s">
        <v>36</v>
      </c>
      <c r="AX297" s="14" t="s">
        <v>75</v>
      </c>
      <c r="AY297" s="259" t="s">
        <v>207</v>
      </c>
    </row>
    <row r="298" s="15" customFormat="1">
      <c r="A298" s="15"/>
      <c r="B298" s="260"/>
      <c r="C298" s="261"/>
      <c r="D298" s="240" t="s">
        <v>327</v>
      </c>
      <c r="E298" s="262" t="s">
        <v>19</v>
      </c>
      <c r="F298" s="263" t="s">
        <v>345</v>
      </c>
      <c r="G298" s="261"/>
      <c r="H298" s="264">
        <v>180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0" t="s">
        <v>327</v>
      </c>
      <c r="AU298" s="270" t="s">
        <v>216</v>
      </c>
      <c r="AV298" s="15" t="s">
        <v>215</v>
      </c>
      <c r="AW298" s="15" t="s">
        <v>36</v>
      </c>
      <c r="AX298" s="15" t="s">
        <v>82</v>
      </c>
      <c r="AY298" s="270" t="s">
        <v>207</v>
      </c>
    </row>
    <row r="299" s="2" customFormat="1" ht="24.15" customHeight="1">
      <c r="A299" s="40"/>
      <c r="B299" s="41"/>
      <c r="C299" s="214" t="s">
        <v>7</v>
      </c>
      <c r="D299" s="214" t="s">
        <v>211</v>
      </c>
      <c r="E299" s="215" t="s">
        <v>523</v>
      </c>
      <c r="F299" s="216" t="s">
        <v>524</v>
      </c>
      <c r="G299" s="217" t="s">
        <v>496</v>
      </c>
      <c r="H299" s="218">
        <v>150</v>
      </c>
      <c r="I299" s="219"/>
      <c r="J299" s="220">
        <f>ROUND(I299*H299,2)</f>
        <v>0</v>
      </c>
      <c r="K299" s="216" t="s">
        <v>19</v>
      </c>
      <c r="L299" s="46"/>
      <c r="M299" s="229" t="s">
        <v>19</v>
      </c>
      <c r="N299" s="230" t="s">
        <v>46</v>
      </c>
      <c r="O299" s="86"/>
      <c r="P299" s="231">
        <f>O299*H299</f>
        <v>0</v>
      </c>
      <c r="Q299" s="231">
        <v>1.6000000000000001</v>
      </c>
      <c r="R299" s="231">
        <f>Q299*H299</f>
        <v>240</v>
      </c>
      <c r="S299" s="231">
        <v>0</v>
      </c>
      <c r="T299" s="23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215</v>
      </c>
      <c r="AT299" s="226" t="s">
        <v>211</v>
      </c>
      <c r="AU299" s="226" t="s">
        <v>216</v>
      </c>
      <c r="AY299" s="19" t="s">
        <v>207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215</v>
      </c>
      <c r="BM299" s="226" t="s">
        <v>525</v>
      </c>
    </row>
    <row r="300" s="13" customFormat="1">
      <c r="A300" s="13"/>
      <c r="B300" s="238"/>
      <c r="C300" s="239"/>
      <c r="D300" s="240" t="s">
        <v>327</v>
      </c>
      <c r="E300" s="241" t="s">
        <v>19</v>
      </c>
      <c r="F300" s="242" t="s">
        <v>474</v>
      </c>
      <c r="G300" s="239"/>
      <c r="H300" s="241" t="s">
        <v>19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327</v>
      </c>
      <c r="AU300" s="248" t="s">
        <v>216</v>
      </c>
      <c r="AV300" s="13" t="s">
        <v>82</v>
      </c>
      <c r="AW300" s="13" t="s">
        <v>36</v>
      </c>
      <c r="AX300" s="13" t="s">
        <v>75</v>
      </c>
      <c r="AY300" s="248" t="s">
        <v>207</v>
      </c>
    </row>
    <row r="301" s="14" customFormat="1">
      <c r="A301" s="14"/>
      <c r="B301" s="249"/>
      <c r="C301" s="250"/>
      <c r="D301" s="240" t="s">
        <v>327</v>
      </c>
      <c r="E301" s="251" t="s">
        <v>19</v>
      </c>
      <c r="F301" s="252" t="s">
        <v>526</v>
      </c>
      <c r="G301" s="250"/>
      <c r="H301" s="253">
        <v>150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327</v>
      </c>
      <c r="AU301" s="259" t="s">
        <v>216</v>
      </c>
      <c r="AV301" s="14" t="s">
        <v>85</v>
      </c>
      <c r="AW301" s="14" t="s">
        <v>36</v>
      </c>
      <c r="AX301" s="14" t="s">
        <v>82</v>
      </c>
      <c r="AY301" s="259" t="s">
        <v>207</v>
      </c>
    </row>
    <row r="302" s="12" customFormat="1" ht="20.88" customHeight="1">
      <c r="A302" s="12"/>
      <c r="B302" s="198"/>
      <c r="C302" s="199"/>
      <c r="D302" s="200" t="s">
        <v>74</v>
      </c>
      <c r="E302" s="212" t="s">
        <v>527</v>
      </c>
      <c r="F302" s="212" t="s">
        <v>528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SUM(P303:P489)</f>
        <v>0</v>
      </c>
      <c r="Q302" s="206"/>
      <c r="R302" s="207">
        <f>SUM(R303:R489)</f>
        <v>1215.4694445999999</v>
      </c>
      <c r="S302" s="206"/>
      <c r="T302" s="208">
        <f>SUM(T303:T489)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82</v>
      </c>
      <c r="AT302" s="210" t="s">
        <v>74</v>
      </c>
      <c r="AU302" s="210" t="s">
        <v>85</v>
      </c>
      <c r="AY302" s="209" t="s">
        <v>207</v>
      </c>
      <c r="BK302" s="211">
        <f>SUM(BK303:BK489)</f>
        <v>0</v>
      </c>
    </row>
    <row r="303" s="2" customFormat="1" ht="16.5" customHeight="1">
      <c r="A303" s="40"/>
      <c r="B303" s="41"/>
      <c r="C303" s="214" t="s">
        <v>529</v>
      </c>
      <c r="D303" s="214" t="s">
        <v>211</v>
      </c>
      <c r="E303" s="215" t="s">
        <v>530</v>
      </c>
      <c r="F303" s="216" t="s">
        <v>531</v>
      </c>
      <c r="G303" s="217" t="s">
        <v>337</v>
      </c>
      <c r="H303" s="218">
        <v>283.625</v>
      </c>
      <c r="I303" s="219"/>
      <c r="J303" s="220">
        <f>ROUND(I303*H303,2)</f>
        <v>0</v>
      </c>
      <c r="K303" s="216" t="s">
        <v>323</v>
      </c>
      <c r="L303" s="46"/>
      <c r="M303" s="229" t="s">
        <v>19</v>
      </c>
      <c r="N303" s="230" t="s">
        <v>46</v>
      </c>
      <c r="O303" s="86"/>
      <c r="P303" s="231">
        <f>O303*H303</f>
        <v>0</v>
      </c>
      <c r="Q303" s="231">
        <v>2.1600000000000001</v>
      </c>
      <c r="R303" s="231">
        <f>Q303*H303</f>
        <v>612.63</v>
      </c>
      <c r="S303" s="231">
        <v>0</v>
      </c>
      <c r="T303" s="23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215</v>
      </c>
      <c r="AT303" s="226" t="s">
        <v>211</v>
      </c>
      <c r="AU303" s="226" t="s">
        <v>216</v>
      </c>
      <c r="AY303" s="19" t="s">
        <v>207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215</v>
      </c>
      <c r="BM303" s="226" t="s">
        <v>532</v>
      </c>
    </row>
    <row r="304" s="2" customFormat="1">
      <c r="A304" s="40"/>
      <c r="B304" s="41"/>
      <c r="C304" s="42"/>
      <c r="D304" s="233" t="s">
        <v>325</v>
      </c>
      <c r="E304" s="42"/>
      <c r="F304" s="234" t="s">
        <v>533</v>
      </c>
      <c r="G304" s="42"/>
      <c r="H304" s="42"/>
      <c r="I304" s="235"/>
      <c r="J304" s="42"/>
      <c r="K304" s="42"/>
      <c r="L304" s="46"/>
      <c r="M304" s="236"/>
      <c r="N304" s="237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325</v>
      </c>
      <c r="AU304" s="19" t="s">
        <v>216</v>
      </c>
    </row>
    <row r="305" s="13" customFormat="1">
      <c r="A305" s="13"/>
      <c r="B305" s="238"/>
      <c r="C305" s="239"/>
      <c r="D305" s="240" t="s">
        <v>327</v>
      </c>
      <c r="E305" s="241" t="s">
        <v>19</v>
      </c>
      <c r="F305" s="242" t="s">
        <v>534</v>
      </c>
      <c r="G305" s="239"/>
      <c r="H305" s="241" t="s">
        <v>19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327</v>
      </c>
      <c r="AU305" s="248" t="s">
        <v>216</v>
      </c>
      <c r="AV305" s="13" t="s">
        <v>82</v>
      </c>
      <c r="AW305" s="13" t="s">
        <v>36</v>
      </c>
      <c r="AX305" s="13" t="s">
        <v>75</v>
      </c>
      <c r="AY305" s="248" t="s">
        <v>207</v>
      </c>
    </row>
    <row r="306" s="13" customFormat="1">
      <c r="A306" s="13"/>
      <c r="B306" s="238"/>
      <c r="C306" s="239"/>
      <c r="D306" s="240" t="s">
        <v>327</v>
      </c>
      <c r="E306" s="241" t="s">
        <v>19</v>
      </c>
      <c r="F306" s="242" t="s">
        <v>535</v>
      </c>
      <c r="G306" s="239"/>
      <c r="H306" s="241" t="s">
        <v>19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327</v>
      </c>
      <c r="AU306" s="248" t="s">
        <v>216</v>
      </c>
      <c r="AV306" s="13" t="s">
        <v>82</v>
      </c>
      <c r="AW306" s="13" t="s">
        <v>36</v>
      </c>
      <c r="AX306" s="13" t="s">
        <v>75</v>
      </c>
      <c r="AY306" s="248" t="s">
        <v>207</v>
      </c>
    </row>
    <row r="307" s="13" customFormat="1">
      <c r="A307" s="13"/>
      <c r="B307" s="238"/>
      <c r="C307" s="239"/>
      <c r="D307" s="240" t="s">
        <v>327</v>
      </c>
      <c r="E307" s="241" t="s">
        <v>19</v>
      </c>
      <c r="F307" s="242" t="s">
        <v>536</v>
      </c>
      <c r="G307" s="239"/>
      <c r="H307" s="241" t="s">
        <v>19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327</v>
      </c>
      <c r="AU307" s="248" t="s">
        <v>216</v>
      </c>
      <c r="AV307" s="13" t="s">
        <v>82</v>
      </c>
      <c r="AW307" s="13" t="s">
        <v>36</v>
      </c>
      <c r="AX307" s="13" t="s">
        <v>75</v>
      </c>
      <c r="AY307" s="248" t="s">
        <v>207</v>
      </c>
    </row>
    <row r="308" s="14" customFormat="1">
      <c r="A308" s="14"/>
      <c r="B308" s="249"/>
      <c r="C308" s="250"/>
      <c r="D308" s="240" t="s">
        <v>327</v>
      </c>
      <c r="E308" s="251" t="s">
        <v>19</v>
      </c>
      <c r="F308" s="252" t="s">
        <v>537</v>
      </c>
      <c r="G308" s="250"/>
      <c r="H308" s="253">
        <v>302.50099999999998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327</v>
      </c>
      <c r="AU308" s="259" t="s">
        <v>216</v>
      </c>
      <c r="AV308" s="14" t="s">
        <v>85</v>
      </c>
      <c r="AW308" s="14" t="s">
        <v>36</v>
      </c>
      <c r="AX308" s="14" t="s">
        <v>75</v>
      </c>
      <c r="AY308" s="259" t="s">
        <v>207</v>
      </c>
    </row>
    <row r="309" s="14" customFormat="1">
      <c r="A309" s="14"/>
      <c r="B309" s="249"/>
      <c r="C309" s="250"/>
      <c r="D309" s="240" t="s">
        <v>327</v>
      </c>
      <c r="E309" s="251" t="s">
        <v>19</v>
      </c>
      <c r="F309" s="252" t="s">
        <v>538</v>
      </c>
      <c r="G309" s="250"/>
      <c r="H309" s="253">
        <v>-1.611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327</v>
      </c>
      <c r="AU309" s="259" t="s">
        <v>216</v>
      </c>
      <c r="AV309" s="14" t="s">
        <v>85</v>
      </c>
      <c r="AW309" s="14" t="s">
        <v>36</v>
      </c>
      <c r="AX309" s="14" t="s">
        <v>75</v>
      </c>
      <c r="AY309" s="259" t="s">
        <v>207</v>
      </c>
    </row>
    <row r="310" s="13" customFormat="1">
      <c r="A310" s="13"/>
      <c r="B310" s="238"/>
      <c r="C310" s="239"/>
      <c r="D310" s="240" t="s">
        <v>327</v>
      </c>
      <c r="E310" s="241" t="s">
        <v>19</v>
      </c>
      <c r="F310" s="242" t="s">
        <v>539</v>
      </c>
      <c r="G310" s="239"/>
      <c r="H310" s="241" t="s">
        <v>19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327</v>
      </c>
      <c r="AU310" s="248" t="s">
        <v>216</v>
      </c>
      <c r="AV310" s="13" t="s">
        <v>82</v>
      </c>
      <c r="AW310" s="13" t="s">
        <v>36</v>
      </c>
      <c r="AX310" s="13" t="s">
        <v>75</v>
      </c>
      <c r="AY310" s="248" t="s">
        <v>207</v>
      </c>
    </row>
    <row r="311" s="14" customFormat="1">
      <c r="A311" s="14"/>
      <c r="B311" s="249"/>
      <c r="C311" s="250"/>
      <c r="D311" s="240" t="s">
        <v>327</v>
      </c>
      <c r="E311" s="251" t="s">
        <v>19</v>
      </c>
      <c r="F311" s="252" t="s">
        <v>540</v>
      </c>
      <c r="G311" s="250"/>
      <c r="H311" s="253">
        <v>-3.2719999999999998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327</v>
      </c>
      <c r="AU311" s="259" t="s">
        <v>216</v>
      </c>
      <c r="AV311" s="14" t="s">
        <v>85</v>
      </c>
      <c r="AW311" s="14" t="s">
        <v>36</v>
      </c>
      <c r="AX311" s="14" t="s">
        <v>75</v>
      </c>
      <c r="AY311" s="259" t="s">
        <v>207</v>
      </c>
    </row>
    <row r="312" s="14" customFormat="1">
      <c r="A312" s="14"/>
      <c r="B312" s="249"/>
      <c r="C312" s="250"/>
      <c r="D312" s="240" t="s">
        <v>327</v>
      </c>
      <c r="E312" s="251" t="s">
        <v>19</v>
      </c>
      <c r="F312" s="252" t="s">
        <v>541</v>
      </c>
      <c r="G312" s="250"/>
      <c r="H312" s="253">
        <v>-0.080000000000000002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327</v>
      </c>
      <c r="AU312" s="259" t="s">
        <v>216</v>
      </c>
      <c r="AV312" s="14" t="s">
        <v>85</v>
      </c>
      <c r="AW312" s="14" t="s">
        <v>36</v>
      </c>
      <c r="AX312" s="14" t="s">
        <v>75</v>
      </c>
      <c r="AY312" s="259" t="s">
        <v>207</v>
      </c>
    </row>
    <row r="313" s="14" customFormat="1">
      <c r="A313" s="14"/>
      <c r="B313" s="249"/>
      <c r="C313" s="250"/>
      <c r="D313" s="240" t="s">
        <v>327</v>
      </c>
      <c r="E313" s="251" t="s">
        <v>19</v>
      </c>
      <c r="F313" s="252" t="s">
        <v>542</v>
      </c>
      <c r="G313" s="250"/>
      <c r="H313" s="253">
        <v>-0.58799999999999997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327</v>
      </c>
      <c r="AU313" s="259" t="s">
        <v>216</v>
      </c>
      <c r="AV313" s="14" t="s">
        <v>85</v>
      </c>
      <c r="AW313" s="14" t="s">
        <v>36</v>
      </c>
      <c r="AX313" s="14" t="s">
        <v>75</v>
      </c>
      <c r="AY313" s="259" t="s">
        <v>207</v>
      </c>
    </row>
    <row r="314" s="14" customFormat="1">
      <c r="A314" s="14"/>
      <c r="B314" s="249"/>
      <c r="C314" s="250"/>
      <c r="D314" s="240" t="s">
        <v>327</v>
      </c>
      <c r="E314" s="251" t="s">
        <v>19</v>
      </c>
      <c r="F314" s="252" t="s">
        <v>543</v>
      </c>
      <c r="G314" s="250"/>
      <c r="H314" s="253">
        <v>-1.9199999999999999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327</v>
      </c>
      <c r="AU314" s="259" t="s">
        <v>216</v>
      </c>
      <c r="AV314" s="14" t="s">
        <v>85</v>
      </c>
      <c r="AW314" s="14" t="s">
        <v>36</v>
      </c>
      <c r="AX314" s="14" t="s">
        <v>75</v>
      </c>
      <c r="AY314" s="259" t="s">
        <v>207</v>
      </c>
    </row>
    <row r="315" s="14" customFormat="1">
      <c r="A315" s="14"/>
      <c r="B315" s="249"/>
      <c r="C315" s="250"/>
      <c r="D315" s="240" t="s">
        <v>327</v>
      </c>
      <c r="E315" s="251" t="s">
        <v>19</v>
      </c>
      <c r="F315" s="252" t="s">
        <v>544</v>
      </c>
      <c r="G315" s="250"/>
      <c r="H315" s="253">
        <v>-1.19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327</v>
      </c>
      <c r="AU315" s="259" t="s">
        <v>216</v>
      </c>
      <c r="AV315" s="14" t="s">
        <v>85</v>
      </c>
      <c r="AW315" s="14" t="s">
        <v>36</v>
      </c>
      <c r="AX315" s="14" t="s">
        <v>75</v>
      </c>
      <c r="AY315" s="259" t="s">
        <v>207</v>
      </c>
    </row>
    <row r="316" s="14" customFormat="1">
      <c r="A316" s="14"/>
      <c r="B316" s="249"/>
      <c r="C316" s="250"/>
      <c r="D316" s="240" t="s">
        <v>327</v>
      </c>
      <c r="E316" s="251" t="s">
        <v>19</v>
      </c>
      <c r="F316" s="252" t="s">
        <v>545</v>
      </c>
      <c r="G316" s="250"/>
      <c r="H316" s="253">
        <v>-6.8099999999999996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327</v>
      </c>
      <c r="AU316" s="259" t="s">
        <v>216</v>
      </c>
      <c r="AV316" s="14" t="s">
        <v>85</v>
      </c>
      <c r="AW316" s="14" t="s">
        <v>36</v>
      </c>
      <c r="AX316" s="14" t="s">
        <v>75</v>
      </c>
      <c r="AY316" s="259" t="s">
        <v>207</v>
      </c>
    </row>
    <row r="317" s="14" customFormat="1">
      <c r="A317" s="14"/>
      <c r="B317" s="249"/>
      <c r="C317" s="250"/>
      <c r="D317" s="240" t="s">
        <v>327</v>
      </c>
      <c r="E317" s="251" t="s">
        <v>19</v>
      </c>
      <c r="F317" s="252" t="s">
        <v>546</v>
      </c>
      <c r="G317" s="250"/>
      <c r="H317" s="253">
        <v>-0.80000000000000004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327</v>
      </c>
      <c r="AU317" s="259" t="s">
        <v>216</v>
      </c>
      <c r="AV317" s="14" t="s">
        <v>85</v>
      </c>
      <c r="AW317" s="14" t="s">
        <v>36</v>
      </c>
      <c r="AX317" s="14" t="s">
        <v>75</v>
      </c>
      <c r="AY317" s="259" t="s">
        <v>207</v>
      </c>
    </row>
    <row r="318" s="14" customFormat="1">
      <c r="A318" s="14"/>
      <c r="B318" s="249"/>
      <c r="C318" s="250"/>
      <c r="D318" s="240" t="s">
        <v>327</v>
      </c>
      <c r="E318" s="251" t="s">
        <v>19</v>
      </c>
      <c r="F318" s="252" t="s">
        <v>547</v>
      </c>
      <c r="G318" s="250"/>
      <c r="H318" s="253">
        <v>-0.625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327</v>
      </c>
      <c r="AU318" s="259" t="s">
        <v>216</v>
      </c>
      <c r="AV318" s="14" t="s">
        <v>85</v>
      </c>
      <c r="AW318" s="14" t="s">
        <v>36</v>
      </c>
      <c r="AX318" s="14" t="s">
        <v>75</v>
      </c>
      <c r="AY318" s="259" t="s">
        <v>207</v>
      </c>
    </row>
    <row r="319" s="14" customFormat="1">
      <c r="A319" s="14"/>
      <c r="B319" s="249"/>
      <c r="C319" s="250"/>
      <c r="D319" s="240" t="s">
        <v>327</v>
      </c>
      <c r="E319" s="251" t="s">
        <v>19</v>
      </c>
      <c r="F319" s="252" t="s">
        <v>548</v>
      </c>
      <c r="G319" s="250"/>
      <c r="H319" s="253">
        <v>-1.0880000000000001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327</v>
      </c>
      <c r="AU319" s="259" t="s">
        <v>216</v>
      </c>
      <c r="AV319" s="14" t="s">
        <v>85</v>
      </c>
      <c r="AW319" s="14" t="s">
        <v>36</v>
      </c>
      <c r="AX319" s="14" t="s">
        <v>75</v>
      </c>
      <c r="AY319" s="259" t="s">
        <v>207</v>
      </c>
    </row>
    <row r="320" s="14" customFormat="1">
      <c r="A320" s="14"/>
      <c r="B320" s="249"/>
      <c r="C320" s="250"/>
      <c r="D320" s="240" t="s">
        <v>327</v>
      </c>
      <c r="E320" s="251" t="s">
        <v>19</v>
      </c>
      <c r="F320" s="252" t="s">
        <v>549</v>
      </c>
      <c r="G320" s="250"/>
      <c r="H320" s="253">
        <v>-0.156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327</v>
      </c>
      <c r="AU320" s="259" t="s">
        <v>216</v>
      </c>
      <c r="AV320" s="14" t="s">
        <v>85</v>
      </c>
      <c r="AW320" s="14" t="s">
        <v>36</v>
      </c>
      <c r="AX320" s="14" t="s">
        <v>75</v>
      </c>
      <c r="AY320" s="259" t="s">
        <v>207</v>
      </c>
    </row>
    <row r="321" s="13" customFormat="1">
      <c r="A321" s="13"/>
      <c r="B321" s="238"/>
      <c r="C321" s="239"/>
      <c r="D321" s="240" t="s">
        <v>327</v>
      </c>
      <c r="E321" s="241" t="s">
        <v>19</v>
      </c>
      <c r="F321" s="242" t="s">
        <v>550</v>
      </c>
      <c r="G321" s="239"/>
      <c r="H321" s="241" t="s">
        <v>19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327</v>
      </c>
      <c r="AU321" s="248" t="s">
        <v>216</v>
      </c>
      <c r="AV321" s="13" t="s">
        <v>82</v>
      </c>
      <c r="AW321" s="13" t="s">
        <v>36</v>
      </c>
      <c r="AX321" s="13" t="s">
        <v>75</v>
      </c>
      <c r="AY321" s="248" t="s">
        <v>207</v>
      </c>
    </row>
    <row r="322" s="14" customFormat="1">
      <c r="A322" s="14"/>
      <c r="B322" s="249"/>
      <c r="C322" s="250"/>
      <c r="D322" s="240" t="s">
        <v>327</v>
      </c>
      <c r="E322" s="251" t="s">
        <v>19</v>
      </c>
      <c r="F322" s="252" t="s">
        <v>551</v>
      </c>
      <c r="G322" s="250"/>
      <c r="H322" s="253">
        <v>-0.73599999999999999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327</v>
      </c>
      <c r="AU322" s="259" t="s">
        <v>216</v>
      </c>
      <c r="AV322" s="14" t="s">
        <v>85</v>
      </c>
      <c r="AW322" s="14" t="s">
        <v>36</v>
      </c>
      <c r="AX322" s="14" t="s">
        <v>75</v>
      </c>
      <c r="AY322" s="259" t="s">
        <v>207</v>
      </c>
    </row>
    <row r="323" s="15" customFormat="1">
      <c r="A323" s="15"/>
      <c r="B323" s="260"/>
      <c r="C323" s="261"/>
      <c r="D323" s="240" t="s">
        <v>327</v>
      </c>
      <c r="E323" s="262" t="s">
        <v>19</v>
      </c>
      <c r="F323" s="263" t="s">
        <v>345</v>
      </c>
      <c r="G323" s="261"/>
      <c r="H323" s="264">
        <v>283.625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0" t="s">
        <v>327</v>
      </c>
      <c r="AU323" s="270" t="s">
        <v>216</v>
      </c>
      <c r="AV323" s="15" t="s">
        <v>215</v>
      </c>
      <c r="AW323" s="15" t="s">
        <v>36</v>
      </c>
      <c r="AX323" s="15" t="s">
        <v>82</v>
      </c>
      <c r="AY323" s="270" t="s">
        <v>207</v>
      </c>
    </row>
    <row r="324" s="2" customFormat="1" ht="21.75" customHeight="1">
      <c r="A324" s="40"/>
      <c r="B324" s="41"/>
      <c r="C324" s="214" t="s">
        <v>510</v>
      </c>
      <c r="D324" s="214" t="s">
        <v>211</v>
      </c>
      <c r="E324" s="215" t="s">
        <v>552</v>
      </c>
      <c r="F324" s="216" t="s">
        <v>553</v>
      </c>
      <c r="G324" s="217" t="s">
        <v>337</v>
      </c>
      <c r="H324" s="218">
        <v>103.667</v>
      </c>
      <c r="I324" s="219"/>
      <c r="J324" s="220">
        <f>ROUND(I324*H324,2)</f>
        <v>0</v>
      </c>
      <c r="K324" s="216" t="s">
        <v>323</v>
      </c>
      <c r="L324" s="46"/>
      <c r="M324" s="229" t="s">
        <v>19</v>
      </c>
      <c r="N324" s="230" t="s">
        <v>46</v>
      </c>
      <c r="O324" s="86"/>
      <c r="P324" s="231">
        <f>O324*H324</f>
        <v>0</v>
      </c>
      <c r="Q324" s="231">
        <v>2.45329</v>
      </c>
      <c r="R324" s="231">
        <f>Q324*H324</f>
        <v>254.32521442999999</v>
      </c>
      <c r="S324" s="231">
        <v>0</v>
      </c>
      <c r="T324" s="232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215</v>
      </c>
      <c r="AT324" s="226" t="s">
        <v>211</v>
      </c>
      <c r="AU324" s="226" t="s">
        <v>216</v>
      </c>
      <c r="AY324" s="19" t="s">
        <v>207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82</v>
      </c>
      <c r="BK324" s="227">
        <f>ROUND(I324*H324,2)</f>
        <v>0</v>
      </c>
      <c r="BL324" s="19" t="s">
        <v>215</v>
      </c>
      <c r="BM324" s="226" t="s">
        <v>554</v>
      </c>
    </row>
    <row r="325" s="2" customFormat="1">
      <c r="A325" s="40"/>
      <c r="B325" s="41"/>
      <c r="C325" s="42"/>
      <c r="D325" s="233" t="s">
        <v>325</v>
      </c>
      <c r="E325" s="42"/>
      <c r="F325" s="234" t="s">
        <v>555</v>
      </c>
      <c r="G325" s="42"/>
      <c r="H325" s="42"/>
      <c r="I325" s="235"/>
      <c r="J325" s="42"/>
      <c r="K325" s="42"/>
      <c r="L325" s="46"/>
      <c r="M325" s="236"/>
      <c r="N325" s="23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325</v>
      </c>
      <c r="AU325" s="19" t="s">
        <v>216</v>
      </c>
    </row>
    <row r="326" s="13" customFormat="1">
      <c r="A326" s="13"/>
      <c r="B326" s="238"/>
      <c r="C326" s="239"/>
      <c r="D326" s="240" t="s">
        <v>327</v>
      </c>
      <c r="E326" s="241" t="s">
        <v>19</v>
      </c>
      <c r="F326" s="242" t="s">
        <v>556</v>
      </c>
      <c r="G326" s="239"/>
      <c r="H326" s="241" t="s">
        <v>19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327</v>
      </c>
      <c r="AU326" s="248" t="s">
        <v>216</v>
      </c>
      <c r="AV326" s="13" t="s">
        <v>82</v>
      </c>
      <c r="AW326" s="13" t="s">
        <v>36</v>
      </c>
      <c r="AX326" s="13" t="s">
        <v>75</v>
      </c>
      <c r="AY326" s="248" t="s">
        <v>207</v>
      </c>
    </row>
    <row r="327" s="13" customFormat="1">
      <c r="A327" s="13"/>
      <c r="B327" s="238"/>
      <c r="C327" s="239"/>
      <c r="D327" s="240" t="s">
        <v>327</v>
      </c>
      <c r="E327" s="241" t="s">
        <v>19</v>
      </c>
      <c r="F327" s="242" t="s">
        <v>557</v>
      </c>
      <c r="G327" s="239"/>
      <c r="H327" s="241" t="s">
        <v>19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327</v>
      </c>
      <c r="AU327" s="248" t="s">
        <v>216</v>
      </c>
      <c r="AV327" s="13" t="s">
        <v>82</v>
      </c>
      <c r="AW327" s="13" t="s">
        <v>36</v>
      </c>
      <c r="AX327" s="13" t="s">
        <v>75</v>
      </c>
      <c r="AY327" s="248" t="s">
        <v>207</v>
      </c>
    </row>
    <row r="328" s="13" customFormat="1">
      <c r="A328" s="13"/>
      <c r="B328" s="238"/>
      <c r="C328" s="239"/>
      <c r="D328" s="240" t="s">
        <v>327</v>
      </c>
      <c r="E328" s="241" t="s">
        <v>19</v>
      </c>
      <c r="F328" s="242" t="s">
        <v>558</v>
      </c>
      <c r="G328" s="239"/>
      <c r="H328" s="241" t="s">
        <v>19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327</v>
      </c>
      <c r="AU328" s="248" t="s">
        <v>216</v>
      </c>
      <c r="AV328" s="13" t="s">
        <v>82</v>
      </c>
      <c r="AW328" s="13" t="s">
        <v>36</v>
      </c>
      <c r="AX328" s="13" t="s">
        <v>75</v>
      </c>
      <c r="AY328" s="248" t="s">
        <v>207</v>
      </c>
    </row>
    <row r="329" s="14" customFormat="1">
      <c r="A329" s="14"/>
      <c r="B329" s="249"/>
      <c r="C329" s="250"/>
      <c r="D329" s="240" t="s">
        <v>327</v>
      </c>
      <c r="E329" s="251" t="s">
        <v>19</v>
      </c>
      <c r="F329" s="252" t="s">
        <v>559</v>
      </c>
      <c r="G329" s="250"/>
      <c r="H329" s="253">
        <v>0.27000000000000002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327</v>
      </c>
      <c r="AU329" s="259" t="s">
        <v>216</v>
      </c>
      <c r="AV329" s="14" t="s">
        <v>85</v>
      </c>
      <c r="AW329" s="14" t="s">
        <v>36</v>
      </c>
      <c r="AX329" s="14" t="s">
        <v>75</v>
      </c>
      <c r="AY329" s="259" t="s">
        <v>207</v>
      </c>
    </row>
    <row r="330" s="13" customFormat="1">
      <c r="A330" s="13"/>
      <c r="B330" s="238"/>
      <c r="C330" s="239"/>
      <c r="D330" s="240" t="s">
        <v>327</v>
      </c>
      <c r="E330" s="241" t="s">
        <v>19</v>
      </c>
      <c r="F330" s="242" t="s">
        <v>560</v>
      </c>
      <c r="G330" s="239"/>
      <c r="H330" s="241" t="s">
        <v>19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327</v>
      </c>
      <c r="AU330" s="248" t="s">
        <v>216</v>
      </c>
      <c r="AV330" s="13" t="s">
        <v>82</v>
      </c>
      <c r="AW330" s="13" t="s">
        <v>36</v>
      </c>
      <c r="AX330" s="13" t="s">
        <v>75</v>
      </c>
      <c r="AY330" s="248" t="s">
        <v>207</v>
      </c>
    </row>
    <row r="331" s="14" customFormat="1">
      <c r="A331" s="14"/>
      <c r="B331" s="249"/>
      <c r="C331" s="250"/>
      <c r="D331" s="240" t="s">
        <v>327</v>
      </c>
      <c r="E331" s="251" t="s">
        <v>19</v>
      </c>
      <c r="F331" s="252" t="s">
        <v>561</v>
      </c>
      <c r="G331" s="250"/>
      <c r="H331" s="253">
        <v>4.609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327</v>
      </c>
      <c r="AU331" s="259" t="s">
        <v>216</v>
      </c>
      <c r="AV331" s="14" t="s">
        <v>85</v>
      </c>
      <c r="AW331" s="14" t="s">
        <v>36</v>
      </c>
      <c r="AX331" s="14" t="s">
        <v>75</v>
      </c>
      <c r="AY331" s="259" t="s">
        <v>207</v>
      </c>
    </row>
    <row r="332" s="14" customFormat="1">
      <c r="A332" s="14"/>
      <c r="B332" s="249"/>
      <c r="C332" s="250"/>
      <c r="D332" s="240" t="s">
        <v>327</v>
      </c>
      <c r="E332" s="251" t="s">
        <v>19</v>
      </c>
      <c r="F332" s="252" t="s">
        <v>562</v>
      </c>
      <c r="G332" s="250"/>
      <c r="H332" s="253">
        <v>0.35699999999999998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327</v>
      </c>
      <c r="AU332" s="259" t="s">
        <v>216</v>
      </c>
      <c r="AV332" s="14" t="s">
        <v>85</v>
      </c>
      <c r="AW332" s="14" t="s">
        <v>36</v>
      </c>
      <c r="AX332" s="14" t="s">
        <v>75</v>
      </c>
      <c r="AY332" s="259" t="s">
        <v>207</v>
      </c>
    </row>
    <row r="333" s="14" customFormat="1">
      <c r="A333" s="14"/>
      <c r="B333" s="249"/>
      <c r="C333" s="250"/>
      <c r="D333" s="240" t="s">
        <v>327</v>
      </c>
      <c r="E333" s="251" t="s">
        <v>19</v>
      </c>
      <c r="F333" s="252" t="s">
        <v>563</v>
      </c>
      <c r="G333" s="250"/>
      <c r="H333" s="253">
        <v>1.44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327</v>
      </c>
      <c r="AU333" s="259" t="s">
        <v>216</v>
      </c>
      <c r="AV333" s="14" t="s">
        <v>85</v>
      </c>
      <c r="AW333" s="14" t="s">
        <v>36</v>
      </c>
      <c r="AX333" s="14" t="s">
        <v>75</v>
      </c>
      <c r="AY333" s="259" t="s">
        <v>207</v>
      </c>
    </row>
    <row r="334" s="14" customFormat="1">
      <c r="A334" s="14"/>
      <c r="B334" s="249"/>
      <c r="C334" s="250"/>
      <c r="D334" s="240" t="s">
        <v>327</v>
      </c>
      <c r="E334" s="251" t="s">
        <v>19</v>
      </c>
      <c r="F334" s="252" t="s">
        <v>564</v>
      </c>
      <c r="G334" s="250"/>
      <c r="H334" s="253">
        <v>1.105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327</v>
      </c>
      <c r="AU334" s="259" t="s">
        <v>216</v>
      </c>
      <c r="AV334" s="14" t="s">
        <v>85</v>
      </c>
      <c r="AW334" s="14" t="s">
        <v>36</v>
      </c>
      <c r="AX334" s="14" t="s">
        <v>75</v>
      </c>
      <c r="AY334" s="259" t="s">
        <v>207</v>
      </c>
    </row>
    <row r="335" s="14" customFormat="1">
      <c r="A335" s="14"/>
      <c r="B335" s="249"/>
      <c r="C335" s="250"/>
      <c r="D335" s="240" t="s">
        <v>327</v>
      </c>
      <c r="E335" s="251" t="s">
        <v>19</v>
      </c>
      <c r="F335" s="252" t="s">
        <v>565</v>
      </c>
      <c r="G335" s="250"/>
      <c r="H335" s="253">
        <v>4.2709999999999999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327</v>
      </c>
      <c r="AU335" s="259" t="s">
        <v>216</v>
      </c>
      <c r="AV335" s="14" t="s">
        <v>85</v>
      </c>
      <c r="AW335" s="14" t="s">
        <v>36</v>
      </c>
      <c r="AX335" s="14" t="s">
        <v>75</v>
      </c>
      <c r="AY335" s="259" t="s">
        <v>207</v>
      </c>
    </row>
    <row r="336" s="14" customFormat="1">
      <c r="A336" s="14"/>
      <c r="B336" s="249"/>
      <c r="C336" s="250"/>
      <c r="D336" s="240" t="s">
        <v>327</v>
      </c>
      <c r="E336" s="251" t="s">
        <v>19</v>
      </c>
      <c r="F336" s="252" t="s">
        <v>566</v>
      </c>
      <c r="G336" s="250"/>
      <c r="H336" s="253">
        <v>0.39000000000000001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327</v>
      </c>
      <c r="AU336" s="259" t="s">
        <v>216</v>
      </c>
      <c r="AV336" s="14" t="s">
        <v>85</v>
      </c>
      <c r="AW336" s="14" t="s">
        <v>36</v>
      </c>
      <c r="AX336" s="14" t="s">
        <v>75</v>
      </c>
      <c r="AY336" s="259" t="s">
        <v>207</v>
      </c>
    </row>
    <row r="337" s="14" customFormat="1">
      <c r="A337" s="14"/>
      <c r="B337" s="249"/>
      <c r="C337" s="250"/>
      <c r="D337" s="240" t="s">
        <v>327</v>
      </c>
      <c r="E337" s="251" t="s">
        <v>19</v>
      </c>
      <c r="F337" s="252" t="s">
        <v>567</v>
      </c>
      <c r="G337" s="250"/>
      <c r="H337" s="253">
        <v>0.90000000000000002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327</v>
      </c>
      <c r="AU337" s="259" t="s">
        <v>216</v>
      </c>
      <c r="AV337" s="14" t="s">
        <v>85</v>
      </c>
      <c r="AW337" s="14" t="s">
        <v>36</v>
      </c>
      <c r="AX337" s="14" t="s">
        <v>75</v>
      </c>
      <c r="AY337" s="259" t="s">
        <v>207</v>
      </c>
    </row>
    <row r="338" s="14" customFormat="1">
      <c r="A338" s="14"/>
      <c r="B338" s="249"/>
      <c r="C338" s="250"/>
      <c r="D338" s="240" t="s">
        <v>327</v>
      </c>
      <c r="E338" s="251" t="s">
        <v>19</v>
      </c>
      <c r="F338" s="252" t="s">
        <v>568</v>
      </c>
      <c r="G338" s="250"/>
      <c r="H338" s="253">
        <v>0.63600000000000001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327</v>
      </c>
      <c r="AU338" s="259" t="s">
        <v>216</v>
      </c>
      <c r="AV338" s="14" t="s">
        <v>85</v>
      </c>
      <c r="AW338" s="14" t="s">
        <v>36</v>
      </c>
      <c r="AX338" s="14" t="s">
        <v>75</v>
      </c>
      <c r="AY338" s="259" t="s">
        <v>207</v>
      </c>
    </row>
    <row r="339" s="14" customFormat="1">
      <c r="A339" s="14"/>
      <c r="B339" s="249"/>
      <c r="C339" s="250"/>
      <c r="D339" s="240" t="s">
        <v>327</v>
      </c>
      <c r="E339" s="251" t="s">
        <v>19</v>
      </c>
      <c r="F339" s="252" t="s">
        <v>569</v>
      </c>
      <c r="G339" s="250"/>
      <c r="H339" s="253">
        <v>0.29499999999999998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327</v>
      </c>
      <c r="AU339" s="259" t="s">
        <v>216</v>
      </c>
      <c r="AV339" s="14" t="s">
        <v>85</v>
      </c>
      <c r="AW339" s="14" t="s">
        <v>36</v>
      </c>
      <c r="AX339" s="14" t="s">
        <v>75</v>
      </c>
      <c r="AY339" s="259" t="s">
        <v>207</v>
      </c>
    </row>
    <row r="340" s="14" customFormat="1">
      <c r="A340" s="14"/>
      <c r="B340" s="249"/>
      <c r="C340" s="250"/>
      <c r="D340" s="240" t="s">
        <v>327</v>
      </c>
      <c r="E340" s="251" t="s">
        <v>19</v>
      </c>
      <c r="F340" s="252" t="s">
        <v>570</v>
      </c>
      <c r="G340" s="250"/>
      <c r="H340" s="253">
        <v>0.86499999999999999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327</v>
      </c>
      <c r="AU340" s="259" t="s">
        <v>216</v>
      </c>
      <c r="AV340" s="14" t="s">
        <v>85</v>
      </c>
      <c r="AW340" s="14" t="s">
        <v>36</v>
      </c>
      <c r="AX340" s="14" t="s">
        <v>75</v>
      </c>
      <c r="AY340" s="259" t="s">
        <v>207</v>
      </c>
    </row>
    <row r="341" s="13" customFormat="1">
      <c r="A341" s="13"/>
      <c r="B341" s="238"/>
      <c r="C341" s="239"/>
      <c r="D341" s="240" t="s">
        <v>327</v>
      </c>
      <c r="E341" s="241" t="s">
        <v>19</v>
      </c>
      <c r="F341" s="242" t="s">
        <v>571</v>
      </c>
      <c r="G341" s="239"/>
      <c r="H341" s="241" t="s">
        <v>19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327</v>
      </c>
      <c r="AU341" s="248" t="s">
        <v>216</v>
      </c>
      <c r="AV341" s="13" t="s">
        <v>82</v>
      </c>
      <c r="AW341" s="13" t="s">
        <v>36</v>
      </c>
      <c r="AX341" s="13" t="s">
        <v>75</v>
      </c>
      <c r="AY341" s="248" t="s">
        <v>207</v>
      </c>
    </row>
    <row r="342" s="14" customFormat="1">
      <c r="A342" s="14"/>
      <c r="B342" s="249"/>
      <c r="C342" s="250"/>
      <c r="D342" s="240" t="s">
        <v>327</v>
      </c>
      <c r="E342" s="251" t="s">
        <v>19</v>
      </c>
      <c r="F342" s="252" t="s">
        <v>572</v>
      </c>
      <c r="G342" s="250"/>
      <c r="H342" s="253">
        <v>1.3720000000000001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327</v>
      </c>
      <c r="AU342" s="259" t="s">
        <v>216</v>
      </c>
      <c r="AV342" s="14" t="s">
        <v>85</v>
      </c>
      <c r="AW342" s="14" t="s">
        <v>36</v>
      </c>
      <c r="AX342" s="14" t="s">
        <v>75</v>
      </c>
      <c r="AY342" s="259" t="s">
        <v>207</v>
      </c>
    </row>
    <row r="343" s="13" customFormat="1">
      <c r="A343" s="13"/>
      <c r="B343" s="238"/>
      <c r="C343" s="239"/>
      <c r="D343" s="240" t="s">
        <v>327</v>
      </c>
      <c r="E343" s="241" t="s">
        <v>19</v>
      </c>
      <c r="F343" s="242" t="s">
        <v>573</v>
      </c>
      <c r="G343" s="239"/>
      <c r="H343" s="241" t="s">
        <v>19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327</v>
      </c>
      <c r="AU343" s="248" t="s">
        <v>216</v>
      </c>
      <c r="AV343" s="13" t="s">
        <v>82</v>
      </c>
      <c r="AW343" s="13" t="s">
        <v>36</v>
      </c>
      <c r="AX343" s="13" t="s">
        <v>75</v>
      </c>
      <c r="AY343" s="248" t="s">
        <v>207</v>
      </c>
    </row>
    <row r="344" s="14" customFormat="1">
      <c r="A344" s="14"/>
      <c r="B344" s="249"/>
      <c r="C344" s="250"/>
      <c r="D344" s="240" t="s">
        <v>327</v>
      </c>
      <c r="E344" s="251" t="s">
        <v>19</v>
      </c>
      <c r="F344" s="252" t="s">
        <v>574</v>
      </c>
      <c r="G344" s="250"/>
      <c r="H344" s="253">
        <v>-0.17000000000000001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327</v>
      </c>
      <c r="AU344" s="259" t="s">
        <v>216</v>
      </c>
      <c r="AV344" s="14" t="s">
        <v>85</v>
      </c>
      <c r="AW344" s="14" t="s">
        <v>36</v>
      </c>
      <c r="AX344" s="14" t="s">
        <v>75</v>
      </c>
      <c r="AY344" s="259" t="s">
        <v>207</v>
      </c>
    </row>
    <row r="345" s="13" customFormat="1">
      <c r="A345" s="13"/>
      <c r="B345" s="238"/>
      <c r="C345" s="239"/>
      <c r="D345" s="240" t="s">
        <v>327</v>
      </c>
      <c r="E345" s="241" t="s">
        <v>19</v>
      </c>
      <c r="F345" s="242" t="s">
        <v>575</v>
      </c>
      <c r="G345" s="239"/>
      <c r="H345" s="241" t="s">
        <v>19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327</v>
      </c>
      <c r="AU345" s="248" t="s">
        <v>216</v>
      </c>
      <c r="AV345" s="13" t="s">
        <v>82</v>
      </c>
      <c r="AW345" s="13" t="s">
        <v>36</v>
      </c>
      <c r="AX345" s="13" t="s">
        <v>75</v>
      </c>
      <c r="AY345" s="248" t="s">
        <v>207</v>
      </c>
    </row>
    <row r="346" s="14" customFormat="1">
      <c r="A346" s="14"/>
      <c r="B346" s="249"/>
      <c r="C346" s="250"/>
      <c r="D346" s="240" t="s">
        <v>327</v>
      </c>
      <c r="E346" s="251" t="s">
        <v>19</v>
      </c>
      <c r="F346" s="252" t="s">
        <v>576</v>
      </c>
      <c r="G346" s="250"/>
      <c r="H346" s="253">
        <v>-0.28299999999999997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327</v>
      </c>
      <c r="AU346" s="259" t="s">
        <v>216</v>
      </c>
      <c r="AV346" s="14" t="s">
        <v>85</v>
      </c>
      <c r="AW346" s="14" t="s">
        <v>36</v>
      </c>
      <c r="AX346" s="14" t="s">
        <v>75</v>
      </c>
      <c r="AY346" s="259" t="s">
        <v>207</v>
      </c>
    </row>
    <row r="347" s="14" customFormat="1">
      <c r="A347" s="14"/>
      <c r="B347" s="249"/>
      <c r="C347" s="250"/>
      <c r="D347" s="240" t="s">
        <v>327</v>
      </c>
      <c r="E347" s="251" t="s">
        <v>19</v>
      </c>
      <c r="F347" s="252" t="s">
        <v>577</v>
      </c>
      <c r="G347" s="250"/>
      <c r="H347" s="253">
        <v>-0.251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327</v>
      </c>
      <c r="AU347" s="259" t="s">
        <v>216</v>
      </c>
      <c r="AV347" s="14" t="s">
        <v>85</v>
      </c>
      <c r="AW347" s="14" t="s">
        <v>36</v>
      </c>
      <c r="AX347" s="14" t="s">
        <v>75</v>
      </c>
      <c r="AY347" s="259" t="s">
        <v>207</v>
      </c>
    </row>
    <row r="348" s="13" customFormat="1">
      <c r="A348" s="13"/>
      <c r="B348" s="238"/>
      <c r="C348" s="239"/>
      <c r="D348" s="240" t="s">
        <v>327</v>
      </c>
      <c r="E348" s="241" t="s">
        <v>19</v>
      </c>
      <c r="F348" s="242" t="s">
        <v>578</v>
      </c>
      <c r="G348" s="239"/>
      <c r="H348" s="241" t="s">
        <v>19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327</v>
      </c>
      <c r="AU348" s="248" t="s">
        <v>216</v>
      </c>
      <c r="AV348" s="13" t="s">
        <v>82</v>
      </c>
      <c r="AW348" s="13" t="s">
        <v>36</v>
      </c>
      <c r="AX348" s="13" t="s">
        <v>75</v>
      </c>
      <c r="AY348" s="248" t="s">
        <v>207</v>
      </c>
    </row>
    <row r="349" s="14" customFormat="1">
      <c r="A349" s="14"/>
      <c r="B349" s="249"/>
      <c r="C349" s="250"/>
      <c r="D349" s="240" t="s">
        <v>327</v>
      </c>
      <c r="E349" s="251" t="s">
        <v>19</v>
      </c>
      <c r="F349" s="252" t="s">
        <v>579</v>
      </c>
      <c r="G349" s="250"/>
      <c r="H349" s="253">
        <v>-0.085000000000000006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327</v>
      </c>
      <c r="AU349" s="259" t="s">
        <v>216</v>
      </c>
      <c r="AV349" s="14" t="s">
        <v>85</v>
      </c>
      <c r="AW349" s="14" t="s">
        <v>36</v>
      </c>
      <c r="AX349" s="14" t="s">
        <v>75</v>
      </c>
      <c r="AY349" s="259" t="s">
        <v>207</v>
      </c>
    </row>
    <row r="350" s="13" customFormat="1">
      <c r="A350" s="13"/>
      <c r="B350" s="238"/>
      <c r="C350" s="239"/>
      <c r="D350" s="240" t="s">
        <v>327</v>
      </c>
      <c r="E350" s="241" t="s">
        <v>19</v>
      </c>
      <c r="F350" s="242" t="s">
        <v>580</v>
      </c>
      <c r="G350" s="239"/>
      <c r="H350" s="241" t="s">
        <v>19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327</v>
      </c>
      <c r="AU350" s="248" t="s">
        <v>216</v>
      </c>
      <c r="AV350" s="13" t="s">
        <v>82</v>
      </c>
      <c r="AW350" s="13" t="s">
        <v>36</v>
      </c>
      <c r="AX350" s="13" t="s">
        <v>75</v>
      </c>
      <c r="AY350" s="248" t="s">
        <v>207</v>
      </c>
    </row>
    <row r="351" s="14" customFormat="1">
      <c r="A351" s="14"/>
      <c r="B351" s="249"/>
      <c r="C351" s="250"/>
      <c r="D351" s="240" t="s">
        <v>327</v>
      </c>
      <c r="E351" s="251" t="s">
        <v>19</v>
      </c>
      <c r="F351" s="252" t="s">
        <v>581</v>
      </c>
      <c r="G351" s="250"/>
      <c r="H351" s="253">
        <v>1.2569999999999999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327</v>
      </c>
      <c r="AU351" s="259" t="s">
        <v>216</v>
      </c>
      <c r="AV351" s="14" t="s">
        <v>85</v>
      </c>
      <c r="AW351" s="14" t="s">
        <v>36</v>
      </c>
      <c r="AX351" s="14" t="s">
        <v>75</v>
      </c>
      <c r="AY351" s="259" t="s">
        <v>207</v>
      </c>
    </row>
    <row r="352" s="13" customFormat="1">
      <c r="A352" s="13"/>
      <c r="B352" s="238"/>
      <c r="C352" s="239"/>
      <c r="D352" s="240" t="s">
        <v>327</v>
      </c>
      <c r="E352" s="241" t="s">
        <v>19</v>
      </c>
      <c r="F352" s="242" t="s">
        <v>582</v>
      </c>
      <c r="G352" s="239"/>
      <c r="H352" s="241" t="s">
        <v>19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327</v>
      </c>
      <c r="AU352" s="248" t="s">
        <v>216</v>
      </c>
      <c r="AV352" s="13" t="s">
        <v>82</v>
      </c>
      <c r="AW352" s="13" t="s">
        <v>36</v>
      </c>
      <c r="AX352" s="13" t="s">
        <v>75</v>
      </c>
      <c r="AY352" s="248" t="s">
        <v>207</v>
      </c>
    </row>
    <row r="353" s="14" customFormat="1">
      <c r="A353" s="14"/>
      <c r="B353" s="249"/>
      <c r="C353" s="250"/>
      <c r="D353" s="240" t="s">
        <v>327</v>
      </c>
      <c r="E353" s="251" t="s">
        <v>19</v>
      </c>
      <c r="F353" s="252" t="s">
        <v>583</v>
      </c>
      <c r="G353" s="250"/>
      <c r="H353" s="253">
        <v>0.57399999999999995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327</v>
      </c>
      <c r="AU353" s="259" t="s">
        <v>216</v>
      </c>
      <c r="AV353" s="14" t="s">
        <v>85</v>
      </c>
      <c r="AW353" s="14" t="s">
        <v>36</v>
      </c>
      <c r="AX353" s="14" t="s">
        <v>75</v>
      </c>
      <c r="AY353" s="259" t="s">
        <v>207</v>
      </c>
    </row>
    <row r="354" s="16" customFormat="1">
      <c r="A354" s="16"/>
      <c r="B354" s="271"/>
      <c r="C354" s="272"/>
      <c r="D354" s="240" t="s">
        <v>327</v>
      </c>
      <c r="E354" s="273" t="s">
        <v>19</v>
      </c>
      <c r="F354" s="274" t="s">
        <v>420</v>
      </c>
      <c r="G354" s="272"/>
      <c r="H354" s="275">
        <v>17.552</v>
      </c>
      <c r="I354" s="276"/>
      <c r="J354" s="272"/>
      <c r="K354" s="272"/>
      <c r="L354" s="277"/>
      <c r="M354" s="278"/>
      <c r="N354" s="279"/>
      <c r="O354" s="279"/>
      <c r="P354" s="279"/>
      <c r="Q354" s="279"/>
      <c r="R354" s="279"/>
      <c r="S354" s="279"/>
      <c r="T354" s="280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1" t="s">
        <v>327</v>
      </c>
      <c r="AU354" s="281" t="s">
        <v>216</v>
      </c>
      <c r="AV354" s="16" t="s">
        <v>216</v>
      </c>
      <c r="AW354" s="16" t="s">
        <v>36</v>
      </c>
      <c r="AX354" s="16" t="s">
        <v>75</v>
      </c>
      <c r="AY354" s="281" t="s">
        <v>207</v>
      </c>
    </row>
    <row r="355" s="13" customFormat="1">
      <c r="A355" s="13"/>
      <c r="B355" s="238"/>
      <c r="C355" s="239"/>
      <c r="D355" s="240" t="s">
        <v>327</v>
      </c>
      <c r="E355" s="241" t="s">
        <v>19</v>
      </c>
      <c r="F355" s="242" t="s">
        <v>584</v>
      </c>
      <c r="G355" s="239"/>
      <c r="H355" s="241" t="s">
        <v>19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327</v>
      </c>
      <c r="AU355" s="248" t="s">
        <v>216</v>
      </c>
      <c r="AV355" s="13" t="s">
        <v>82</v>
      </c>
      <c r="AW355" s="13" t="s">
        <v>36</v>
      </c>
      <c r="AX355" s="13" t="s">
        <v>75</v>
      </c>
      <c r="AY355" s="248" t="s">
        <v>207</v>
      </c>
    </row>
    <row r="356" s="13" customFormat="1">
      <c r="A356" s="13"/>
      <c r="B356" s="238"/>
      <c r="C356" s="239"/>
      <c r="D356" s="240" t="s">
        <v>327</v>
      </c>
      <c r="E356" s="241" t="s">
        <v>19</v>
      </c>
      <c r="F356" s="242" t="s">
        <v>536</v>
      </c>
      <c r="G356" s="239"/>
      <c r="H356" s="241" t="s">
        <v>19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327</v>
      </c>
      <c r="AU356" s="248" t="s">
        <v>216</v>
      </c>
      <c r="AV356" s="13" t="s">
        <v>82</v>
      </c>
      <c r="AW356" s="13" t="s">
        <v>36</v>
      </c>
      <c r="AX356" s="13" t="s">
        <v>75</v>
      </c>
      <c r="AY356" s="248" t="s">
        <v>207</v>
      </c>
    </row>
    <row r="357" s="14" customFormat="1">
      <c r="A357" s="14"/>
      <c r="B357" s="249"/>
      <c r="C357" s="250"/>
      <c r="D357" s="240" t="s">
        <v>327</v>
      </c>
      <c r="E357" s="251" t="s">
        <v>19</v>
      </c>
      <c r="F357" s="252" t="s">
        <v>585</v>
      </c>
      <c r="G357" s="250"/>
      <c r="H357" s="253">
        <v>90.75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327</v>
      </c>
      <c r="AU357" s="259" t="s">
        <v>216</v>
      </c>
      <c r="AV357" s="14" t="s">
        <v>85</v>
      </c>
      <c r="AW357" s="14" t="s">
        <v>36</v>
      </c>
      <c r="AX357" s="14" t="s">
        <v>75</v>
      </c>
      <c r="AY357" s="259" t="s">
        <v>207</v>
      </c>
    </row>
    <row r="358" s="14" customFormat="1">
      <c r="A358" s="14"/>
      <c r="B358" s="249"/>
      <c r="C358" s="250"/>
      <c r="D358" s="240" t="s">
        <v>327</v>
      </c>
      <c r="E358" s="251" t="s">
        <v>19</v>
      </c>
      <c r="F358" s="252" t="s">
        <v>586</v>
      </c>
      <c r="G358" s="250"/>
      <c r="H358" s="253">
        <v>-0.48299999999999998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327</v>
      </c>
      <c r="AU358" s="259" t="s">
        <v>216</v>
      </c>
      <c r="AV358" s="14" t="s">
        <v>85</v>
      </c>
      <c r="AW358" s="14" t="s">
        <v>36</v>
      </c>
      <c r="AX358" s="14" t="s">
        <v>75</v>
      </c>
      <c r="AY358" s="259" t="s">
        <v>207</v>
      </c>
    </row>
    <row r="359" s="13" customFormat="1">
      <c r="A359" s="13"/>
      <c r="B359" s="238"/>
      <c r="C359" s="239"/>
      <c r="D359" s="240" t="s">
        <v>327</v>
      </c>
      <c r="E359" s="241" t="s">
        <v>19</v>
      </c>
      <c r="F359" s="242" t="s">
        <v>539</v>
      </c>
      <c r="G359" s="239"/>
      <c r="H359" s="241" t="s">
        <v>19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327</v>
      </c>
      <c r="AU359" s="248" t="s">
        <v>216</v>
      </c>
      <c r="AV359" s="13" t="s">
        <v>82</v>
      </c>
      <c r="AW359" s="13" t="s">
        <v>36</v>
      </c>
      <c r="AX359" s="13" t="s">
        <v>75</v>
      </c>
      <c r="AY359" s="248" t="s">
        <v>207</v>
      </c>
    </row>
    <row r="360" s="14" customFormat="1">
      <c r="A360" s="14"/>
      <c r="B360" s="249"/>
      <c r="C360" s="250"/>
      <c r="D360" s="240" t="s">
        <v>327</v>
      </c>
      <c r="E360" s="251" t="s">
        <v>19</v>
      </c>
      <c r="F360" s="252" t="s">
        <v>587</v>
      </c>
      <c r="G360" s="250"/>
      <c r="H360" s="253">
        <v>-0.98199999999999998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327</v>
      </c>
      <c r="AU360" s="259" t="s">
        <v>216</v>
      </c>
      <c r="AV360" s="14" t="s">
        <v>85</v>
      </c>
      <c r="AW360" s="14" t="s">
        <v>36</v>
      </c>
      <c r="AX360" s="14" t="s">
        <v>75</v>
      </c>
      <c r="AY360" s="259" t="s">
        <v>207</v>
      </c>
    </row>
    <row r="361" s="14" customFormat="1">
      <c r="A361" s="14"/>
      <c r="B361" s="249"/>
      <c r="C361" s="250"/>
      <c r="D361" s="240" t="s">
        <v>327</v>
      </c>
      <c r="E361" s="251" t="s">
        <v>19</v>
      </c>
      <c r="F361" s="252" t="s">
        <v>588</v>
      </c>
      <c r="G361" s="250"/>
      <c r="H361" s="253">
        <v>-0.024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327</v>
      </c>
      <c r="AU361" s="259" t="s">
        <v>216</v>
      </c>
      <c r="AV361" s="14" t="s">
        <v>85</v>
      </c>
      <c r="AW361" s="14" t="s">
        <v>36</v>
      </c>
      <c r="AX361" s="14" t="s">
        <v>75</v>
      </c>
      <c r="AY361" s="259" t="s">
        <v>207</v>
      </c>
    </row>
    <row r="362" s="14" customFormat="1">
      <c r="A362" s="14"/>
      <c r="B362" s="249"/>
      <c r="C362" s="250"/>
      <c r="D362" s="240" t="s">
        <v>327</v>
      </c>
      <c r="E362" s="251" t="s">
        <v>19</v>
      </c>
      <c r="F362" s="252" t="s">
        <v>589</v>
      </c>
      <c r="G362" s="250"/>
      <c r="H362" s="253">
        <v>-0.17599999999999999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327</v>
      </c>
      <c r="AU362" s="259" t="s">
        <v>216</v>
      </c>
      <c r="AV362" s="14" t="s">
        <v>85</v>
      </c>
      <c r="AW362" s="14" t="s">
        <v>36</v>
      </c>
      <c r="AX362" s="14" t="s">
        <v>75</v>
      </c>
      <c r="AY362" s="259" t="s">
        <v>207</v>
      </c>
    </row>
    <row r="363" s="14" customFormat="1">
      <c r="A363" s="14"/>
      <c r="B363" s="249"/>
      <c r="C363" s="250"/>
      <c r="D363" s="240" t="s">
        <v>327</v>
      </c>
      <c r="E363" s="251" t="s">
        <v>19</v>
      </c>
      <c r="F363" s="252" t="s">
        <v>590</v>
      </c>
      <c r="G363" s="250"/>
      <c r="H363" s="253">
        <v>-0.57599999999999996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327</v>
      </c>
      <c r="AU363" s="259" t="s">
        <v>216</v>
      </c>
      <c r="AV363" s="14" t="s">
        <v>85</v>
      </c>
      <c r="AW363" s="14" t="s">
        <v>36</v>
      </c>
      <c r="AX363" s="14" t="s">
        <v>75</v>
      </c>
      <c r="AY363" s="259" t="s">
        <v>207</v>
      </c>
    </row>
    <row r="364" s="14" customFormat="1">
      <c r="A364" s="14"/>
      <c r="B364" s="249"/>
      <c r="C364" s="250"/>
      <c r="D364" s="240" t="s">
        <v>327</v>
      </c>
      <c r="E364" s="251" t="s">
        <v>19</v>
      </c>
      <c r="F364" s="252" t="s">
        <v>591</v>
      </c>
      <c r="G364" s="250"/>
      <c r="H364" s="253">
        <v>-0.35699999999999998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327</v>
      </c>
      <c r="AU364" s="259" t="s">
        <v>216</v>
      </c>
      <c r="AV364" s="14" t="s">
        <v>85</v>
      </c>
      <c r="AW364" s="14" t="s">
        <v>36</v>
      </c>
      <c r="AX364" s="14" t="s">
        <v>75</v>
      </c>
      <c r="AY364" s="259" t="s">
        <v>207</v>
      </c>
    </row>
    <row r="365" s="14" customFormat="1">
      <c r="A365" s="14"/>
      <c r="B365" s="249"/>
      <c r="C365" s="250"/>
      <c r="D365" s="240" t="s">
        <v>327</v>
      </c>
      <c r="E365" s="251" t="s">
        <v>19</v>
      </c>
      <c r="F365" s="252" t="s">
        <v>592</v>
      </c>
      <c r="G365" s="250"/>
      <c r="H365" s="253">
        <v>-2.0430000000000001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327</v>
      </c>
      <c r="AU365" s="259" t="s">
        <v>216</v>
      </c>
      <c r="AV365" s="14" t="s">
        <v>85</v>
      </c>
      <c r="AW365" s="14" t="s">
        <v>36</v>
      </c>
      <c r="AX365" s="14" t="s">
        <v>75</v>
      </c>
      <c r="AY365" s="259" t="s">
        <v>207</v>
      </c>
    </row>
    <row r="366" s="14" customFormat="1">
      <c r="A366" s="14"/>
      <c r="B366" s="249"/>
      <c r="C366" s="250"/>
      <c r="D366" s="240" t="s">
        <v>327</v>
      </c>
      <c r="E366" s="251" t="s">
        <v>19</v>
      </c>
      <c r="F366" s="252" t="s">
        <v>593</v>
      </c>
      <c r="G366" s="250"/>
      <c r="H366" s="253">
        <v>-0.23999999999999999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9" t="s">
        <v>327</v>
      </c>
      <c r="AU366" s="259" t="s">
        <v>216</v>
      </c>
      <c r="AV366" s="14" t="s">
        <v>85</v>
      </c>
      <c r="AW366" s="14" t="s">
        <v>36</v>
      </c>
      <c r="AX366" s="14" t="s">
        <v>75</v>
      </c>
      <c r="AY366" s="259" t="s">
        <v>207</v>
      </c>
    </row>
    <row r="367" s="14" customFormat="1">
      <c r="A367" s="14"/>
      <c r="B367" s="249"/>
      <c r="C367" s="250"/>
      <c r="D367" s="240" t="s">
        <v>327</v>
      </c>
      <c r="E367" s="251" t="s">
        <v>19</v>
      </c>
      <c r="F367" s="252" t="s">
        <v>594</v>
      </c>
      <c r="G367" s="250"/>
      <c r="H367" s="253">
        <v>-0.188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327</v>
      </c>
      <c r="AU367" s="259" t="s">
        <v>216</v>
      </c>
      <c r="AV367" s="14" t="s">
        <v>85</v>
      </c>
      <c r="AW367" s="14" t="s">
        <v>36</v>
      </c>
      <c r="AX367" s="14" t="s">
        <v>75</v>
      </c>
      <c r="AY367" s="259" t="s">
        <v>207</v>
      </c>
    </row>
    <row r="368" s="14" customFormat="1">
      <c r="A368" s="14"/>
      <c r="B368" s="249"/>
      <c r="C368" s="250"/>
      <c r="D368" s="240" t="s">
        <v>327</v>
      </c>
      <c r="E368" s="251" t="s">
        <v>19</v>
      </c>
      <c r="F368" s="252" t="s">
        <v>595</v>
      </c>
      <c r="G368" s="250"/>
      <c r="H368" s="253">
        <v>-0.32600000000000001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327</v>
      </c>
      <c r="AU368" s="259" t="s">
        <v>216</v>
      </c>
      <c r="AV368" s="14" t="s">
        <v>85</v>
      </c>
      <c r="AW368" s="14" t="s">
        <v>36</v>
      </c>
      <c r="AX368" s="14" t="s">
        <v>75</v>
      </c>
      <c r="AY368" s="259" t="s">
        <v>207</v>
      </c>
    </row>
    <row r="369" s="14" customFormat="1">
      <c r="A369" s="14"/>
      <c r="B369" s="249"/>
      <c r="C369" s="250"/>
      <c r="D369" s="240" t="s">
        <v>327</v>
      </c>
      <c r="E369" s="251" t="s">
        <v>19</v>
      </c>
      <c r="F369" s="252" t="s">
        <v>596</v>
      </c>
      <c r="G369" s="250"/>
      <c r="H369" s="253">
        <v>-0.047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327</v>
      </c>
      <c r="AU369" s="259" t="s">
        <v>216</v>
      </c>
      <c r="AV369" s="14" t="s">
        <v>85</v>
      </c>
      <c r="AW369" s="14" t="s">
        <v>36</v>
      </c>
      <c r="AX369" s="14" t="s">
        <v>75</v>
      </c>
      <c r="AY369" s="259" t="s">
        <v>207</v>
      </c>
    </row>
    <row r="370" s="13" customFormat="1">
      <c r="A370" s="13"/>
      <c r="B370" s="238"/>
      <c r="C370" s="239"/>
      <c r="D370" s="240" t="s">
        <v>327</v>
      </c>
      <c r="E370" s="241" t="s">
        <v>19</v>
      </c>
      <c r="F370" s="242" t="s">
        <v>550</v>
      </c>
      <c r="G370" s="239"/>
      <c r="H370" s="241" t="s">
        <v>19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327</v>
      </c>
      <c r="AU370" s="248" t="s">
        <v>216</v>
      </c>
      <c r="AV370" s="13" t="s">
        <v>82</v>
      </c>
      <c r="AW370" s="13" t="s">
        <v>36</v>
      </c>
      <c r="AX370" s="13" t="s">
        <v>75</v>
      </c>
      <c r="AY370" s="248" t="s">
        <v>207</v>
      </c>
    </row>
    <row r="371" s="14" customFormat="1">
      <c r="A371" s="14"/>
      <c r="B371" s="249"/>
      <c r="C371" s="250"/>
      <c r="D371" s="240" t="s">
        <v>327</v>
      </c>
      <c r="E371" s="251" t="s">
        <v>19</v>
      </c>
      <c r="F371" s="252" t="s">
        <v>597</v>
      </c>
      <c r="G371" s="250"/>
      <c r="H371" s="253">
        <v>-0.221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327</v>
      </c>
      <c r="AU371" s="259" t="s">
        <v>216</v>
      </c>
      <c r="AV371" s="14" t="s">
        <v>85</v>
      </c>
      <c r="AW371" s="14" t="s">
        <v>36</v>
      </c>
      <c r="AX371" s="14" t="s">
        <v>75</v>
      </c>
      <c r="AY371" s="259" t="s">
        <v>207</v>
      </c>
    </row>
    <row r="372" s="16" customFormat="1">
      <c r="A372" s="16"/>
      <c r="B372" s="271"/>
      <c r="C372" s="272"/>
      <c r="D372" s="240" t="s">
        <v>327</v>
      </c>
      <c r="E372" s="273" t="s">
        <v>19</v>
      </c>
      <c r="F372" s="274" t="s">
        <v>420</v>
      </c>
      <c r="G372" s="272"/>
      <c r="H372" s="275">
        <v>85.087000000000003</v>
      </c>
      <c r="I372" s="276"/>
      <c r="J372" s="272"/>
      <c r="K372" s="272"/>
      <c r="L372" s="277"/>
      <c r="M372" s="278"/>
      <c r="N372" s="279"/>
      <c r="O372" s="279"/>
      <c r="P372" s="279"/>
      <c r="Q372" s="279"/>
      <c r="R372" s="279"/>
      <c r="S372" s="279"/>
      <c r="T372" s="280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1" t="s">
        <v>327</v>
      </c>
      <c r="AU372" s="281" t="s">
        <v>216</v>
      </c>
      <c r="AV372" s="16" t="s">
        <v>216</v>
      </c>
      <c r="AW372" s="16" t="s">
        <v>36</v>
      </c>
      <c r="AX372" s="16" t="s">
        <v>75</v>
      </c>
      <c r="AY372" s="281" t="s">
        <v>207</v>
      </c>
    </row>
    <row r="373" s="13" customFormat="1">
      <c r="A373" s="13"/>
      <c r="B373" s="238"/>
      <c r="C373" s="239"/>
      <c r="D373" s="240" t="s">
        <v>327</v>
      </c>
      <c r="E373" s="241" t="s">
        <v>19</v>
      </c>
      <c r="F373" s="242" t="s">
        <v>598</v>
      </c>
      <c r="G373" s="239"/>
      <c r="H373" s="241" t="s">
        <v>19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327</v>
      </c>
      <c r="AU373" s="248" t="s">
        <v>216</v>
      </c>
      <c r="AV373" s="13" t="s">
        <v>82</v>
      </c>
      <c r="AW373" s="13" t="s">
        <v>36</v>
      </c>
      <c r="AX373" s="13" t="s">
        <v>75</v>
      </c>
      <c r="AY373" s="248" t="s">
        <v>207</v>
      </c>
    </row>
    <row r="374" s="14" customFormat="1">
      <c r="A374" s="14"/>
      <c r="B374" s="249"/>
      <c r="C374" s="250"/>
      <c r="D374" s="240" t="s">
        <v>327</v>
      </c>
      <c r="E374" s="251" t="s">
        <v>19</v>
      </c>
      <c r="F374" s="252" t="s">
        <v>599</v>
      </c>
      <c r="G374" s="250"/>
      <c r="H374" s="253">
        <v>1.028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327</v>
      </c>
      <c r="AU374" s="259" t="s">
        <v>216</v>
      </c>
      <c r="AV374" s="14" t="s">
        <v>85</v>
      </c>
      <c r="AW374" s="14" t="s">
        <v>36</v>
      </c>
      <c r="AX374" s="14" t="s">
        <v>75</v>
      </c>
      <c r="AY374" s="259" t="s">
        <v>207</v>
      </c>
    </row>
    <row r="375" s="16" customFormat="1">
      <c r="A375" s="16"/>
      <c r="B375" s="271"/>
      <c r="C375" s="272"/>
      <c r="D375" s="240" t="s">
        <v>327</v>
      </c>
      <c r="E375" s="273" t="s">
        <v>19</v>
      </c>
      <c r="F375" s="274" t="s">
        <v>420</v>
      </c>
      <c r="G375" s="272"/>
      <c r="H375" s="275">
        <v>1.028</v>
      </c>
      <c r="I375" s="276"/>
      <c r="J375" s="272"/>
      <c r="K375" s="272"/>
      <c r="L375" s="277"/>
      <c r="M375" s="278"/>
      <c r="N375" s="279"/>
      <c r="O375" s="279"/>
      <c r="P375" s="279"/>
      <c r="Q375" s="279"/>
      <c r="R375" s="279"/>
      <c r="S375" s="279"/>
      <c r="T375" s="280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1" t="s">
        <v>327</v>
      </c>
      <c r="AU375" s="281" t="s">
        <v>216</v>
      </c>
      <c r="AV375" s="16" t="s">
        <v>216</v>
      </c>
      <c r="AW375" s="16" t="s">
        <v>36</v>
      </c>
      <c r="AX375" s="16" t="s">
        <v>75</v>
      </c>
      <c r="AY375" s="281" t="s">
        <v>207</v>
      </c>
    </row>
    <row r="376" s="15" customFormat="1">
      <c r="A376" s="15"/>
      <c r="B376" s="260"/>
      <c r="C376" s="261"/>
      <c r="D376" s="240" t="s">
        <v>327</v>
      </c>
      <c r="E376" s="262" t="s">
        <v>19</v>
      </c>
      <c r="F376" s="263" t="s">
        <v>345</v>
      </c>
      <c r="G376" s="261"/>
      <c r="H376" s="264">
        <v>103.667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0" t="s">
        <v>327</v>
      </c>
      <c r="AU376" s="270" t="s">
        <v>216</v>
      </c>
      <c r="AV376" s="15" t="s">
        <v>215</v>
      </c>
      <c r="AW376" s="15" t="s">
        <v>36</v>
      </c>
      <c r="AX376" s="15" t="s">
        <v>82</v>
      </c>
      <c r="AY376" s="270" t="s">
        <v>207</v>
      </c>
    </row>
    <row r="377" s="2" customFormat="1" ht="24.15" customHeight="1">
      <c r="A377" s="40"/>
      <c r="B377" s="41"/>
      <c r="C377" s="214" t="s">
        <v>600</v>
      </c>
      <c r="D377" s="214" t="s">
        <v>211</v>
      </c>
      <c r="E377" s="215" t="s">
        <v>601</v>
      </c>
      <c r="F377" s="216" t="s">
        <v>602</v>
      </c>
      <c r="G377" s="217" t="s">
        <v>337</v>
      </c>
      <c r="H377" s="218">
        <v>26.792999999999999</v>
      </c>
      <c r="I377" s="219"/>
      <c r="J377" s="220">
        <f>ROUND(I377*H377,2)</f>
        <v>0</v>
      </c>
      <c r="K377" s="216" t="s">
        <v>323</v>
      </c>
      <c r="L377" s="46"/>
      <c r="M377" s="229" t="s">
        <v>19</v>
      </c>
      <c r="N377" s="230" t="s">
        <v>46</v>
      </c>
      <c r="O377" s="86"/>
      <c r="P377" s="231">
        <f>O377*H377</f>
        <v>0</v>
      </c>
      <c r="Q377" s="231">
        <v>2.4590000000000001</v>
      </c>
      <c r="R377" s="231">
        <f>Q377*H377</f>
        <v>65.883987000000005</v>
      </c>
      <c r="S377" s="231">
        <v>0</v>
      </c>
      <c r="T377" s="232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215</v>
      </c>
      <c r="AT377" s="226" t="s">
        <v>211</v>
      </c>
      <c r="AU377" s="226" t="s">
        <v>216</v>
      </c>
      <c r="AY377" s="19" t="s">
        <v>207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82</v>
      </c>
      <c r="BK377" s="227">
        <f>ROUND(I377*H377,2)</f>
        <v>0</v>
      </c>
      <c r="BL377" s="19" t="s">
        <v>215</v>
      </c>
      <c r="BM377" s="226" t="s">
        <v>603</v>
      </c>
    </row>
    <row r="378" s="2" customFormat="1">
      <c r="A378" s="40"/>
      <c r="B378" s="41"/>
      <c r="C378" s="42"/>
      <c r="D378" s="233" t="s">
        <v>325</v>
      </c>
      <c r="E378" s="42"/>
      <c r="F378" s="234" t="s">
        <v>604</v>
      </c>
      <c r="G378" s="42"/>
      <c r="H378" s="42"/>
      <c r="I378" s="235"/>
      <c r="J378" s="42"/>
      <c r="K378" s="42"/>
      <c r="L378" s="46"/>
      <c r="M378" s="236"/>
      <c r="N378" s="237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325</v>
      </c>
      <c r="AU378" s="19" t="s">
        <v>216</v>
      </c>
    </row>
    <row r="379" s="13" customFormat="1">
      <c r="A379" s="13"/>
      <c r="B379" s="238"/>
      <c r="C379" s="239"/>
      <c r="D379" s="240" t="s">
        <v>327</v>
      </c>
      <c r="E379" s="241" t="s">
        <v>19</v>
      </c>
      <c r="F379" s="242" t="s">
        <v>605</v>
      </c>
      <c r="G379" s="239"/>
      <c r="H379" s="241" t="s">
        <v>19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327</v>
      </c>
      <c r="AU379" s="248" t="s">
        <v>216</v>
      </c>
      <c r="AV379" s="13" t="s">
        <v>82</v>
      </c>
      <c r="AW379" s="13" t="s">
        <v>36</v>
      </c>
      <c r="AX379" s="13" t="s">
        <v>75</v>
      </c>
      <c r="AY379" s="248" t="s">
        <v>207</v>
      </c>
    </row>
    <row r="380" s="14" customFormat="1">
      <c r="A380" s="14"/>
      <c r="B380" s="249"/>
      <c r="C380" s="250"/>
      <c r="D380" s="240" t="s">
        <v>327</v>
      </c>
      <c r="E380" s="251" t="s">
        <v>19</v>
      </c>
      <c r="F380" s="252" t="s">
        <v>606</v>
      </c>
      <c r="G380" s="250"/>
      <c r="H380" s="253">
        <v>26.792999999999999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327</v>
      </c>
      <c r="AU380" s="259" t="s">
        <v>216</v>
      </c>
      <c r="AV380" s="14" t="s">
        <v>85</v>
      </c>
      <c r="AW380" s="14" t="s">
        <v>36</v>
      </c>
      <c r="AX380" s="14" t="s">
        <v>82</v>
      </c>
      <c r="AY380" s="259" t="s">
        <v>207</v>
      </c>
    </row>
    <row r="381" s="2" customFormat="1" ht="24.15" customHeight="1">
      <c r="A381" s="40"/>
      <c r="B381" s="41"/>
      <c r="C381" s="214" t="s">
        <v>607</v>
      </c>
      <c r="D381" s="214" t="s">
        <v>211</v>
      </c>
      <c r="E381" s="215" t="s">
        <v>608</v>
      </c>
      <c r="F381" s="216" t="s">
        <v>609</v>
      </c>
      <c r="G381" s="217" t="s">
        <v>220</v>
      </c>
      <c r="H381" s="218">
        <v>7.7999999999999998</v>
      </c>
      <c r="I381" s="219"/>
      <c r="J381" s="220">
        <f>ROUND(I381*H381,2)</f>
        <v>0</v>
      </c>
      <c r="K381" s="216" t="s">
        <v>323</v>
      </c>
      <c r="L381" s="46"/>
      <c r="M381" s="229" t="s">
        <v>19</v>
      </c>
      <c r="N381" s="230" t="s">
        <v>46</v>
      </c>
      <c r="O381" s="86"/>
      <c r="P381" s="231">
        <f>O381*H381</f>
        <v>0</v>
      </c>
      <c r="Q381" s="231">
        <v>0.0085500000000000003</v>
      </c>
      <c r="R381" s="231">
        <f>Q381*H381</f>
        <v>0.066689999999999999</v>
      </c>
      <c r="S381" s="231">
        <v>0</v>
      </c>
      <c r="T381" s="23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215</v>
      </c>
      <c r="AT381" s="226" t="s">
        <v>211</v>
      </c>
      <c r="AU381" s="226" t="s">
        <v>216</v>
      </c>
      <c r="AY381" s="19" t="s">
        <v>207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82</v>
      </c>
      <c r="BK381" s="227">
        <f>ROUND(I381*H381,2)</f>
        <v>0</v>
      </c>
      <c r="BL381" s="19" t="s">
        <v>215</v>
      </c>
      <c r="BM381" s="226" t="s">
        <v>610</v>
      </c>
    </row>
    <row r="382" s="2" customFormat="1">
      <c r="A382" s="40"/>
      <c r="B382" s="41"/>
      <c r="C382" s="42"/>
      <c r="D382" s="233" t="s">
        <v>325</v>
      </c>
      <c r="E382" s="42"/>
      <c r="F382" s="234" t="s">
        <v>611</v>
      </c>
      <c r="G382" s="42"/>
      <c r="H382" s="42"/>
      <c r="I382" s="235"/>
      <c r="J382" s="42"/>
      <c r="K382" s="42"/>
      <c r="L382" s="46"/>
      <c r="M382" s="236"/>
      <c r="N382" s="237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325</v>
      </c>
      <c r="AU382" s="19" t="s">
        <v>216</v>
      </c>
    </row>
    <row r="383" s="13" customFormat="1">
      <c r="A383" s="13"/>
      <c r="B383" s="238"/>
      <c r="C383" s="239"/>
      <c r="D383" s="240" t="s">
        <v>327</v>
      </c>
      <c r="E383" s="241" t="s">
        <v>19</v>
      </c>
      <c r="F383" s="242" t="s">
        <v>612</v>
      </c>
      <c r="G383" s="239"/>
      <c r="H383" s="241" t="s">
        <v>19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327</v>
      </c>
      <c r="AU383" s="248" t="s">
        <v>216</v>
      </c>
      <c r="AV383" s="13" t="s">
        <v>82</v>
      </c>
      <c r="AW383" s="13" t="s">
        <v>36</v>
      </c>
      <c r="AX383" s="13" t="s">
        <v>75</v>
      </c>
      <c r="AY383" s="248" t="s">
        <v>207</v>
      </c>
    </row>
    <row r="384" s="13" customFormat="1">
      <c r="A384" s="13"/>
      <c r="B384" s="238"/>
      <c r="C384" s="239"/>
      <c r="D384" s="240" t="s">
        <v>327</v>
      </c>
      <c r="E384" s="241" t="s">
        <v>19</v>
      </c>
      <c r="F384" s="242" t="s">
        <v>613</v>
      </c>
      <c r="G384" s="239"/>
      <c r="H384" s="241" t="s">
        <v>19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327</v>
      </c>
      <c r="AU384" s="248" t="s">
        <v>216</v>
      </c>
      <c r="AV384" s="13" t="s">
        <v>82</v>
      </c>
      <c r="AW384" s="13" t="s">
        <v>36</v>
      </c>
      <c r="AX384" s="13" t="s">
        <v>75</v>
      </c>
      <c r="AY384" s="248" t="s">
        <v>207</v>
      </c>
    </row>
    <row r="385" s="14" customFormat="1">
      <c r="A385" s="14"/>
      <c r="B385" s="249"/>
      <c r="C385" s="250"/>
      <c r="D385" s="240" t="s">
        <v>327</v>
      </c>
      <c r="E385" s="251" t="s">
        <v>19</v>
      </c>
      <c r="F385" s="252" t="s">
        <v>614</v>
      </c>
      <c r="G385" s="250"/>
      <c r="H385" s="253">
        <v>7.7999999999999998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327</v>
      </c>
      <c r="AU385" s="259" t="s">
        <v>216</v>
      </c>
      <c r="AV385" s="14" t="s">
        <v>85</v>
      </c>
      <c r="AW385" s="14" t="s">
        <v>36</v>
      </c>
      <c r="AX385" s="14" t="s">
        <v>82</v>
      </c>
      <c r="AY385" s="259" t="s">
        <v>207</v>
      </c>
    </row>
    <row r="386" s="2" customFormat="1" ht="21.75" customHeight="1">
      <c r="A386" s="40"/>
      <c r="B386" s="41"/>
      <c r="C386" s="214" t="s">
        <v>615</v>
      </c>
      <c r="D386" s="214" t="s">
        <v>211</v>
      </c>
      <c r="E386" s="215" t="s">
        <v>616</v>
      </c>
      <c r="F386" s="216" t="s">
        <v>617</v>
      </c>
      <c r="G386" s="217" t="s">
        <v>337</v>
      </c>
      <c r="H386" s="218">
        <v>73.352000000000004</v>
      </c>
      <c r="I386" s="219"/>
      <c r="J386" s="220">
        <f>ROUND(I386*H386,2)</f>
        <v>0</v>
      </c>
      <c r="K386" s="216" t="s">
        <v>323</v>
      </c>
      <c r="L386" s="46"/>
      <c r="M386" s="229" t="s">
        <v>19</v>
      </c>
      <c r="N386" s="230" t="s">
        <v>46</v>
      </c>
      <c r="O386" s="86"/>
      <c r="P386" s="231">
        <f>O386*H386</f>
        <v>0</v>
      </c>
      <c r="Q386" s="231">
        <v>2.45329</v>
      </c>
      <c r="R386" s="231">
        <f>Q386*H386</f>
        <v>179.95372808000002</v>
      </c>
      <c r="S386" s="231">
        <v>0</v>
      </c>
      <c r="T386" s="232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215</v>
      </c>
      <c r="AT386" s="226" t="s">
        <v>211</v>
      </c>
      <c r="AU386" s="226" t="s">
        <v>216</v>
      </c>
      <c r="AY386" s="19" t="s">
        <v>207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82</v>
      </c>
      <c r="BK386" s="227">
        <f>ROUND(I386*H386,2)</f>
        <v>0</v>
      </c>
      <c r="BL386" s="19" t="s">
        <v>215</v>
      </c>
      <c r="BM386" s="226" t="s">
        <v>618</v>
      </c>
    </row>
    <row r="387" s="2" customFormat="1">
      <c r="A387" s="40"/>
      <c r="B387" s="41"/>
      <c r="C387" s="42"/>
      <c r="D387" s="233" t="s">
        <v>325</v>
      </c>
      <c r="E387" s="42"/>
      <c r="F387" s="234" t="s">
        <v>619</v>
      </c>
      <c r="G387" s="42"/>
      <c r="H387" s="42"/>
      <c r="I387" s="235"/>
      <c r="J387" s="42"/>
      <c r="K387" s="42"/>
      <c r="L387" s="46"/>
      <c r="M387" s="236"/>
      <c r="N387" s="237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325</v>
      </c>
      <c r="AU387" s="19" t="s">
        <v>216</v>
      </c>
    </row>
    <row r="388" s="14" customFormat="1">
      <c r="A388" s="14"/>
      <c r="B388" s="249"/>
      <c r="C388" s="250"/>
      <c r="D388" s="240" t="s">
        <v>327</v>
      </c>
      <c r="E388" s="251" t="s">
        <v>19</v>
      </c>
      <c r="F388" s="252" t="s">
        <v>620</v>
      </c>
      <c r="G388" s="250"/>
      <c r="H388" s="253">
        <v>13.087999999999999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327</v>
      </c>
      <c r="AU388" s="259" t="s">
        <v>216</v>
      </c>
      <c r="AV388" s="14" t="s">
        <v>85</v>
      </c>
      <c r="AW388" s="14" t="s">
        <v>36</v>
      </c>
      <c r="AX388" s="14" t="s">
        <v>75</v>
      </c>
      <c r="AY388" s="259" t="s">
        <v>207</v>
      </c>
    </row>
    <row r="389" s="14" customFormat="1">
      <c r="A389" s="14"/>
      <c r="B389" s="249"/>
      <c r="C389" s="250"/>
      <c r="D389" s="240" t="s">
        <v>327</v>
      </c>
      <c r="E389" s="251" t="s">
        <v>19</v>
      </c>
      <c r="F389" s="252" t="s">
        <v>621</v>
      </c>
      <c r="G389" s="250"/>
      <c r="H389" s="253">
        <v>0.23999999999999999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327</v>
      </c>
      <c r="AU389" s="259" t="s">
        <v>216</v>
      </c>
      <c r="AV389" s="14" t="s">
        <v>85</v>
      </c>
      <c r="AW389" s="14" t="s">
        <v>36</v>
      </c>
      <c r="AX389" s="14" t="s">
        <v>75</v>
      </c>
      <c r="AY389" s="259" t="s">
        <v>207</v>
      </c>
    </row>
    <row r="390" s="14" customFormat="1">
      <c r="A390" s="14"/>
      <c r="B390" s="249"/>
      <c r="C390" s="250"/>
      <c r="D390" s="240" t="s">
        <v>327</v>
      </c>
      <c r="E390" s="251" t="s">
        <v>19</v>
      </c>
      <c r="F390" s="252" t="s">
        <v>622</v>
      </c>
      <c r="G390" s="250"/>
      <c r="H390" s="253">
        <v>1.764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327</v>
      </c>
      <c r="AU390" s="259" t="s">
        <v>216</v>
      </c>
      <c r="AV390" s="14" t="s">
        <v>85</v>
      </c>
      <c r="AW390" s="14" t="s">
        <v>36</v>
      </c>
      <c r="AX390" s="14" t="s">
        <v>75</v>
      </c>
      <c r="AY390" s="259" t="s">
        <v>207</v>
      </c>
    </row>
    <row r="391" s="14" customFormat="1">
      <c r="A391" s="14"/>
      <c r="B391" s="249"/>
      <c r="C391" s="250"/>
      <c r="D391" s="240" t="s">
        <v>327</v>
      </c>
      <c r="E391" s="251" t="s">
        <v>19</v>
      </c>
      <c r="F391" s="252" t="s">
        <v>623</v>
      </c>
      <c r="G391" s="250"/>
      <c r="H391" s="253">
        <v>5.7599999999999998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327</v>
      </c>
      <c r="AU391" s="259" t="s">
        <v>216</v>
      </c>
      <c r="AV391" s="14" t="s">
        <v>85</v>
      </c>
      <c r="AW391" s="14" t="s">
        <v>36</v>
      </c>
      <c r="AX391" s="14" t="s">
        <v>75</v>
      </c>
      <c r="AY391" s="259" t="s">
        <v>207</v>
      </c>
    </row>
    <row r="392" s="14" customFormat="1">
      <c r="A392" s="14"/>
      <c r="B392" s="249"/>
      <c r="C392" s="250"/>
      <c r="D392" s="240" t="s">
        <v>327</v>
      </c>
      <c r="E392" s="251" t="s">
        <v>19</v>
      </c>
      <c r="F392" s="252" t="s">
        <v>624</v>
      </c>
      <c r="G392" s="250"/>
      <c r="H392" s="253">
        <v>2.2309999999999999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327</v>
      </c>
      <c r="AU392" s="259" t="s">
        <v>216</v>
      </c>
      <c r="AV392" s="14" t="s">
        <v>85</v>
      </c>
      <c r="AW392" s="14" t="s">
        <v>36</v>
      </c>
      <c r="AX392" s="14" t="s">
        <v>75</v>
      </c>
      <c r="AY392" s="259" t="s">
        <v>207</v>
      </c>
    </row>
    <row r="393" s="14" customFormat="1">
      <c r="A393" s="14"/>
      <c r="B393" s="249"/>
      <c r="C393" s="250"/>
      <c r="D393" s="240" t="s">
        <v>327</v>
      </c>
      <c r="E393" s="251" t="s">
        <v>19</v>
      </c>
      <c r="F393" s="252" t="s">
        <v>625</v>
      </c>
      <c r="G393" s="250"/>
      <c r="H393" s="253">
        <v>37.454999999999998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327</v>
      </c>
      <c r="AU393" s="259" t="s">
        <v>216</v>
      </c>
      <c r="AV393" s="14" t="s">
        <v>85</v>
      </c>
      <c r="AW393" s="14" t="s">
        <v>36</v>
      </c>
      <c r="AX393" s="14" t="s">
        <v>75</v>
      </c>
      <c r="AY393" s="259" t="s">
        <v>207</v>
      </c>
    </row>
    <row r="394" s="14" customFormat="1">
      <c r="A394" s="14"/>
      <c r="B394" s="249"/>
      <c r="C394" s="250"/>
      <c r="D394" s="240" t="s">
        <v>327</v>
      </c>
      <c r="E394" s="251" t="s">
        <v>19</v>
      </c>
      <c r="F394" s="252" t="s">
        <v>626</v>
      </c>
      <c r="G394" s="250"/>
      <c r="H394" s="253">
        <v>4.4000000000000004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327</v>
      </c>
      <c r="AU394" s="259" t="s">
        <v>216</v>
      </c>
      <c r="AV394" s="14" t="s">
        <v>85</v>
      </c>
      <c r="AW394" s="14" t="s">
        <v>36</v>
      </c>
      <c r="AX394" s="14" t="s">
        <v>75</v>
      </c>
      <c r="AY394" s="259" t="s">
        <v>207</v>
      </c>
    </row>
    <row r="395" s="14" customFormat="1">
      <c r="A395" s="14"/>
      <c r="B395" s="249"/>
      <c r="C395" s="250"/>
      <c r="D395" s="240" t="s">
        <v>327</v>
      </c>
      <c r="E395" s="251" t="s">
        <v>19</v>
      </c>
      <c r="F395" s="252" t="s">
        <v>627</v>
      </c>
      <c r="G395" s="250"/>
      <c r="H395" s="253">
        <v>3.4380000000000002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327</v>
      </c>
      <c r="AU395" s="259" t="s">
        <v>216</v>
      </c>
      <c r="AV395" s="14" t="s">
        <v>85</v>
      </c>
      <c r="AW395" s="14" t="s">
        <v>36</v>
      </c>
      <c r="AX395" s="14" t="s">
        <v>75</v>
      </c>
      <c r="AY395" s="259" t="s">
        <v>207</v>
      </c>
    </row>
    <row r="396" s="14" customFormat="1">
      <c r="A396" s="14"/>
      <c r="B396" s="249"/>
      <c r="C396" s="250"/>
      <c r="D396" s="240" t="s">
        <v>327</v>
      </c>
      <c r="E396" s="251" t="s">
        <v>19</v>
      </c>
      <c r="F396" s="252" t="s">
        <v>628</v>
      </c>
      <c r="G396" s="250"/>
      <c r="H396" s="253">
        <v>4.3520000000000003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327</v>
      </c>
      <c r="AU396" s="259" t="s">
        <v>216</v>
      </c>
      <c r="AV396" s="14" t="s">
        <v>85</v>
      </c>
      <c r="AW396" s="14" t="s">
        <v>36</v>
      </c>
      <c r="AX396" s="14" t="s">
        <v>75</v>
      </c>
      <c r="AY396" s="259" t="s">
        <v>207</v>
      </c>
    </row>
    <row r="397" s="14" customFormat="1">
      <c r="A397" s="14"/>
      <c r="B397" s="249"/>
      <c r="C397" s="250"/>
      <c r="D397" s="240" t="s">
        <v>327</v>
      </c>
      <c r="E397" s="251" t="s">
        <v>19</v>
      </c>
      <c r="F397" s="252" t="s">
        <v>629</v>
      </c>
      <c r="G397" s="250"/>
      <c r="H397" s="253">
        <v>0.624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327</v>
      </c>
      <c r="AU397" s="259" t="s">
        <v>216</v>
      </c>
      <c r="AV397" s="14" t="s">
        <v>85</v>
      </c>
      <c r="AW397" s="14" t="s">
        <v>36</v>
      </c>
      <c r="AX397" s="14" t="s">
        <v>75</v>
      </c>
      <c r="AY397" s="259" t="s">
        <v>207</v>
      </c>
    </row>
    <row r="398" s="15" customFormat="1">
      <c r="A398" s="15"/>
      <c r="B398" s="260"/>
      <c r="C398" s="261"/>
      <c r="D398" s="240" t="s">
        <v>327</v>
      </c>
      <c r="E398" s="262" t="s">
        <v>19</v>
      </c>
      <c r="F398" s="263" t="s">
        <v>345</v>
      </c>
      <c r="G398" s="261"/>
      <c r="H398" s="264">
        <v>73.352000000000004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327</v>
      </c>
      <c r="AU398" s="270" t="s">
        <v>216</v>
      </c>
      <c r="AV398" s="15" t="s">
        <v>215</v>
      </c>
      <c r="AW398" s="15" t="s">
        <v>36</v>
      </c>
      <c r="AX398" s="15" t="s">
        <v>82</v>
      </c>
      <c r="AY398" s="270" t="s">
        <v>207</v>
      </c>
    </row>
    <row r="399" s="2" customFormat="1" ht="16.5" customHeight="1">
      <c r="A399" s="40"/>
      <c r="B399" s="41"/>
      <c r="C399" s="214" t="s">
        <v>527</v>
      </c>
      <c r="D399" s="214" t="s">
        <v>211</v>
      </c>
      <c r="E399" s="215" t="s">
        <v>630</v>
      </c>
      <c r="F399" s="216" t="s">
        <v>631</v>
      </c>
      <c r="G399" s="217" t="s">
        <v>220</v>
      </c>
      <c r="H399" s="218">
        <v>166.66</v>
      </c>
      <c r="I399" s="219"/>
      <c r="J399" s="220">
        <f>ROUND(I399*H399,2)</f>
        <v>0</v>
      </c>
      <c r="K399" s="216" t="s">
        <v>323</v>
      </c>
      <c r="L399" s="46"/>
      <c r="M399" s="229" t="s">
        <v>19</v>
      </c>
      <c r="N399" s="230" t="s">
        <v>46</v>
      </c>
      <c r="O399" s="86"/>
      <c r="P399" s="231">
        <f>O399*H399</f>
        <v>0</v>
      </c>
      <c r="Q399" s="231">
        <v>0.0026900000000000001</v>
      </c>
      <c r="R399" s="231">
        <f>Q399*H399</f>
        <v>0.44831540000000003</v>
      </c>
      <c r="S399" s="231">
        <v>0</v>
      </c>
      <c r="T399" s="23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215</v>
      </c>
      <c r="AT399" s="226" t="s">
        <v>211</v>
      </c>
      <c r="AU399" s="226" t="s">
        <v>216</v>
      </c>
      <c r="AY399" s="19" t="s">
        <v>207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215</v>
      </c>
      <c r="BM399" s="226" t="s">
        <v>632</v>
      </c>
    </row>
    <row r="400" s="2" customFormat="1">
      <c r="A400" s="40"/>
      <c r="B400" s="41"/>
      <c r="C400" s="42"/>
      <c r="D400" s="233" t="s">
        <v>325</v>
      </c>
      <c r="E400" s="42"/>
      <c r="F400" s="234" t="s">
        <v>633</v>
      </c>
      <c r="G400" s="42"/>
      <c r="H400" s="42"/>
      <c r="I400" s="235"/>
      <c r="J400" s="42"/>
      <c r="K400" s="42"/>
      <c r="L400" s="46"/>
      <c r="M400" s="236"/>
      <c r="N400" s="237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325</v>
      </c>
      <c r="AU400" s="19" t="s">
        <v>216</v>
      </c>
    </row>
    <row r="401" s="14" customFormat="1">
      <c r="A401" s="14"/>
      <c r="B401" s="249"/>
      <c r="C401" s="250"/>
      <c r="D401" s="240" t="s">
        <v>327</v>
      </c>
      <c r="E401" s="251" t="s">
        <v>19</v>
      </c>
      <c r="F401" s="252" t="s">
        <v>634</v>
      </c>
      <c r="G401" s="250"/>
      <c r="H401" s="253">
        <v>32.719999999999999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327</v>
      </c>
      <c r="AU401" s="259" t="s">
        <v>216</v>
      </c>
      <c r="AV401" s="14" t="s">
        <v>85</v>
      </c>
      <c r="AW401" s="14" t="s">
        <v>36</v>
      </c>
      <c r="AX401" s="14" t="s">
        <v>75</v>
      </c>
      <c r="AY401" s="259" t="s">
        <v>207</v>
      </c>
    </row>
    <row r="402" s="14" customFormat="1">
      <c r="A402" s="14"/>
      <c r="B402" s="249"/>
      <c r="C402" s="250"/>
      <c r="D402" s="240" t="s">
        <v>327</v>
      </c>
      <c r="E402" s="251" t="s">
        <v>19</v>
      </c>
      <c r="F402" s="252" t="s">
        <v>635</v>
      </c>
      <c r="G402" s="250"/>
      <c r="H402" s="253">
        <v>0.59999999999999998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327</v>
      </c>
      <c r="AU402" s="259" t="s">
        <v>216</v>
      </c>
      <c r="AV402" s="14" t="s">
        <v>85</v>
      </c>
      <c r="AW402" s="14" t="s">
        <v>36</v>
      </c>
      <c r="AX402" s="14" t="s">
        <v>75</v>
      </c>
      <c r="AY402" s="259" t="s">
        <v>207</v>
      </c>
    </row>
    <row r="403" s="14" customFormat="1">
      <c r="A403" s="14"/>
      <c r="B403" s="249"/>
      <c r="C403" s="250"/>
      <c r="D403" s="240" t="s">
        <v>327</v>
      </c>
      <c r="E403" s="251" t="s">
        <v>19</v>
      </c>
      <c r="F403" s="252" t="s">
        <v>636</v>
      </c>
      <c r="G403" s="250"/>
      <c r="H403" s="253">
        <v>2.52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327</v>
      </c>
      <c r="AU403" s="259" t="s">
        <v>216</v>
      </c>
      <c r="AV403" s="14" t="s">
        <v>85</v>
      </c>
      <c r="AW403" s="14" t="s">
        <v>36</v>
      </c>
      <c r="AX403" s="14" t="s">
        <v>75</v>
      </c>
      <c r="AY403" s="259" t="s">
        <v>207</v>
      </c>
    </row>
    <row r="404" s="14" customFormat="1">
      <c r="A404" s="14"/>
      <c r="B404" s="249"/>
      <c r="C404" s="250"/>
      <c r="D404" s="240" t="s">
        <v>327</v>
      </c>
      <c r="E404" s="251" t="s">
        <v>19</v>
      </c>
      <c r="F404" s="252" t="s">
        <v>637</v>
      </c>
      <c r="G404" s="250"/>
      <c r="H404" s="253">
        <v>19.199999999999999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327</v>
      </c>
      <c r="AU404" s="259" t="s">
        <v>216</v>
      </c>
      <c r="AV404" s="14" t="s">
        <v>85</v>
      </c>
      <c r="AW404" s="14" t="s">
        <v>36</v>
      </c>
      <c r="AX404" s="14" t="s">
        <v>75</v>
      </c>
      <c r="AY404" s="259" t="s">
        <v>207</v>
      </c>
    </row>
    <row r="405" s="14" customFormat="1">
      <c r="A405" s="14"/>
      <c r="B405" s="249"/>
      <c r="C405" s="250"/>
      <c r="D405" s="240" t="s">
        <v>327</v>
      </c>
      <c r="E405" s="251" t="s">
        <v>19</v>
      </c>
      <c r="F405" s="252" t="s">
        <v>638</v>
      </c>
      <c r="G405" s="250"/>
      <c r="H405" s="253">
        <v>12.75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327</v>
      </c>
      <c r="AU405" s="259" t="s">
        <v>216</v>
      </c>
      <c r="AV405" s="14" t="s">
        <v>85</v>
      </c>
      <c r="AW405" s="14" t="s">
        <v>36</v>
      </c>
      <c r="AX405" s="14" t="s">
        <v>75</v>
      </c>
      <c r="AY405" s="259" t="s">
        <v>207</v>
      </c>
    </row>
    <row r="406" s="14" customFormat="1">
      <c r="A406" s="14"/>
      <c r="B406" s="249"/>
      <c r="C406" s="250"/>
      <c r="D406" s="240" t="s">
        <v>327</v>
      </c>
      <c r="E406" s="251" t="s">
        <v>19</v>
      </c>
      <c r="F406" s="252" t="s">
        <v>639</v>
      </c>
      <c r="G406" s="250"/>
      <c r="H406" s="253">
        <v>74.909999999999997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327</v>
      </c>
      <c r="AU406" s="259" t="s">
        <v>216</v>
      </c>
      <c r="AV406" s="14" t="s">
        <v>85</v>
      </c>
      <c r="AW406" s="14" t="s">
        <v>36</v>
      </c>
      <c r="AX406" s="14" t="s">
        <v>75</v>
      </c>
      <c r="AY406" s="259" t="s">
        <v>207</v>
      </c>
    </row>
    <row r="407" s="14" customFormat="1">
      <c r="A407" s="14"/>
      <c r="B407" s="249"/>
      <c r="C407" s="250"/>
      <c r="D407" s="240" t="s">
        <v>327</v>
      </c>
      <c r="E407" s="251" t="s">
        <v>19</v>
      </c>
      <c r="F407" s="252" t="s">
        <v>640</v>
      </c>
      <c r="G407" s="250"/>
      <c r="H407" s="253">
        <v>5.5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327</v>
      </c>
      <c r="AU407" s="259" t="s">
        <v>216</v>
      </c>
      <c r="AV407" s="14" t="s">
        <v>85</v>
      </c>
      <c r="AW407" s="14" t="s">
        <v>36</v>
      </c>
      <c r="AX407" s="14" t="s">
        <v>75</v>
      </c>
      <c r="AY407" s="259" t="s">
        <v>207</v>
      </c>
    </row>
    <row r="408" s="14" customFormat="1">
      <c r="A408" s="14"/>
      <c r="B408" s="249"/>
      <c r="C408" s="250"/>
      <c r="D408" s="240" t="s">
        <v>327</v>
      </c>
      <c r="E408" s="251" t="s">
        <v>19</v>
      </c>
      <c r="F408" s="252" t="s">
        <v>640</v>
      </c>
      <c r="G408" s="250"/>
      <c r="H408" s="253">
        <v>5.5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327</v>
      </c>
      <c r="AU408" s="259" t="s">
        <v>216</v>
      </c>
      <c r="AV408" s="14" t="s">
        <v>85</v>
      </c>
      <c r="AW408" s="14" t="s">
        <v>36</v>
      </c>
      <c r="AX408" s="14" t="s">
        <v>75</v>
      </c>
      <c r="AY408" s="259" t="s">
        <v>207</v>
      </c>
    </row>
    <row r="409" s="14" customFormat="1">
      <c r="A409" s="14"/>
      <c r="B409" s="249"/>
      <c r="C409" s="250"/>
      <c r="D409" s="240" t="s">
        <v>327</v>
      </c>
      <c r="E409" s="251" t="s">
        <v>19</v>
      </c>
      <c r="F409" s="252" t="s">
        <v>641</v>
      </c>
      <c r="G409" s="250"/>
      <c r="H409" s="253">
        <v>10.880000000000001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327</v>
      </c>
      <c r="AU409" s="259" t="s">
        <v>216</v>
      </c>
      <c r="AV409" s="14" t="s">
        <v>85</v>
      </c>
      <c r="AW409" s="14" t="s">
        <v>36</v>
      </c>
      <c r="AX409" s="14" t="s">
        <v>75</v>
      </c>
      <c r="AY409" s="259" t="s">
        <v>207</v>
      </c>
    </row>
    <row r="410" s="14" customFormat="1">
      <c r="A410" s="14"/>
      <c r="B410" s="249"/>
      <c r="C410" s="250"/>
      <c r="D410" s="240" t="s">
        <v>327</v>
      </c>
      <c r="E410" s="251" t="s">
        <v>19</v>
      </c>
      <c r="F410" s="252" t="s">
        <v>642</v>
      </c>
      <c r="G410" s="250"/>
      <c r="H410" s="253">
        <v>2.0800000000000001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327</v>
      </c>
      <c r="AU410" s="259" t="s">
        <v>216</v>
      </c>
      <c r="AV410" s="14" t="s">
        <v>85</v>
      </c>
      <c r="AW410" s="14" t="s">
        <v>36</v>
      </c>
      <c r="AX410" s="14" t="s">
        <v>75</v>
      </c>
      <c r="AY410" s="259" t="s">
        <v>207</v>
      </c>
    </row>
    <row r="411" s="15" customFormat="1">
      <c r="A411" s="15"/>
      <c r="B411" s="260"/>
      <c r="C411" s="261"/>
      <c r="D411" s="240" t="s">
        <v>327</v>
      </c>
      <c r="E411" s="262" t="s">
        <v>19</v>
      </c>
      <c r="F411" s="263" t="s">
        <v>345</v>
      </c>
      <c r="G411" s="261"/>
      <c r="H411" s="264">
        <v>166.66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0" t="s">
        <v>327</v>
      </c>
      <c r="AU411" s="270" t="s">
        <v>216</v>
      </c>
      <c r="AV411" s="15" t="s">
        <v>215</v>
      </c>
      <c r="AW411" s="15" t="s">
        <v>36</v>
      </c>
      <c r="AX411" s="15" t="s">
        <v>82</v>
      </c>
      <c r="AY411" s="270" t="s">
        <v>207</v>
      </c>
    </row>
    <row r="412" s="2" customFormat="1" ht="16.5" customHeight="1">
      <c r="A412" s="40"/>
      <c r="B412" s="41"/>
      <c r="C412" s="214" t="s">
        <v>643</v>
      </c>
      <c r="D412" s="214" t="s">
        <v>211</v>
      </c>
      <c r="E412" s="215" t="s">
        <v>644</v>
      </c>
      <c r="F412" s="216" t="s">
        <v>645</v>
      </c>
      <c r="G412" s="217" t="s">
        <v>220</v>
      </c>
      <c r="H412" s="218">
        <v>166.66</v>
      </c>
      <c r="I412" s="219"/>
      <c r="J412" s="220">
        <f>ROUND(I412*H412,2)</f>
        <v>0</v>
      </c>
      <c r="K412" s="216" t="s">
        <v>323</v>
      </c>
      <c r="L412" s="46"/>
      <c r="M412" s="229" t="s">
        <v>19</v>
      </c>
      <c r="N412" s="230" t="s">
        <v>46</v>
      </c>
      <c r="O412" s="86"/>
      <c r="P412" s="231">
        <f>O412*H412</f>
        <v>0</v>
      </c>
      <c r="Q412" s="231">
        <v>0</v>
      </c>
      <c r="R412" s="231">
        <f>Q412*H412</f>
        <v>0</v>
      </c>
      <c r="S412" s="231">
        <v>0</v>
      </c>
      <c r="T412" s="232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215</v>
      </c>
      <c r="AT412" s="226" t="s">
        <v>211</v>
      </c>
      <c r="AU412" s="226" t="s">
        <v>216</v>
      </c>
      <c r="AY412" s="19" t="s">
        <v>207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215</v>
      </c>
      <c r="BM412" s="226" t="s">
        <v>646</v>
      </c>
    </row>
    <row r="413" s="2" customFormat="1">
      <c r="A413" s="40"/>
      <c r="B413" s="41"/>
      <c r="C413" s="42"/>
      <c r="D413" s="233" t="s">
        <v>325</v>
      </c>
      <c r="E413" s="42"/>
      <c r="F413" s="234" t="s">
        <v>647</v>
      </c>
      <c r="G413" s="42"/>
      <c r="H413" s="42"/>
      <c r="I413" s="235"/>
      <c r="J413" s="42"/>
      <c r="K413" s="42"/>
      <c r="L413" s="46"/>
      <c r="M413" s="236"/>
      <c r="N413" s="237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325</v>
      </c>
      <c r="AU413" s="19" t="s">
        <v>216</v>
      </c>
    </row>
    <row r="414" s="2" customFormat="1" ht="16.5" customHeight="1">
      <c r="A414" s="40"/>
      <c r="B414" s="41"/>
      <c r="C414" s="214" t="s">
        <v>648</v>
      </c>
      <c r="D414" s="214" t="s">
        <v>211</v>
      </c>
      <c r="E414" s="215" t="s">
        <v>649</v>
      </c>
      <c r="F414" s="216" t="s">
        <v>650</v>
      </c>
      <c r="G414" s="217" t="s">
        <v>430</v>
      </c>
      <c r="H414" s="218">
        <v>8.0690000000000008</v>
      </c>
      <c r="I414" s="219"/>
      <c r="J414" s="220">
        <f>ROUND(I414*H414,2)</f>
        <v>0</v>
      </c>
      <c r="K414" s="216" t="s">
        <v>323</v>
      </c>
      <c r="L414" s="46"/>
      <c r="M414" s="229" t="s">
        <v>19</v>
      </c>
      <c r="N414" s="230" t="s">
        <v>46</v>
      </c>
      <c r="O414" s="86"/>
      <c r="P414" s="231">
        <f>O414*H414</f>
        <v>0</v>
      </c>
      <c r="Q414" s="231">
        <v>1.0606199999999999</v>
      </c>
      <c r="R414" s="231">
        <f>Q414*H414</f>
        <v>8.5581427800000007</v>
      </c>
      <c r="S414" s="231">
        <v>0</v>
      </c>
      <c r="T414" s="232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215</v>
      </c>
      <c r="AT414" s="226" t="s">
        <v>211</v>
      </c>
      <c r="AU414" s="226" t="s">
        <v>216</v>
      </c>
      <c r="AY414" s="19" t="s">
        <v>207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82</v>
      </c>
      <c r="BK414" s="227">
        <f>ROUND(I414*H414,2)</f>
        <v>0</v>
      </c>
      <c r="BL414" s="19" t="s">
        <v>215</v>
      </c>
      <c r="BM414" s="226" t="s">
        <v>651</v>
      </c>
    </row>
    <row r="415" s="2" customFormat="1">
      <c r="A415" s="40"/>
      <c r="B415" s="41"/>
      <c r="C415" s="42"/>
      <c r="D415" s="233" t="s">
        <v>325</v>
      </c>
      <c r="E415" s="42"/>
      <c r="F415" s="234" t="s">
        <v>652</v>
      </c>
      <c r="G415" s="42"/>
      <c r="H415" s="42"/>
      <c r="I415" s="235"/>
      <c r="J415" s="42"/>
      <c r="K415" s="42"/>
      <c r="L415" s="46"/>
      <c r="M415" s="236"/>
      <c r="N415" s="237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325</v>
      </c>
      <c r="AU415" s="19" t="s">
        <v>216</v>
      </c>
    </row>
    <row r="416" s="13" customFormat="1">
      <c r="A416" s="13"/>
      <c r="B416" s="238"/>
      <c r="C416" s="239"/>
      <c r="D416" s="240" t="s">
        <v>327</v>
      </c>
      <c r="E416" s="241" t="s">
        <v>19</v>
      </c>
      <c r="F416" s="242" t="s">
        <v>653</v>
      </c>
      <c r="G416" s="239"/>
      <c r="H416" s="241" t="s">
        <v>19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327</v>
      </c>
      <c r="AU416" s="248" t="s">
        <v>216</v>
      </c>
      <c r="AV416" s="13" t="s">
        <v>82</v>
      </c>
      <c r="AW416" s="13" t="s">
        <v>36</v>
      </c>
      <c r="AX416" s="13" t="s">
        <v>75</v>
      </c>
      <c r="AY416" s="248" t="s">
        <v>207</v>
      </c>
    </row>
    <row r="417" s="14" customFormat="1">
      <c r="A417" s="14"/>
      <c r="B417" s="249"/>
      <c r="C417" s="250"/>
      <c r="D417" s="240" t="s">
        <v>327</v>
      </c>
      <c r="E417" s="251" t="s">
        <v>19</v>
      </c>
      <c r="F417" s="252" t="s">
        <v>654</v>
      </c>
      <c r="G417" s="250"/>
      <c r="H417" s="253">
        <v>8.0690000000000008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327</v>
      </c>
      <c r="AU417" s="259" t="s">
        <v>216</v>
      </c>
      <c r="AV417" s="14" t="s">
        <v>85</v>
      </c>
      <c r="AW417" s="14" t="s">
        <v>36</v>
      </c>
      <c r="AX417" s="14" t="s">
        <v>82</v>
      </c>
      <c r="AY417" s="259" t="s">
        <v>207</v>
      </c>
    </row>
    <row r="418" s="2" customFormat="1" ht="21.75" customHeight="1">
      <c r="A418" s="40"/>
      <c r="B418" s="41"/>
      <c r="C418" s="214" t="s">
        <v>655</v>
      </c>
      <c r="D418" s="214" t="s">
        <v>211</v>
      </c>
      <c r="E418" s="215" t="s">
        <v>656</v>
      </c>
      <c r="F418" s="216" t="s">
        <v>657</v>
      </c>
      <c r="G418" s="217" t="s">
        <v>337</v>
      </c>
      <c r="H418" s="218">
        <v>27.856000000000002</v>
      </c>
      <c r="I418" s="219"/>
      <c r="J418" s="220">
        <f>ROUND(I418*H418,2)</f>
        <v>0</v>
      </c>
      <c r="K418" s="216" t="s">
        <v>323</v>
      </c>
      <c r="L418" s="46"/>
      <c r="M418" s="229" t="s">
        <v>19</v>
      </c>
      <c r="N418" s="230" t="s">
        <v>46</v>
      </c>
      <c r="O418" s="86"/>
      <c r="P418" s="231">
        <f>O418*H418</f>
        <v>0</v>
      </c>
      <c r="Q418" s="231">
        <v>2.45329</v>
      </c>
      <c r="R418" s="231">
        <f>Q418*H418</f>
        <v>68.338846240000009</v>
      </c>
      <c r="S418" s="231">
        <v>0</v>
      </c>
      <c r="T418" s="232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215</v>
      </c>
      <c r="AT418" s="226" t="s">
        <v>211</v>
      </c>
      <c r="AU418" s="226" t="s">
        <v>216</v>
      </c>
      <c r="AY418" s="19" t="s">
        <v>207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215</v>
      </c>
      <c r="BM418" s="226" t="s">
        <v>658</v>
      </c>
    </row>
    <row r="419" s="2" customFormat="1">
      <c r="A419" s="40"/>
      <c r="B419" s="41"/>
      <c r="C419" s="42"/>
      <c r="D419" s="233" t="s">
        <v>325</v>
      </c>
      <c r="E419" s="42"/>
      <c r="F419" s="234" t="s">
        <v>659</v>
      </c>
      <c r="G419" s="42"/>
      <c r="H419" s="42"/>
      <c r="I419" s="235"/>
      <c r="J419" s="42"/>
      <c r="K419" s="42"/>
      <c r="L419" s="46"/>
      <c r="M419" s="236"/>
      <c r="N419" s="237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325</v>
      </c>
      <c r="AU419" s="19" t="s">
        <v>216</v>
      </c>
    </row>
    <row r="420" s="13" customFormat="1">
      <c r="A420" s="13"/>
      <c r="B420" s="238"/>
      <c r="C420" s="239"/>
      <c r="D420" s="240" t="s">
        <v>327</v>
      </c>
      <c r="E420" s="241" t="s">
        <v>19</v>
      </c>
      <c r="F420" s="242" t="s">
        <v>660</v>
      </c>
      <c r="G420" s="239"/>
      <c r="H420" s="241" t="s">
        <v>19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327</v>
      </c>
      <c r="AU420" s="248" t="s">
        <v>216</v>
      </c>
      <c r="AV420" s="13" t="s">
        <v>82</v>
      </c>
      <c r="AW420" s="13" t="s">
        <v>36</v>
      </c>
      <c r="AX420" s="13" t="s">
        <v>75</v>
      </c>
      <c r="AY420" s="248" t="s">
        <v>207</v>
      </c>
    </row>
    <row r="421" s="13" customFormat="1">
      <c r="A421" s="13"/>
      <c r="B421" s="238"/>
      <c r="C421" s="239"/>
      <c r="D421" s="240" t="s">
        <v>327</v>
      </c>
      <c r="E421" s="241" t="s">
        <v>19</v>
      </c>
      <c r="F421" s="242" t="s">
        <v>661</v>
      </c>
      <c r="G421" s="239"/>
      <c r="H421" s="241" t="s">
        <v>19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327</v>
      </c>
      <c r="AU421" s="248" t="s">
        <v>216</v>
      </c>
      <c r="AV421" s="13" t="s">
        <v>82</v>
      </c>
      <c r="AW421" s="13" t="s">
        <v>36</v>
      </c>
      <c r="AX421" s="13" t="s">
        <v>75</v>
      </c>
      <c r="AY421" s="248" t="s">
        <v>207</v>
      </c>
    </row>
    <row r="422" s="13" customFormat="1">
      <c r="A422" s="13"/>
      <c r="B422" s="238"/>
      <c r="C422" s="239"/>
      <c r="D422" s="240" t="s">
        <v>327</v>
      </c>
      <c r="E422" s="241" t="s">
        <v>19</v>
      </c>
      <c r="F422" s="242" t="s">
        <v>478</v>
      </c>
      <c r="G422" s="239"/>
      <c r="H422" s="241" t="s">
        <v>19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327</v>
      </c>
      <c r="AU422" s="248" t="s">
        <v>216</v>
      </c>
      <c r="AV422" s="13" t="s">
        <v>82</v>
      </c>
      <c r="AW422" s="13" t="s">
        <v>36</v>
      </c>
      <c r="AX422" s="13" t="s">
        <v>75</v>
      </c>
      <c r="AY422" s="248" t="s">
        <v>207</v>
      </c>
    </row>
    <row r="423" s="14" customFormat="1">
      <c r="A423" s="14"/>
      <c r="B423" s="249"/>
      <c r="C423" s="250"/>
      <c r="D423" s="240" t="s">
        <v>327</v>
      </c>
      <c r="E423" s="251" t="s">
        <v>19</v>
      </c>
      <c r="F423" s="252" t="s">
        <v>662</v>
      </c>
      <c r="G423" s="250"/>
      <c r="H423" s="253">
        <v>20.16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327</v>
      </c>
      <c r="AU423" s="259" t="s">
        <v>216</v>
      </c>
      <c r="AV423" s="14" t="s">
        <v>85</v>
      </c>
      <c r="AW423" s="14" t="s">
        <v>36</v>
      </c>
      <c r="AX423" s="14" t="s">
        <v>75</v>
      </c>
      <c r="AY423" s="259" t="s">
        <v>207</v>
      </c>
    </row>
    <row r="424" s="13" customFormat="1">
      <c r="A424" s="13"/>
      <c r="B424" s="238"/>
      <c r="C424" s="239"/>
      <c r="D424" s="240" t="s">
        <v>327</v>
      </c>
      <c r="E424" s="241" t="s">
        <v>19</v>
      </c>
      <c r="F424" s="242" t="s">
        <v>480</v>
      </c>
      <c r="G424" s="239"/>
      <c r="H424" s="241" t="s">
        <v>19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327</v>
      </c>
      <c r="AU424" s="248" t="s">
        <v>216</v>
      </c>
      <c r="AV424" s="13" t="s">
        <v>82</v>
      </c>
      <c r="AW424" s="13" t="s">
        <v>36</v>
      </c>
      <c r="AX424" s="13" t="s">
        <v>75</v>
      </c>
      <c r="AY424" s="248" t="s">
        <v>207</v>
      </c>
    </row>
    <row r="425" s="14" customFormat="1">
      <c r="A425" s="14"/>
      <c r="B425" s="249"/>
      <c r="C425" s="250"/>
      <c r="D425" s="240" t="s">
        <v>327</v>
      </c>
      <c r="E425" s="251" t="s">
        <v>19</v>
      </c>
      <c r="F425" s="252" t="s">
        <v>663</v>
      </c>
      <c r="G425" s="250"/>
      <c r="H425" s="253">
        <v>3.6000000000000001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327</v>
      </c>
      <c r="AU425" s="259" t="s">
        <v>216</v>
      </c>
      <c r="AV425" s="14" t="s">
        <v>85</v>
      </c>
      <c r="AW425" s="14" t="s">
        <v>36</v>
      </c>
      <c r="AX425" s="14" t="s">
        <v>75</v>
      </c>
      <c r="AY425" s="259" t="s">
        <v>207</v>
      </c>
    </row>
    <row r="426" s="13" customFormat="1">
      <c r="A426" s="13"/>
      <c r="B426" s="238"/>
      <c r="C426" s="239"/>
      <c r="D426" s="240" t="s">
        <v>327</v>
      </c>
      <c r="E426" s="241" t="s">
        <v>19</v>
      </c>
      <c r="F426" s="242" t="s">
        <v>664</v>
      </c>
      <c r="G426" s="239"/>
      <c r="H426" s="241" t="s">
        <v>19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327</v>
      </c>
      <c r="AU426" s="248" t="s">
        <v>216</v>
      </c>
      <c r="AV426" s="13" t="s">
        <v>82</v>
      </c>
      <c r="AW426" s="13" t="s">
        <v>36</v>
      </c>
      <c r="AX426" s="13" t="s">
        <v>75</v>
      </c>
      <c r="AY426" s="248" t="s">
        <v>207</v>
      </c>
    </row>
    <row r="427" s="14" customFormat="1">
      <c r="A427" s="14"/>
      <c r="B427" s="249"/>
      <c r="C427" s="250"/>
      <c r="D427" s="240" t="s">
        <v>327</v>
      </c>
      <c r="E427" s="251" t="s">
        <v>19</v>
      </c>
      <c r="F427" s="252" t="s">
        <v>665</v>
      </c>
      <c r="G427" s="250"/>
      <c r="H427" s="253">
        <v>4.0960000000000001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327</v>
      </c>
      <c r="AU427" s="259" t="s">
        <v>216</v>
      </c>
      <c r="AV427" s="14" t="s">
        <v>85</v>
      </c>
      <c r="AW427" s="14" t="s">
        <v>36</v>
      </c>
      <c r="AX427" s="14" t="s">
        <v>75</v>
      </c>
      <c r="AY427" s="259" t="s">
        <v>207</v>
      </c>
    </row>
    <row r="428" s="15" customFormat="1">
      <c r="A428" s="15"/>
      <c r="B428" s="260"/>
      <c r="C428" s="261"/>
      <c r="D428" s="240" t="s">
        <v>327</v>
      </c>
      <c r="E428" s="262" t="s">
        <v>19</v>
      </c>
      <c r="F428" s="263" t="s">
        <v>345</v>
      </c>
      <c r="G428" s="261"/>
      <c r="H428" s="264">
        <v>27.856000000000002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327</v>
      </c>
      <c r="AU428" s="270" t="s">
        <v>216</v>
      </c>
      <c r="AV428" s="15" t="s">
        <v>215</v>
      </c>
      <c r="AW428" s="15" t="s">
        <v>36</v>
      </c>
      <c r="AX428" s="15" t="s">
        <v>82</v>
      </c>
      <c r="AY428" s="270" t="s">
        <v>207</v>
      </c>
    </row>
    <row r="429" s="2" customFormat="1" ht="16.5" customHeight="1">
      <c r="A429" s="40"/>
      <c r="B429" s="41"/>
      <c r="C429" s="214" t="s">
        <v>666</v>
      </c>
      <c r="D429" s="214" t="s">
        <v>211</v>
      </c>
      <c r="E429" s="215" t="s">
        <v>667</v>
      </c>
      <c r="F429" s="216" t="s">
        <v>668</v>
      </c>
      <c r="G429" s="217" t="s">
        <v>220</v>
      </c>
      <c r="H429" s="218">
        <v>61.460000000000001</v>
      </c>
      <c r="I429" s="219"/>
      <c r="J429" s="220">
        <f>ROUND(I429*H429,2)</f>
        <v>0</v>
      </c>
      <c r="K429" s="216" t="s">
        <v>323</v>
      </c>
      <c r="L429" s="46"/>
      <c r="M429" s="229" t="s">
        <v>19</v>
      </c>
      <c r="N429" s="230" t="s">
        <v>46</v>
      </c>
      <c r="O429" s="86"/>
      <c r="P429" s="231">
        <f>O429*H429</f>
        <v>0</v>
      </c>
      <c r="Q429" s="231">
        <v>0.00264</v>
      </c>
      <c r="R429" s="231">
        <f>Q429*H429</f>
        <v>0.16225439999999999</v>
      </c>
      <c r="S429" s="231">
        <v>0</v>
      </c>
      <c r="T429" s="232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215</v>
      </c>
      <c r="AT429" s="226" t="s">
        <v>211</v>
      </c>
      <c r="AU429" s="226" t="s">
        <v>216</v>
      </c>
      <c r="AY429" s="19" t="s">
        <v>207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82</v>
      </c>
      <c r="BK429" s="227">
        <f>ROUND(I429*H429,2)</f>
        <v>0</v>
      </c>
      <c r="BL429" s="19" t="s">
        <v>215</v>
      </c>
      <c r="BM429" s="226" t="s">
        <v>669</v>
      </c>
    </row>
    <row r="430" s="2" customFormat="1">
      <c r="A430" s="40"/>
      <c r="B430" s="41"/>
      <c r="C430" s="42"/>
      <c r="D430" s="233" t="s">
        <v>325</v>
      </c>
      <c r="E430" s="42"/>
      <c r="F430" s="234" t="s">
        <v>670</v>
      </c>
      <c r="G430" s="42"/>
      <c r="H430" s="42"/>
      <c r="I430" s="235"/>
      <c r="J430" s="42"/>
      <c r="K430" s="42"/>
      <c r="L430" s="46"/>
      <c r="M430" s="236"/>
      <c r="N430" s="237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325</v>
      </c>
      <c r="AU430" s="19" t="s">
        <v>216</v>
      </c>
    </row>
    <row r="431" s="13" customFormat="1">
      <c r="A431" s="13"/>
      <c r="B431" s="238"/>
      <c r="C431" s="239"/>
      <c r="D431" s="240" t="s">
        <v>327</v>
      </c>
      <c r="E431" s="241" t="s">
        <v>19</v>
      </c>
      <c r="F431" s="242" t="s">
        <v>671</v>
      </c>
      <c r="G431" s="239"/>
      <c r="H431" s="241" t="s">
        <v>19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327</v>
      </c>
      <c r="AU431" s="248" t="s">
        <v>216</v>
      </c>
      <c r="AV431" s="13" t="s">
        <v>82</v>
      </c>
      <c r="AW431" s="13" t="s">
        <v>36</v>
      </c>
      <c r="AX431" s="13" t="s">
        <v>75</v>
      </c>
      <c r="AY431" s="248" t="s">
        <v>207</v>
      </c>
    </row>
    <row r="432" s="13" customFormat="1">
      <c r="A432" s="13"/>
      <c r="B432" s="238"/>
      <c r="C432" s="239"/>
      <c r="D432" s="240" t="s">
        <v>327</v>
      </c>
      <c r="E432" s="241" t="s">
        <v>19</v>
      </c>
      <c r="F432" s="242" t="s">
        <v>478</v>
      </c>
      <c r="G432" s="239"/>
      <c r="H432" s="241" t="s">
        <v>19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327</v>
      </c>
      <c r="AU432" s="248" t="s">
        <v>216</v>
      </c>
      <c r="AV432" s="13" t="s">
        <v>82</v>
      </c>
      <c r="AW432" s="13" t="s">
        <v>36</v>
      </c>
      <c r="AX432" s="13" t="s">
        <v>75</v>
      </c>
      <c r="AY432" s="248" t="s">
        <v>207</v>
      </c>
    </row>
    <row r="433" s="14" customFormat="1">
      <c r="A433" s="14"/>
      <c r="B433" s="249"/>
      <c r="C433" s="250"/>
      <c r="D433" s="240" t="s">
        <v>327</v>
      </c>
      <c r="E433" s="251" t="s">
        <v>19</v>
      </c>
      <c r="F433" s="252" t="s">
        <v>672</v>
      </c>
      <c r="G433" s="250"/>
      <c r="H433" s="253">
        <v>29.699999999999999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327</v>
      </c>
      <c r="AU433" s="259" t="s">
        <v>216</v>
      </c>
      <c r="AV433" s="14" t="s">
        <v>85</v>
      </c>
      <c r="AW433" s="14" t="s">
        <v>36</v>
      </c>
      <c r="AX433" s="14" t="s">
        <v>75</v>
      </c>
      <c r="AY433" s="259" t="s">
        <v>207</v>
      </c>
    </row>
    <row r="434" s="14" customFormat="1">
      <c r="A434" s="14"/>
      <c r="B434" s="249"/>
      <c r="C434" s="250"/>
      <c r="D434" s="240" t="s">
        <v>327</v>
      </c>
      <c r="E434" s="251" t="s">
        <v>19</v>
      </c>
      <c r="F434" s="252" t="s">
        <v>673</v>
      </c>
      <c r="G434" s="250"/>
      <c r="H434" s="253">
        <v>6.4800000000000004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9" t="s">
        <v>327</v>
      </c>
      <c r="AU434" s="259" t="s">
        <v>216</v>
      </c>
      <c r="AV434" s="14" t="s">
        <v>85</v>
      </c>
      <c r="AW434" s="14" t="s">
        <v>36</v>
      </c>
      <c r="AX434" s="14" t="s">
        <v>75</v>
      </c>
      <c r="AY434" s="259" t="s">
        <v>207</v>
      </c>
    </row>
    <row r="435" s="13" customFormat="1">
      <c r="A435" s="13"/>
      <c r="B435" s="238"/>
      <c r="C435" s="239"/>
      <c r="D435" s="240" t="s">
        <v>327</v>
      </c>
      <c r="E435" s="241" t="s">
        <v>19</v>
      </c>
      <c r="F435" s="242" t="s">
        <v>480</v>
      </c>
      <c r="G435" s="239"/>
      <c r="H435" s="241" t="s">
        <v>19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327</v>
      </c>
      <c r="AU435" s="248" t="s">
        <v>216</v>
      </c>
      <c r="AV435" s="13" t="s">
        <v>82</v>
      </c>
      <c r="AW435" s="13" t="s">
        <v>36</v>
      </c>
      <c r="AX435" s="13" t="s">
        <v>75</v>
      </c>
      <c r="AY435" s="248" t="s">
        <v>207</v>
      </c>
    </row>
    <row r="436" s="14" customFormat="1">
      <c r="A436" s="14"/>
      <c r="B436" s="249"/>
      <c r="C436" s="250"/>
      <c r="D436" s="240" t="s">
        <v>327</v>
      </c>
      <c r="E436" s="251" t="s">
        <v>19</v>
      </c>
      <c r="F436" s="252" t="s">
        <v>674</v>
      </c>
      <c r="G436" s="250"/>
      <c r="H436" s="253">
        <v>4.0499999999999998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327</v>
      </c>
      <c r="AU436" s="259" t="s">
        <v>216</v>
      </c>
      <c r="AV436" s="14" t="s">
        <v>85</v>
      </c>
      <c r="AW436" s="14" t="s">
        <v>36</v>
      </c>
      <c r="AX436" s="14" t="s">
        <v>75</v>
      </c>
      <c r="AY436" s="259" t="s">
        <v>207</v>
      </c>
    </row>
    <row r="437" s="14" customFormat="1">
      <c r="A437" s="14"/>
      <c r="B437" s="249"/>
      <c r="C437" s="250"/>
      <c r="D437" s="240" t="s">
        <v>327</v>
      </c>
      <c r="E437" s="251" t="s">
        <v>19</v>
      </c>
      <c r="F437" s="252" t="s">
        <v>675</v>
      </c>
      <c r="G437" s="250"/>
      <c r="H437" s="253">
        <v>0.75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327</v>
      </c>
      <c r="AU437" s="259" t="s">
        <v>216</v>
      </c>
      <c r="AV437" s="14" t="s">
        <v>85</v>
      </c>
      <c r="AW437" s="14" t="s">
        <v>36</v>
      </c>
      <c r="AX437" s="14" t="s">
        <v>75</v>
      </c>
      <c r="AY437" s="259" t="s">
        <v>207</v>
      </c>
    </row>
    <row r="438" s="13" customFormat="1">
      <c r="A438" s="13"/>
      <c r="B438" s="238"/>
      <c r="C438" s="239"/>
      <c r="D438" s="240" t="s">
        <v>327</v>
      </c>
      <c r="E438" s="241" t="s">
        <v>19</v>
      </c>
      <c r="F438" s="242" t="s">
        <v>664</v>
      </c>
      <c r="G438" s="239"/>
      <c r="H438" s="241" t="s">
        <v>19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327</v>
      </c>
      <c r="AU438" s="248" t="s">
        <v>216</v>
      </c>
      <c r="AV438" s="13" t="s">
        <v>82</v>
      </c>
      <c r="AW438" s="13" t="s">
        <v>36</v>
      </c>
      <c r="AX438" s="13" t="s">
        <v>75</v>
      </c>
      <c r="AY438" s="248" t="s">
        <v>207</v>
      </c>
    </row>
    <row r="439" s="14" customFormat="1">
      <c r="A439" s="14"/>
      <c r="B439" s="249"/>
      <c r="C439" s="250"/>
      <c r="D439" s="240" t="s">
        <v>327</v>
      </c>
      <c r="E439" s="251" t="s">
        <v>19</v>
      </c>
      <c r="F439" s="252" t="s">
        <v>676</v>
      </c>
      <c r="G439" s="250"/>
      <c r="H439" s="253">
        <v>20.48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327</v>
      </c>
      <c r="AU439" s="259" t="s">
        <v>216</v>
      </c>
      <c r="AV439" s="14" t="s">
        <v>85</v>
      </c>
      <c r="AW439" s="14" t="s">
        <v>36</v>
      </c>
      <c r="AX439" s="14" t="s">
        <v>75</v>
      </c>
      <c r="AY439" s="259" t="s">
        <v>207</v>
      </c>
    </row>
    <row r="440" s="15" customFormat="1">
      <c r="A440" s="15"/>
      <c r="B440" s="260"/>
      <c r="C440" s="261"/>
      <c r="D440" s="240" t="s">
        <v>327</v>
      </c>
      <c r="E440" s="262" t="s">
        <v>19</v>
      </c>
      <c r="F440" s="263" t="s">
        <v>345</v>
      </c>
      <c r="G440" s="261"/>
      <c r="H440" s="264">
        <v>61.460000000000001</v>
      </c>
      <c r="I440" s="265"/>
      <c r="J440" s="261"/>
      <c r="K440" s="261"/>
      <c r="L440" s="266"/>
      <c r="M440" s="267"/>
      <c r="N440" s="268"/>
      <c r="O440" s="268"/>
      <c r="P440" s="268"/>
      <c r="Q440" s="268"/>
      <c r="R440" s="268"/>
      <c r="S440" s="268"/>
      <c r="T440" s="26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0" t="s">
        <v>327</v>
      </c>
      <c r="AU440" s="270" t="s">
        <v>216</v>
      </c>
      <c r="AV440" s="15" t="s">
        <v>215</v>
      </c>
      <c r="AW440" s="15" t="s">
        <v>36</v>
      </c>
      <c r="AX440" s="15" t="s">
        <v>82</v>
      </c>
      <c r="AY440" s="270" t="s">
        <v>207</v>
      </c>
    </row>
    <row r="441" s="2" customFormat="1" ht="16.5" customHeight="1">
      <c r="A441" s="40"/>
      <c r="B441" s="41"/>
      <c r="C441" s="214" t="s">
        <v>677</v>
      </c>
      <c r="D441" s="214" t="s">
        <v>211</v>
      </c>
      <c r="E441" s="215" t="s">
        <v>678</v>
      </c>
      <c r="F441" s="216" t="s">
        <v>679</v>
      </c>
      <c r="G441" s="217" t="s">
        <v>220</v>
      </c>
      <c r="H441" s="218">
        <v>61.460000000000001</v>
      </c>
      <c r="I441" s="219"/>
      <c r="J441" s="220">
        <f>ROUND(I441*H441,2)</f>
        <v>0</v>
      </c>
      <c r="K441" s="216" t="s">
        <v>323</v>
      </c>
      <c r="L441" s="46"/>
      <c r="M441" s="229" t="s">
        <v>19</v>
      </c>
      <c r="N441" s="230" t="s">
        <v>46</v>
      </c>
      <c r="O441" s="86"/>
      <c r="P441" s="231">
        <f>O441*H441</f>
        <v>0</v>
      </c>
      <c r="Q441" s="231">
        <v>0</v>
      </c>
      <c r="R441" s="231">
        <f>Q441*H441</f>
        <v>0</v>
      </c>
      <c r="S441" s="231">
        <v>0</v>
      </c>
      <c r="T441" s="232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215</v>
      </c>
      <c r="AT441" s="226" t="s">
        <v>211</v>
      </c>
      <c r="AU441" s="226" t="s">
        <v>216</v>
      </c>
      <c r="AY441" s="19" t="s">
        <v>207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82</v>
      </c>
      <c r="BK441" s="227">
        <f>ROUND(I441*H441,2)</f>
        <v>0</v>
      </c>
      <c r="BL441" s="19" t="s">
        <v>215</v>
      </c>
      <c r="BM441" s="226" t="s">
        <v>680</v>
      </c>
    </row>
    <row r="442" s="2" customFormat="1">
      <c r="A442" s="40"/>
      <c r="B442" s="41"/>
      <c r="C442" s="42"/>
      <c r="D442" s="233" t="s">
        <v>325</v>
      </c>
      <c r="E442" s="42"/>
      <c r="F442" s="234" t="s">
        <v>681</v>
      </c>
      <c r="G442" s="42"/>
      <c r="H442" s="42"/>
      <c r="I442" s="235"/>
      <c r="J442" s="42"/>
      <c r="K442" s="42"/>
      <c r="L442" s="46"/>
      <c r="M442" s="236"/>
      <c r="N442" s="237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325</v>
      </c>
      <c r="AU442" s="19" t="s">
        <v>216</v>
      </c>
    </row>
    <row r="443" s="2" customFormat="1" ht="16.5" customHeight="1">
      <c r="A443" s="40"/>
      <c r="B443" s="41"/>
      <c r="C443" s="214" t="s">
        <v>682</v>
      </c>
      <c r="D443" s="214" t="s">
        <v>211</v>
      </c>
      <c r="E443" s="215" t="s">
        <v>683</v>
      </c>
      <c r="F443" s="216" t="s">
        <v>684</v>
      </c>
      <c r="G443" s="217" t="s">
        <v>430</v>
      </c>
      <c r="H443" s="218">
        <v>3.0649999999999999</v>
      </c>
      <c r="I443" s="219"/>
      <c r="J443" s="220">
        <f>ROUND(I443*H443,2)</f>
        <v>0</v>
      </c>
      <c r="K443" s="216" t="s">
        <v>323</v>
      </c>
      <c r="L443" s="46"/>
      <c r="M443" s="229" t="s">
        <v>19</v>
      </c>
      <c r="N443" s="230" t="s">
        <v>46</v>
      </c>
      <c r="O443" s="86"/>
      <c r="P443" s="231">
        <f>O443*H443</f>
        <v>0</v>
      </c>
      <c r="Q443" s="231">
        <v>1.0606199999999999</v>
      </c>
      <c r="R443" s="231">
        <f>Q443*H443</f>
        <v>3.2508002999999994</v>
      </c>
      <c r="S443" s="231">
        <v>0</v>
      </c>
      <c r="T443" s="23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215</v>
      </c>
      <c r="AT443" s="226" t="s">
        <v>211</v>
      </c>
      <c r="AU443" s="226" t="s">
        <v>216</v>
      </c>
      <c r="AY443" s="19" t="s">
        <v>207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82</v>
      </c>
      <c r="BK443" s="227">
        <f>ROUND(I443*H443,2)</f>
        <v>0</v>
      </c>
      <c r="BL443" s="19" t="s">
        <v>215</v>
      </c>
      <c r="BM443" s="226" t="s">
        <v>685</v>
      </c>
    </row>
    <row r="444" s="2" customFormat="1">
      <c r="A444" s="40"/>
      <c r="B444" s="41"/>
      <c r="C444" s="42"/>
      <c r="D444" s="233" t="s">
        <v>325</v>
      </c>
      <c r="E444" s="42"/>
      <c r="F444" s="234" t="s">
        <v>686</v>
      </c>
      <c r="G444" s="42"/>
      <c r="H444" s="42"/>
      <c r="I444" s="235"/>
      <c r="J444" s="42"/>
      <c r="K444" s="42"/>
      <c r="L444" s="46"/>
      <c r="M444" s="236"/>
      <c r="N444" s="237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325</v>
      </c>
      <c r="AU444" s="19" t="s">
        <v>216</v>
      </c>
    </row>
    <row r="445" s="13" customFormat="1">
      <c r="A445" s="13"/>
      <c r="B445" s="238"/>
      <c r="C445" s="239"/>
      <c r="D445" s="240" t="s">
        <v>327</v>
      </c>
      <c r="E445" s="241" t="s">
        <v>19</v>
      </c>
      <c r="F445" s="242" t="s">
        <v>687</v>
      </c>
      <c r="G445" s="239"/>
      <c r="H445" s="241" t="s">
        <v>19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327</v>
      </c>
      <c r="AU445" s="248" t="s">
        <v>216</v>
      </c>
      <c r="AV445" s="13" t="s">
        <v>82</v>
      </c>
      <c r="AW445" s="13" t="s">
        <v>36</v>
      </c>
      <c r="AX445" s="13" t="s">
        <v>75</v>
      </c>
      <c r="AY445" s="248" t="s">
        <v>207</v>
      </c>
    </row>
    <row r="446" s="14" customFormat="1">
      <c r="A446" s="14"/>
      <c r="B446" s="249"/>
      <c r="C446" s="250"/>
      <c r="D446" s="240" t="s">
        <v>327</v>
      </c>
      <c r="E446" s="251" t="s">
        <v>19</v>
      </c>
      <c r="F446" s="252" t="s">
        <v>688</v>
      </c>
      <c r="G446" s="250"/>
      <c r="H446" s="253">
        <v>3.0649999999999999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327</v>
      </c>
      <c r="AU446" s="259" t="s">
        <v>216</v>
      </c>
      <c r="AV446" s="14" t="s">
        <v>85</v>
      </c>
      <c r="AW446" s="14" t="s">
        <v>36</v>
      </c>
      <c r="AX446" s="14" t="s">
        <v>82</v>
      </c>
      <c r="AY446" s="259" t="s">
        <v>207</v>
      </c>
    </row>
    <row r="447" s="2" customFormat="1" ht="16.5" customHeight="1">
      <c r="A447" s="40"/>
      <c r="B447" s="41"/>
      <c r="C447" s="214" t="s">
        <v>689</v>
      </c>
      <c r="D447" s="214" t="s">
        <v>211</v>
      </c>
      <c r="E447" s="215" t="s">
        <v>690</v>
      </c>
      <c r="F447" s="216" t="s">
        <v>691</v>
      </c>
      <c r="G447" s="217" t="s">
        <v>337</v>
      </c>
      <c r="H447" s="218">
        <v>2.5600000000000001</v>
      </c>
      <c r="I447" s="219"/>
      <c r="J447" s="220">
        <f>ROUND(I447*H447,2)</f>
        <v>0</v>
      </c>
      <c r="K447" s="216" t="s">
        <v>323</v>
      </c>
      <c r="L447" s="46"/>
      <c r="M447" s="229" t="s">
        <v>19</v>
      </c>
      <c r="N447" s="230" t="s">
        <v>46</v>
      </c>
      <c r="O447" s="86"/>
      <c r="P447" s="231">
        <f>O447*H447</f>
        <v>0</v>
      </c>
      <c r="Q447" s="231">
        <v>2.5960999999999999</v>
      </c>
      <c r="R447" s="231">
        <f>Q447*H447</f>
        <v>6.6460159999999995</v>
      </c>
      <c r="S447" s="231">
        <v>0</v>
      </c>
      <c r="T447" s="23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215</v>
      </c>
      <c r="AT447" s="226" t="s">
        <v>211</v>
      </c>
      <c r="AU447" s="226" t="s">
        <v>216</v>
      </c>
      <c r="AY447" s="19" t="s">
        <v>207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215</v>
      </c>
      <c r="BM447" s="226" t="s">
        <v>692</v>
      </c>
    </row>
    <row r="448" s="2" customFormat="1">
      <c r="A448" s="40"/>
      <c r="B448" s="41"/>
      <c r="C448" s="42"/>
      <c r="D448" s="233" t="s">
        <v>325</v>
      </c>
      <c r="E448" s="42"/>
      <c r="F448" s="234" t="s">
        <v>693</v>
      </c>
      <c r="G448" s="42"/>
      <c r="H448" s="42"/>
      <c r="I448" s="235"/>
      <c r="J448" s="42"/>
      <c r="K448" s="42"/>
      <c r="L448" s="46"/>
      <c r="M448" s="236"/>
      <c r="N448" s="237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325</v>
      </c>
      <c r="AU448" s="19" t="s">
        <v>216</v>
      </c>
    </row>
    <row r="449" s="13" customFormat="1">
      <c r="A449" s="13"/>
      <c r="B449" s="238"/>
      <c r="C449" s="239"/>
      <c r="D449" s="240" t="s">
        <v>327</v>
      </c>
      <c r="E449" s="241" t="s">
        <v>19</v>
      </c>
      <c r="F449" s="242" t="s">
        <v>694</v>
      </c>
      <c r="G449" s="239"/>
      <c r="H449" s="241" t="s">
        <v>19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327</v>
      </c>
      <c r="AU449" s="248" t="s">
        <v>216</v>
      </c>
      <c r="AV449" s="13" t="s">
        <v>82</v>
      </c>
      <c r="AW449" s="13" t="s">
        <v>36</v>
      </c>
      <c r="AX449" s="13" t="s">
        <v>75</v>
      </c>
      <c r="AY449" s="248" t="s">
        <v>207</v>
      </c>
    </row>
    <row r="450" s="13" customFormat="1">
      <c r="A450" s="13"/>
      <c r="B450" s="238"/>
      <c r="C450" s="239"/>
      <c r="D450" s="240" t="s">
        <v>327</v>
      </c>
      <c r="E450" s="241" t="s">
        <v>19</v>
      </c>
      <c r="F450" s="242" t="s">
        <v>478</v>
      </c>
      <c r="G450" s="239"/>
      <c r="H450" s="241" t="s">
        <v>19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327</v>
      </c>
      <c r="AU450" s="248" t="s">
        <v>216</v>
      </c>
      <c r="AV450" s="13" t="s">
        <v>82</v>
      </c>
      <c r="AW450" s="13" t="s">
        <v>36</v>
      </c>
      <c r="AX450" s="13" t="s">
        <v>75</v>
      </c>
      <c r="AY450" s="248" t="s">
        <v>207</v>
      </c>
    </row>
    <row r="451" s="14" customFormat="1">
      <c r="A451" s="14"/>
      <c r="B451" s="249"/>
      <c r="C451" s="250"/>
      <c r="D451" s="240" t="s">
        <v>327</v>
      </c>
      <c r="E451" s="251" t="s">
        <v>19</v>
      </c>
      <c r="F451" s="252" t="s">
        <v>695</v>
      </c>
      <c r="G451" s="250"/>
      <c r="H451" s="253">
        <v>4.0839999999999996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327</v>
      </c>
      <c r="AU451" s="259" t="s">
        <v>216</v>
      </c>
      <c r="AV451" s="14" t="s">
        <v>85</v>
      </c>
      <c r="AW451" s="14" t="s">
        <v>36</v>
      </c>
      <c r="AX451" s="14" t="s">
        <v>75</v>
      </c>
      <c r="AY451" s="259" t="s">
        <v>207</v>
      </c>
    </row>
    <row r="452" s="14" customFormat="1">
      <c r="A452" s="14"/>
      <c r="B452" s="249"/>
      <c r="C452" s="250"/>
      <c r="D452" s="240" t="s">
        <v>327</v>
      </c>
      <c r="E452" s="251" t="s">
        <v>19</v>
      </c>
      <c r="F452" s="252" t="s">
        <v>696</v>
      </c>
      <c r="G452" s="250"/>
      <c r="H452" s="253">
        <v>-2.016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327</v>
      </c>
      <c r="AU452" s="259" t="s">
        <v>216</v>
      </c>
      <c r="AV452" s="14" t="s">
        <v>85</v>
      </c>
      <c r="AW452" s="14" t="s">
        <v>36</v>
      </c>
      <c r="AX452" s="14" t="s">
        <v>75</v>
      </c>
      <c r="AY452" s="259" t="s">
        <v>207</v>
      </c>
    </row>
    <row r="453" s="13" customFormat="1">
      <c r="A453" s="13"/>
      <c r="B453" s="238"/>
      <c r="C453" s="239"/>
      <c r="D453" s="240" t="s">
        <v>327</v>
      </c>
      <c r="E453" s="241" t="s">
        <v>19</v>
      </c>
      <c r="F453" s="242" t="s">
        <v>480</v>
      </c>
      <c r="G453" s="239"/>
      <c r="H453" s="241" t="s">
        <v>19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327</v>
      </c>
      <c r="AU453" s="248" t="s">
        <v>216</v>
      </c>
      <c r="AV453" s="13" t="s">
        <v>82</v>
      </c>
      <c r="AW453" s="13" t="s">
        <v>36</v>
      </c>
      <c r="AX453" s="13" t="s">
        <v>75</v>
      </c>
      <c r="AY453" s="248" t="s">
        <v>207</v>
      </c>
    </row>
    <row r="454" s="14" customFormat="1">
      <c r="A454" s="14"/>
      <c r="B454" s="249"/>
      <c r="C454" s="250"/>
      <c r="D454" s="240" t="s">
        <v>327</v>
      </c>
      <c r="E454" s="251" t="s">
        <v>19</v>
      </c>
      <c r="F454" s="252" t="s">
        <v>697</v>
      </c>
      <c r="G454" s="250"/>
      <c r="H454" s="253">
        <v>0.68100000000000005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327</v>
      </c>
      <c r="AU454" s="259" t="s">
        <v>216</v>
      </c>
      <c r="AV454" s="14" t="s">
        <v>85</v>
      </c>
      <c r="AW454" s="14" t="s">
        <v>36</v>
      </c>
      <c r="AX454" s="14" t="s">
        <v>75</v>
      </c>
      <c r="AY454" s="259" t="s">
        <v>207</v>
      </c>
    </row>
    <row r="455" s="14" customFormat="1">
      <c r="A455" s="14"/>
      <c r="B455" s="249"/>
      <c r="C455" s="250"/>
      <c r="D455" s="240" t="s">
        <v>327</v>
      </c>
      <c r="E455" s="251" t="s">
        <v>19</v>
      </c>
      <c r="F455" s="252" t="s">
        <v>698</v>
      </c>
      <c r="G455" s="250"/>
      <c r="H455" s="253">
        <v>-0.189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327</v>
      </c>
      <c r="AU455" s="259" t="s">
        <v>216</v>
      </c>
      <c r="AV455" s="14" t="s">
        <v>85</v>
      </c>
      <c r="AW455" s="14" t="s">
        <v>36</v>
      </c>
      <c r="AX455" s="14" t="s">
        <v>75</v>
      </c>
      <c r="AY455" s="259" t="s">
        <v>207</v>
      </c>
    </row>
    <row r="456" s="15" customFormat="1">
      <c r="A456" s="15"/>
      <c r="B456" s="260"/>
      <c r="C456" s="261"/>
      <c r="D456" s="240" t="s">
        <v>327</v>
      </c>
      <c r="E456" s="262" t="s">
        <v>19</v>
      </c>
      <c r="F456" s="263" t="s">
        <v>345</v>
      </c>
      <c r="G456" s="261"/>
      <c r="H456" s="264">
        <v>2.5600000000000001</v>
      </c>
      <c r="I456" s="265"/>
      <c r="J456" s="261"/>
      <c r="K456" s="261"/>
      <c r="L456" s="266"/>
      <c r="M456" s="267"/>
      <c r="N456" s="268"/>
      <c r="O456" s="268"/>
      <c r="P456" s="268"/>
      <c r="Q456" s="268"/>
      <c r="R456" s="268"/>
      <c r="S456" s="268"/>
      <c r="T456" s="26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0" t="s">
        <v>327</v>
      </c>
      <c r="AU456" s="270" t="s">
        <v>216</v>
      </c>
      <c r="AV456" s="15" t="s">
        <v>215</v>
      </c>
      <c r="AW456" s="15" t="s">
        <v>36</v>
      </c>
      <c r="AX456" s="15" t="s">
        <v>82</v>
      </c>
      <c r="AY456" s="270" t="s">
        <v>207</v>
      </c>
    </row>
    <row r="457" s="2" customFormat="1" ht="16.5" customHeight="1">
      <c r="A457" s="40"/>
      <c r="B457" s="41"/>
      <c r="C457" s="214" t="s">
        <v>699</v>
      </c>
      <c r="D457" s="214" t="s">
        <v>211</v>
      </c>
      <c r="E457" s="215" t="s">
        <v>700</v>
      </c>
      <c r="F457" s="216" t="s">
        <v>701</v>
      </c>
      <c r="G457" s="217" t="s">
        <v>337</v>
      </c>
      <c r="H457" s="218">
        <v>2.0630000000000002</v>
      </c>
      <c r="I457" s="219"/>
      <c r="J457" s="220">
        <f>ROUND(I457*H457,2)</f>
        <v>0</v>
      </c>
      <c r="K457" s="216" t="s">
        <v>19</v>
      </c>
      <c r="L457" s="46"/>
      <c r="M457" s="229" t="s">
        <v>19</v>
      </c>
      <c r="N457" s="230" t="s">
        <v>46</v>
      </c>
      <c r="O457" s="86"/>
      <c r="P457" s="231">
        <f>O457*H457</f>
        <v>0</v>
      </c>
      <c r="Q457" s="231">
        <v>2.4746100000000002</v>
      </c>
      <c r="R457" s="231">
        <f>Q457*H457</f>
        <v>5.1051204300000013</v>
      </c>
      <c r="S457" s="231">
        <v>0</v>
      </c>
      <c r="T457" s="232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215</v>
      </c>
      <c r="AT457" s="226" t="s">
        <v>211</v>
      </c>
      <c r="AU457" s="226" t="s">
        <v>216</v>
      </c>
      <c r="AY457" s="19" t="s">
        <v>207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82</v>
      </c>
      <c r="BK457" s="227">
        <f>ROUND(I457*H457,2)</f>
        <v>0</v>
      </c>
      <c r="BL457" s="19" t="s">
        <v>215</v>
      </c>
      <c r="BM457" s="226" t="s">
        <v>702</v>
      </c>
    </row>
    <row r="458" s="13" customFormat="1">
      <c r="A458" s="13"/>
      <c r="B458" s="238"/>
      <c r="C458" s="239"/>
      <c r="D458" s="240" t="s">
        <v>327</v>
      </c>
      <c r="E458" s="241" t="s">
        <v>19</v>
      </c>
      <c r="F458" s="242" t="s">
        <v>703</v>
      </c>
      <c r="G458" s="239"/>
      <c r="H458" s="241" t="s">
        <v>19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327</v>
      </c>
      <c r="AU458" s="248" t="s">
        <v>216</v>
      </c>
      <c r="AV458" s="13" t="s">
        <v>82</v>
      </c>
      <c r="AW458" s="13" t="s">
        <v>36</v>
      </c>
      <c r="AX458" s="13" t="s">
        <v>75</v>
      </c>
      <c r="AY458" s="248" t="s">
        <v>207</v>
      </c>
    </row>
    <row r="459" s="14" customFormat="1">
      <c r="A459" s="14"/>
      <c r="B459" s="249"/>
      <c r="C459" s="250"/>
      <c r="D459" s="240" t="s">
        <v>327</v>
      </c>
      <c r="E459" s="251" t="s">
        <v>19</v>
      </c>
      <c r="F459" s="252" t="s">
        <v>704</v>
      </c>
      <c r="G459" s="250"/>
      <c r="H459" s="253">
        <v>2.0630000000000002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327</v>
      </c>
      <c r="AU459" s="259" t="s">
        <v>216</v>
      </c>
      <c r="AV459" s="14" t="s">
        <v>85</v>
      </c>
      <c r="AW459" s="14" t="s">
        <v>36</v>
      </c>
      <c r="AX459" s="14" t="s">
        <v>82</v>
      </c>
      <c r="AY459" s="259" t="s">
        <v>207</v>
      </c>
    </row>
    <row r="460" s="2" customFormat="1" ht="16.5" customHeight="1">
      <c r="A460" s="40"/>
      <c r="B460" s="41"/>
      <c r="C460" s="214" t="s">
        <v>705</v>
      </c>
      <c r="D460" s="214" t="s">
        <v>211</v>
      </c>
      <c r="E460" s="215" t="s">
        <v>706</v>
      </c>
      <c r="F460" s="216" t="s">
        <v>707</v>
      </c>
      <c r="G460" s="217" t="s">
        <v>220</v>
      </c>
      <c r="H460" s="218">
        <v>2.8999999999999999</v>
      </c>
      <c r="I460" s="219"/>
      <c r="J460" s="220">
        <f>ROUND(I460*H460,2)</f>
        <v>0</v>
      </c>
      <c r="K460" s="216" t="s">
        <v>19</v>
      </c>
      <c r="L460" s="46"/>
      <c r="M460" s="229" t="s">
        <v>19</v>
      </c>
      <c r="N460" s="230" t="s">
        <v>46</v>
      </c>
      <c r="O460" s="86"/>
      <c r="P460" s="231">
        <f>O460*H460</f>
        <v>0</v>
      </c>
      <c r="Q460" s="231">
        <v>0.00247</v>
      </c>
      <c r="R460" s="231">
        <f>Q460*H460</f>
        <v>0.0071630000000000001</v>
      </c>
      <c r="S460" s="231">
        <v>0</v>
      </c>
      <c r="T460" s="232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215</v>
      </c>
      <c r="AT460" s="226" t="s">
        <v>211</v>
      </c>
      <c r="AU460" s="226" t="s">
        <v>216</v>
      </c>
      <c r="AY460" s="19" t="s">
        <v>207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82</v>
      </c>
      <c r="BK460" s="227">
        <f>ROUND(I460*H460,2)</f>
        <v>0</v>
      </c>
      <c r="BL460" s="19" t="s">
        <v>215</v>
      </c>
      <c r="BM460" s="226" t="s">
        <v>708</v>
      </c>
    </row>
    <row r="461" s="13" customFormat="1">
      <c r="A461" s="13"/>
      <c r="B461" s="238"/>
      <c r="C461" s="239"/>
      <c r="D461" s="240" t="s">
        <v>327</v>
      </c>
      <c r="E461" s="241" t="s">
        <v>19</v>
      </c>
      <c r="F461" s="242" t="s">
        <v>709</v>
      </c>
      <c r="G461" s="239"/>
      <c r="H461" s="241" t="s">
        <v>19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327</v>
      </c>
      <c r="AU461" s="248" t="s">
        <v>216</v>
      </c>
      <c r="AV461" s="13" t="s">
        <v>82</v>
      </c>
      <c r="AW461" s="13" t="s">
        <v>36</v>
      </c>
      <c r="AX461" s="13" t="s">
        <v>75</v>
      </c>
      <c r="AY461" s="248" t="s">
        <v>207</v>
      </c>
    </row>
    <row r="462" s="14" customFormat="1">
      <c r="A462" s="14"/>
      <c r="B462" s="249"/>
      <c r="C462" s="250"/>
      <c r="D462" s="240" t="s">
        <v>327</v>
      </c>
      <c r="E462" s="251" t="s">
        <v>19</v>
      </c>
      <c r="F462" s="252" t="s">
        <v>710</v>
      </c>
      <c r="G462" s="250"/>
      <c r="H462" s="253">
        <v>2.8999999999999999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327</v>
      </c>
      <c r="AU462" s="259" t="s">
        <v>216</v>
      </c>
      <c r="AV462" s="14" t="s">
        <v>85</v>
      </c>
      <c r="AW462" s="14" t="s">
        <v>36</v>
      </c>
      <c r="AX462" s="14" t="s">
        <v>82</v>
      </c>
      <c r="AY462" s="259" t="s">
        <v>207</v>
      </c>
    </row>
    <row r="463" s="2" customFormat="1" ht="16.5" customHeight="1">
      <c r="A463" s="40"/>
      <c r="B463" s="41"/>
      <c r="C463" s="214" t="s">
        <v>711</v>
      </c>
      <c r="D463" s="214" t="s">
        <v>211</v>
      </c>
      <c r="E463" s="215" t="s">
        <v>712</v>
      </c>
      <c r="F463" s="216" t="s">
        <v>713</v>
      </c>
      <c r="G463" s="217" t="s">
        <v>220</v>
      </c>
      <c r="H463" s="218">
        <v>2.8999999999999999</v>
      </c>
      <c r="I463" s="219"/>
      <c r="J463" s="220">
        <f>ROUND(I463*H463,2)</f>
        <v>0</v>
      </c>
      <c r="K463" s="216" t="s">
        <v>19</v>
      </c>
      <c r="L463" s="46"/>
      <c r="M463" s="229" t="s">
        <v>19</v>
      </c>
      <c r="N463" s="230" t="s">
        <v>46</v>
      </c>
      <c r="O463" s="86"/>
      <c r="P463" s="231">
        <f>O463*H463</f>
        <v>0</v>
      </c>
      <c r="Q463" s="231">
        <v>0</v>
      </c>
      <c r="R463" s="231">
        <f>Q463*H463</f>
        <v>0</v>
      </c>
      <c r="S463" s="231">
        <v>0</v>
      </c>
      <c r="T463" s="232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215</v>
      </c>
      <c r="AT463" s="226" t="s">
        <v>211</v>
      </c>
      <c r="AU463" s="226" t="s">
        <v>216</v>
      </c>
      <c r="AY463" s="19" t="s">
        <v>207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82</v>
      </c>
      <c r="BK463" s="227">
        <f>ROUND(I463*H463,2)</f>
        <v>0</v>
      </c>
      <c r="BL463" s="19" t="s">
        <v>215</v>
      </c>
      <c r="BM463" s="226" t="s">
        <v>714</v>
      </c>
    </row>
    <row r="464" s="2" customFormat="1" ht="16.5" customHeight="1">
      <c r="A464" s="40"/>
      <c r="B464" s="41"/>
      <c r="C464" s="214" t="s">
        <v>715</v>
      </c>
      <c r="D464" s="214" t="s">
        <v>211</v>
      </c>
      <c r="E464" s="215" t="s">
        <v>716</v>
      </c>
      <c r="F464" s="216" t="s">
        <v>717</v>
      </c>
      <c r="G464" s="217" t="s">
        <v>430</v>
      </c>
      <c r="H464" s="218">
        <v>0.22700000000000001</v>
      </c>
      <c r="I464" s="219"/>
      <c r="J464" s="220">
        <f>ROUND(I464*H464,2)</f>
        <v>0</v>
      </c>
      <c r="K464" s="216" t="s">
        <v>19</v>
      </c>
      <c r="L464" s="46"/>
      <c r="M464" s="229" t="s">
        <v>19</v>
      </c>
      <c r="N464" s="230" t="s">
        <v>46</v>
      </c>
      <c r="O464" s="86"/>
      <c r="P464" s="231">
        <f>O464*H464</f>
        <v>0</v>
      </c>
      <c r="Q464" s="231">
        <v>1.0606199999999999</v>
      </c>
      <c r="R464" s="231">
        <f>Q464*H464</f>
        <v>0.24076073999999997</v>
      </c>
      <c r="S464" s="231">
        <v>0</v>
      </c>
      <c r="T464" s="232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215</v>
      </c>
      <c r="AT464" s="226" t="s">
        <v>211</v>
      </c>
      <c r="AU464" s="226" t="s">
        <v>216</v>
      </c>
      <c r="AY464" s="19" t="s">
        <v>207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82</v>
      </c>
      <c r="BK464" s="227">
        <f>ROUND(I464*H464,2)</f>
        <v>0</v>
      </c>
      <c r="BL464" s="19" t="s">
        <v>215</v>
      </c>
      <c r="BM464" s="226" t="s">
        <v>718</v>
      </c>
    </row>
    <row r="465" s="13" customFormat="1">
      <c r="A465" s="13"/>
      <c r="B465" s="238"/>
      <c r="C465" s="239"/>
      <c r="D465" s="240" t="s">
        <v>327</v>
      </c>
      <c r="E465" s="241" t="s">
        <v>19</v>
      </c>
      <c r="F465" s="242" t="s">
        <v>653</v>
      </c>
      <c r="G465" s="239"/>
      <c r="H465" s="241" t="s">
        <v>19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327</v>
      </c>
      <c r="AU465" s="248" t="s">
        <v>216</v>
      </c>
      <c r="AV465" s="13" t="s">
        <v>82</v>
      </c>
      <c r="AW465" s="13" t="s">
        <v>36</v>
      </c>
      <c r="AX465" s="13" t="s">
        <v>75</v>
      </c>
      <c r="AY465" s="248" t="s">
        <v>207</v>
      </c>
    </row>
    <row r="466" s="14" customFormat="1">
      <c r="A466" s="14"/>
      <c r="B466" s="249"/>
      <c r="C466" s="250"/>
      <c r="D466" s="240" t="s">
        <v>327</v>
      </c>
      <c r="E466" s="251" t="s">
        <v>19</v>
      </c>
      <c r="F466" s="252" t="s">
        <v>719</v>
      </c>
      <c r="G466" s="250"/>
      <c r="H466" s="253">
        <v>0.22700000000000001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9" t="s">
        <v>327</v>
      </c>
      <c r="AU466" s="259" t="s">
        <v>216</v>
      </c>
      <c r="AV466" s="14" t="s">
        <v>85</v>
      </c>
      <c r="AW466" s="14" t="s">
        <v>36</v>
      </c>
      <c r="AX466" s="14" t="s">
        <v>82</v>
      </c>
      <c r="AY466" s="259" t="s">
        <v>207</v>
      </c>
    </row>
    <row r="467" s="2" customFormat="1" ht="16.5" customHeight="1">
      <c r="A467" s="40"/>
      <c r="B467" s="41"/>
      <c r="C467" s="214" t="s">
        <v>720</v>
      </c>
      <c r="D467" s="214" t="s">
        <v>211</v>
      </c>
      <c r="E467" s="215" t="s">
        <v>721</v>
      </c>
      <c r="F467" s="216" t="s">
        <v>722</v>
      </c>
      <c r="G467" s="217" t="s">
        <v>337</v>
      </c>
      <c r="H467" s="218">
        <v>3.7829999999999999</v>
      </c>
      <c r="I467" s="219"/>
      <c r="J467" s="220">
        <f>ROUND(I467*H467,2)</f>
        <v>0</v>
      </c>
      <c r="K467" s="216" t="s">
        <v>323</v>
      </c>
      <c r="L467" s="46"/>
      <c r="M467" s="229" t="s">
        <v>19</v>
      </c>
      <c r="N467" s="230" t="s">
        <v>46</v>
      </c>
      <c r="O467" s="86"/>
      <c r="P467" s="231">
        <f>O467*H467</f>
        <v>0</v>
      </c>
      <c r="Q467" s="231">
        <v>2.4744999999999999</v>
      </c>
      <c r="R467" s="231">
        <f>Q467*H467</f>
        <v>9.3610334999999996</v>
      </c>
      <c r="S467" s="231">
        <v>0</v>
      </c>
      <c r="T467" s="23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215</v>
      </c>
      <c r="AT467" s="226" t="s">
        <v>211</v>
      </c>
      <c r="AU467" s="226" t="s">
        <v>216</v>
      </c>
      <c r="AY467" s="19" t="s">
        <v>207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82</v>
      </c>
      <c r="BK467" s="227">
        <f>ROUND(I467*H467,2)</f>
        <v>0</v>
      </c>
      <c r="BL467" s="19" t="s">
        <v>215</v>
      </c>
      <c r="BM467" s="226" t="s">
        <v>723</v>
      </c>
    </row>
    <row r="468" s="2" customFormat="1">
      <c r="A468" s="40"/>
      <c r="B468" s="41"/>
      <c r="C468" s="42"/>
      <c r="D468" s="233" t="s">
        <v>325</v>
      </c>
      <c r="E468" s="42"/>
      <c r="F468" s="234" t="s">
        <v>724</v>
      </c>
      <c r="G468" s="42"/>
      <c r="H468" s="42"/>
      <c r="I468" s="235"/>
      <c r="J468" s="42"/>
      <c r="K468" s="42"/>
      <c r="L468" s="46"/>
      <c r="M468" s="236"/>
      <c r="N468" s="237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325</v>
      </c>
      <c r="AU468" s="19" t="s">
        <v>216</v>
      </c>
    </row>
    <row r="469" s="13" customFormat="1">
      <c r="A469" s="13"/>
      <c r="B469" s="238"/>
      <c r="C469" s="239"/>
      <c r="D469" s="240" t="s">
        <v>327</v>
      </c>
      <c r="E469" s="241" t="s">
        <v>19</v>
      </c>
      <c r="F469" s="242" t="s">
        <v>725</v>
      </c>
      <c r="G469" s="239"/>
      <c r="H469" s="241" t="s">
        <v>19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327</v>
      </c>
      <c r="AU469" s="248" t="s">
        <v>216</v>
      </c>
      <c r="AV469" s="13" t="s">
        <v>82</v>
      </c>
      <c r="AW469" s="13" t="s">
        <v>36</v>
      </c>
      <c r="AX469" s="13" t="s">
        <v>75</v>
      </c>
      <c r="AY469" s="248" t="s">
        <v>207</v>
      </c>
    </row>
    <row r="470" s="14" customFormat="1">
      <c r="A470" s="14"/>
      <c r="B470" s="249"/>
      <c r="C470" s="250"/>
      <c r="D470" s="240" t="s">
        <v>327</v>
      </c>
      <c r="E470" s="251" t="s">
        <v>19</v>
      </c>
      <c r="F470" s="252" t="s">
        <v>726</v>
      </c>
      <c r="G470" s="250"/>
      <c r="H470" s="253">
        <v>1.02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327</v>
      </c>
      <c r="AU470" s="259" t="s">
        <v>216</v>
      </c>
      <c r="AV470" s="14" t="s">
        <v>85</v>
      </c>
      <c r="AW470" s="14" t="s">
        <v>36</v>
      </c>
      <c r="AX470" s="14" t="s">
        <v>75</v>
      </c>
      <c r="AY470" s="259" t="s">
        <v>207</v>
      </c>
    </row>
    <row r="471" s="14" customFormat="1">
      <c r="A471" s="14"/>
      <c r="B471" s="249"/>
      <c r="C471" s="250"/>
      <c r="D471" s="240" t="s">
        <v>327</v>
      </c>
      <c r="E471" s="251" t="s">
        <v>19</v>
      </c>
      <c r="F471" s="252" t="s">
        <v>727</v>
      </c>
      <c r="G471" s="250"/>
      <c r="H471" s="253">
        <v>2.7629999999999999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9" t="s">
        <v>327</v>
      </c>
      <c r="AU471" s="259" t="s">
        <v>216</v>
      </c>
      <c r="AV471" s="14" t="s">
        <v>85</v>
      </c>
      <c r="AW471" s="14" t="s">
        <v>36</v>
      </c>
      <c r="AX471" s="14" t="s">
        <v>75</v>
      </c>
      <c r="AY471" s="259" t="s">
        <v>207</v>
      </c>
    </row>
    <row r="472" s="15" customFormat="1">
      <c r="A472" s="15"/>
      <c r="B472" s="260"/>
      <c r="C472" s="261"/>
      <c r="D472" s="240" t="s">
        <v>327</v>
      </c>
      <c r="E472" s="262" t="s">
        <v>19</v>
      </c>
      <c r="F472" s="263" t="s">
        <v>345</v>
      </c>
      <c r="G472" s="261"/>
      <c r="H472" s="264">
        <v>3.7829999999999999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0" t="s">
        <v>327</v>
      </c>
      <c r="AU472" s="270" t="s">
        <v>216</v>
      </c>
      <c r="AV472" s="15" t="s">
        <v>215</v>
      </c>
      <c r="AW472" s="15" t="s">
        <v>36</v>
      </c>
      <c r="AX472" s="15" t="s">
        <v>82</v>
      </c>
      <c r="AY472" s="270" t="s">
        <v>207</v>
      </c>
    </row>
    <row r="473" s="2" customFormat="1" ht="16.5" customHeight="1">
      <c r="A473" s="40"/>
      <c r="B473" s="41"/>
      <c r="C473" s="214" t="s">
        <v>728</v>
      </c>
      <c r="D473" s="214" t="s">
        <v>211</v>
      </c>
      <c r="E473" s="215" t="s">
        <v>729</v>
      </c>
      <c r="F473" s="216" t="s">
        <v>730</v>
      </c>
      <c r="G473" s="217" t="s">
        <v>220</v>
      </c>
      <c r="H473" s="218">
        <v>16.489999999999998</v>
      </c>
      <c r="I473" s="219"/>
      <c r="J473" s="220">
        <f>ROUND(I473*H473,2)</f>
        <v>0</v>
      </c>
      <c r="K473" s="216" t="s">
        <v>323</v>
      </c>
      <c r="L473" s="46"/>
      <c r="M473" s="229" t="s">
        <v>19</v>
      </c>
      <c r="N473" s="230" t="s">
        <v>46</v>
      </c>
      <c r="O473" s="86"/>
      <c r="P473" s="231">
        <f>O473*H473</f>
        <v>0</v>
      </c>
      <c r="Q473" s="231">
        <v>0.0027499999999999998</v>
      </c>
      <c r="R473" s="231">
        <f>Q473*H473</f>
        <v>0.045347499999999992</v>
      </c>
      <c r="S473" s="231">
        <v>0</v>
      </c>
      <c r="T473" s="232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215</v>
      </c>
      <c r="AT473" s="226" t="s">
        <v>211</v>
      </c>
      <c r="AU473" s="226" t="s">
        <v>216</v>
      </c>
      <c r="AY473" s="19" t="s">
        <v>207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82</v>
      </c>
      <c r="BK473" s="227">
        <f>ROUND(I473*H473,2)</f>
        <v>0</v>
      </c>
      <c r="BL473" s="19" t="s">
        <v>215</v>
      </c>
      <c r="BM473" s="226" t="s">
        <v>731</v>
      </c>
    </row>
    <row r="474" s="2" customFormat="1">
      <c r="A474" s="40"/>
      <c r="B474" s="41"/>
      <c r="C474" s="42"/>
      <c r="D474" s="233" t="s">
        <v>325</v>
      </c>
      <c r="E474" s="42"/>
      <c r="F474" s="234" t="s">
        <v>732</v>
      </c>
      <c r="G474" s="42"/>
      <c r="H474" s="42"/>
      <c r="I474" s="235"/>
      <c r="J474" s="42"/>
      <c r="K474" s="42"/>
      <c r="L474" s="46"/>
      <c r="M474" s="236"/>
      <c r="N474" s="237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325</v>
      </c>
      <c r="AU474" s="19" t="s">
        <v>216</v>
      </c>
    </row>
    <row r="475" s="14" customFormat="1">
      <c r="A475" s="14"/>
      <c r="B475" s="249"/>
      <c r="C475" s="250"/>
      <c r="D475" s="240" t="s">
        <v>327</v>
      </c>
      <c r="E475" s="251" t="s">
        <v>19</v>
      </c>
      <c r="F475" s="252" t="s">
        <v>733</v>
      </c>
      <c r="G475" s="250"/>
      <c r="H475" s="253">
        <v>9.8599999999999994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327</v>
      </c>
      <c r="AU475" s="259" t="s">
        <v>216</v>
      </c>
      <c r="AV475" s="14" t="s">
        <v>85</v>
      </c>
      <c r="AW475" s="14" t="s">
        <v>36</v>
      </c>
      <c r="AX475" s="14" t="s">
        <v>75</v>
      </c>
      <c r="AY475" s="259" t="s">
        <v>207</v>
      </c>
    </row>
    <row r="476" s="14" customFormat="1">
      <c r="A476" s="14"/>
      <c r="B476" s="249"/>
      <c r="C476" s="250"/>
      <c r="D476" s="240" t="s">
        <v>327</v>
      </c>
      <c r="E476" s="251" t="s">
        <v>19</v>
      </c>
      <c r="F476" s="252" t="s">
        <v>734</v>
      </c>
      <c r="G476" s="250"/>
      <c r="H476" s="253">
        <v>6.6299999999999999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327</v>
      </c>
      <c r="AU476" s="259" t="s">
        <v>216</v>
      </c>
      <c r="AV476" s="14" t="s">
        <v>85</v>
      </c>
      <c r="AW476" s="14" t="s">
        <v>36</v>
      </c>
      <c r="AX476" s="14" t="s">
        <v>75</v>
      </c>
      <c r="AY476" s="259" t="s">
        <v>207</v>
      </c>
    </row>
    <row r="477" s="15" customFormat="1">
      <c r="A477" s="15"/>
      <c r="B477" s="260"/>
      <c r="C477" s="261"/>
      <c r="D477" s="240" t="s">
        <v>327</v>
      </c>
      <c r="E477" s="262" t="s">
        <v>19</v>
      </c>
      <c r="F477" s="263" t="s">
        <v>345</v>
      </c>
      <c r="G477" s="261"/>
      <c r="H477" s="264">
        <v>16.489999999999998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0" t="s">
        <v>327</v>
      </c>
      <c r="AU477" s="270" t="s">
        <v>216</v>
      </c>
      <c r="AV477" s="15" t="s">
        <v>215</v>
      </c>
      <c r="AW477" s="15" t="s">
        <v>36</v>
      </c>
      <c r="AX477" s="15" t="s">
        <v>82</v>
      </c>
      <c r="AY477" s="270" t="s">
        <v>207</v>
      </c>
    </row>
    <row r="478" s="2" customFormat="1" ht="16.5" customHeight="1">
      <c r="A478" s="40"/>
      <c r="B478" s="41"/>
      <c r="C478" s="214" t="s">
        <v>735</v>
      </c>
      <c r="D478" s="214" t="s">
        <v>211</v>
      </c>
      <c r="E478" s="215" t="s">
        <v>736</v>
      </c>
      <c r="F478" s="216" t="s">
        <v>737</v>
      </c>
      <c r="G478" s="217" t="s">
        <v>220</v>
      </c>
      <c r="H478" s="218">
        <v>16.489999999999998</v>
      </c>
      <c r="I478" s="219"/>
      <c r="J478" s="220">
        <f>ROUND(I478*H478,2)</f>
        <v>0</v>
      </c>
      <c r="K478" s="216" t="s">
        <v>323</v>
      </c>
      <c r="L478" s="46"/>
      <c r="M478" s="229" t="s">
        <v>19</v>
      </c>
      <c r="N478" s="230" t="s">
        <v>46</v>
      </c>
      <c r="O478" s="86"/>
      <c r="P478" s="231">
        <f>O478*H478</f>
        <v>0</v>
      </c>
      <c r="Q478" s="231">
        <v>0</v>
      </c>
      <c r="R478" s="231">
        <f>Q478*H478</f>
        <v>0</v>
      </c>
      <c r="S478" s="231">
        <v>0</v>
      </c>
      <c r="T478" s="232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215</v>
      </c>
      <c r="AT478" s="226" t="s">
        <v>211</v>
      </c>
      <c r="AU478" s="226" t="s">
        <v>216</v>
      </c>
      <c r="AY478" s="19" t="s">
        <v>207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82</v>
      </c>
      <c r="BK478" s="227">
        <f>ROUND(I478*H478,2)</f>
        <v>0</v>
      </c>
      <c r="BL478" s="19" t="s">
        <v>215</v>
      </c>
      <c r="BM478" s="226" t="s">
        <v>738</v>
      </c>
    </row>
    <row r="479" s="2" customFormat="1">
      <c r="A479" s="40"/>
      <c r="B479" s="41"/>
      <c r="C479" s="42"/>
      <c r="D479" s="233" t="s">
        <v>325</v>
      </c>
      <c r="E479" s="42"/>
      <c r="F479" s="234" t="s">
        <v>739</v>
      </c>
      <c r="G479" s="42"/>
      <c r="H479" s="42"/>
      <c r="I479" s="235"/>
      <c r="J479" s="42"/>
      <c r="K479" s="42"/>
      <c r="L479" s="46"/>
      <c r="M479" s="236"/>
      <c r="N479" s="237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325</v>
      </c>
      <c r="AU479" s="19" t="s">
        <v>216</v>
      </c>
    </row>
    <row r="480" s="2" customFormat="1" ht="33" customHeight="1">
      <c r="A480" s="40"/>
      <c r="B480" s="41"/>
      <c r="C480" s="214" t="s">
        <v>740</v>
      </c>
      <c r="D480" s="214" t="s">
        <v>211</v>
      </c>
      <c r="E480" s="215" t="s">
        <v>741</v>
      </c>
      <c r="F480" s="216" t="s">
        <v>742</v>
      </c>
      <c r="G480" s="217" t="s">
        <v>430</v>
      </c>
      <c r="H480" s="218">
        <v>0.41599999999999998</v>
      </c>
      <c r="I480" s="219"/>
      <c r="J480" s="220">
        <f>ROUND(I480*H480,2)</f>
        <v>0</v>
      </c>
      <c r="K480" s="216" t="s">
        <v>323</v>
      </c>
      <c r="L480" s="46"/>
      <c r="M480" s="229" t="s">
        <v>19</v>
      </c>
      <c r="N480" s="230" t="s">
        <v>46</v>
      </c>
      <c r="O480" s="86"/>
      <c r="P480" s="231">
        <f>O480*H480</f>
        <v>0</v>
      </c>
      <c r="Q480" s="231">
        <v>1.0593999999999999</v>
      </c>
      <c r="R480" s="231">
        <f>Q480*H480</f>
        <v>0.44071039999999995</v>
      </c>
      <c r="S480" s="231">
        <v>0</v>
      </c>
      <c r="T480" s="23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215</v>
      </c>
      <c r="AT480" s="226" t="s">
        <v>211</v>
      </c>
      <c r="AU480" s="226" t="s">
        <v>216</v>
      </c>
      <c r="AY480" s="19" t="s">
        <v>207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82</v>
      </c>
      <c r="BK480" s="227">
        <f>ROUND(I480*H480,2)</f>
        <v>0</v>
      </c>
      <c r="BL480" s="19" t="s">
        <v>215</v>
      </c>
      <c r="BM480" s="226" t="s">
        <v>743</v>
      </c>
    </row>
    <row r="481" s="2" customFormat="1">
      <c r="A481" s="40"/>
      <c r="B481" s="41"/>
      <c r="C481" s="42"/>
      <c r="D481" s="233" t="s">
        <v>325</v>
      </c>
      <c r="E481" s="42"/>
      <c r="F481" s="234" t="s">
        <v>744</v>
      </c>
      <c r="G481" s="42"/>
      <c r="H481" s="42"/>
      <c r="I481" s="235"/>
      <c r="J481" s="42"/>
      <c r="K481" s="42"/>
      <c r="L481" s="46"/>
      <c r="M481" s="236"/>
      <c r="N481" s="237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325</v>
      </c>
      <c r="AU481" s="19" t="s">
        <v>216</v>
      </c>
    </row>
    <row r="482" s="13" customFormat="1">
      <c r="A482" s="13"/>
      <c r="B482" s="238"/>
      <c r="C482" s="239"/>
      <c r="D482" s="240" t="s">
        <v>327</v>
      </c>
      <c r="E482" s="241" t="s">
        <v>19</v>
      </c>
      <c r="F482" s="242" t="s">
        <v>653</v>
      </c>
      <c r="G482" s="239"/>
      <c r="H482" s="241" t="s">
        <v>19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327</v>
      </c>
      <c r="AU482" s="248" t="s">
        <v>216</v>
      </c>
      <c r="AV482" s="13" t="s">
        <v>82</v>
      </c>
      <c r="AW482" s="13" t="s">
        <v>36</v>
      </c>
      <c r="AX482" s="13" t="s">
        <v>75</v>
      </c>
      <c r="AY482" s="248" t="s">
        <v>207</v>
      </c>
    </row>
    <row r="483" s="14" customFormat="1">
      <c r="A483" s="14"/>
      <c r="B483" s="249"/>
      <c r="C483" s="250"/>
      <c r="D483" s="240" t="s">
        <v>327</v>
      </c>
      <c r="E483" s="251" t="s">
        <v>19</v>
      </c>
      <c r="F483" s="252" t="s">
        <v>745</v>
      </c>
      <c r="G483" s="250"/>
      <c r="H483" s="253">
        <v>0.41599999999999998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9" t="s">
        <v>327</v>
      </c>
      <c r="AU483" s="259" t="s">
        <v>216</v>
      </c>
      <c r="AV483" s="14" t="s">
        <v>85</v>
      </c>
      <c r="AW483" s="14" t="s">
        <v>36</v>
      </c>
      <c r="AX483" s="14" t="s">
        <v>82</v>
      </c>
      <c r="AY483" s="259" t="s">
        <v>207</v>
      </c>
    </row>
    <row r="484" s="2" customFormat="1" ht="24.15" customHeight="1">
      <c r="A484" s="40"/>
      <c r="B484" s="41"/>
      <c r="C484" s="214" t="s">
        <v>746</v>
      </c>
      <c r="D484" s="214" t="s">
        <v>211</v>
      </c>
      <c r="E484" s="215" t="s">
        <v>747</v>
      </c>
      <c r="F484" s="216" t="s">
        <v>748</v>
      </c>
      <c r="G484" s="217" t="s">
        <v>337</v>
      </c>
      <c r="H484" s="218">
        <v>5.8399999999999999</v>
      </c>
      <c r="I484" s="219"/>
      <c r="J484" s="220">
        <f>ROUND(I484*H484,2)</f>
        <v>0</v>
      </c>
      <c r="K484" s="216" t="s">
        <v>323</v>
      </c>
      <c r="L484" s="46"/>
      <c r="M484" s="229" t="s">
        <v>19</v>
      </c>
      <c r="N484" s="230" t="s">
        <v>46</v>
      </c>
      <c r="O484" s="86"/>
      <c r="P484" s="231">
        <f>O484*H484</f>
        <v>0</v>
      </c>
      <c r="Q484" s="231">
        <v>0.00091</v>
      </c>
      <c r="R484" s="231">
        <f>Q484*H484</f>
        <v>0.0053143999999999995</v>
      </c>
      <c r="S484" s="231">
        <v>0</v>
      </c>
      <c r="T484" s="232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215</v>
      </c>
      <c r="AT484" s="226" t="s">
        <v>211</v>
      </c>
      <c r="AU484" s="226" t="s">
        <v>216</v>
      </c>
      <c r="AY484" s="19" t="s">
        <v>207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82</v>
      </c>
      <c r="BK484" s="227">
        <f>ROUND(I484*H484,2)</f>
        <v>0</v>
      </c>
      <c r="BL484" s="19" t="s">
        <v>215</v>
      </c>
      <c r="BM484" s="226" t="s">
        <v>749</v>
      </c>
    </row>
    <row r="485" s="2" customFormat="1">
      <c r="A485" s="40"/>
      <c r="B485" s="41"/>
      <c r="C485" s="42"/>
      <c r="D485" s="233" t="s">
        <v>325</v>
      </c>
      <c r="E485" s="42"/>
      <c r="F485" s="234" t="s">
        <v>750</v>
      </c>
      <c r="G485" s="42"/>
      <c r="H485" s="42"/>
      <c r="I485" s="235"/>
      <c r="J485" s="42"/>
      <c r="K485" s="42"/>
      <c r="L485" s="46"/>
      <c r="M485" s="236"/>
      <c r="N485" s="237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325</v>
      </c>
      <c r="AU485" s="19" t="s">
        <v>216</v>
      </c>
    </row>
    <row r="486" s="13" customFormat="1">
      <c r="A486" s="13"/>
      <c r="B486" s="238"/>
      <c r="C486" s="239"/>
      <c r="D486" s="240" t="s">
        <v>327</v>
      </c>
      <c r="E486" s="241" t="s">
        <v>19</v>
      </c>
      <c r="F486" s="242" t="s">
        <v>751</v>
      </c>
      <c r="G486" s="239"/>
      <c r="H486" s="241" t="s">
        <v>19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327</v>
      </c>
      <c r="AU486" s="248" t="s">
        <v>216</v>
      </c>
      <c r="AV486" s="13" t="s">
        <v>82</v>
      </c>
      <c r="AW486" s="13" t="s">
        <v>36</v>
      </c>
      <c r="AX486" s="13" t="s">
        <v>75</v>
      </c>
      <c r="AY486" s="248" t="s">
        <v>207</v>
      </c>
    </row>
    <row r="487" s="13" customFormat="1">
      <c r="A487" s="13"/>
      <c r="B487" s="238"/>
      <c r="C487" s="239"/>
      <c r="D487" s="240" t="s">
        <v>327</v>
      </c>
      <c r="E487" s="241" t="s">
        <v>19</v>
      </c>
      <c r="F487" s="242" t="s">
        <v>752</v>
      </c>
      <c r="G487" s="239"/>
      <c r="H487" s="241" t="s">
        <v>19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327</v>
      </c>
      <c r="AU487" s="248" t="s">
        <v>216</v>
      </c>
      <c r="AV487" s="13" t="s">
        <v>82</v>
      </c>
      <c r="AW487" s="13" t="s">
        <v>36</v>
      </c>
      <c r="AX487" s="13" t="s">
        <v>75</v>
      </c>
      <c r="AY487" s="248" t="s">
        <v>207</v>
      </c>
    </row>
    <row r="488" s="14" customFormat="1">
      <c r="A488" s="14"/>
      <c r="B488" s="249"/>
      <c r="C488" s="250"/>
      <c r="D488" s="240" t="s">
        <v>327</v>
      </c>
      <c r="E488" s="251" t="s">
        <v>19</v>
      </c>
      <c r="F488" s="252" t="s">
        <v>753</v>
      </c>
      <c r="G488" s="250"/>
      <c r="H488" s="253">
        <v>5.8399999999999999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327</v>
      </c>
      <c r="AU488" s="259" t="s">
        <v>216</v>
      </c>
      <c r="AV488" s="14" t="s">
        <v>85</v>
      </c>
      <c r="AW488" s="14" t="s">
        <v>36</v>
      </c>
      <c r="AX488" s="14" t="s">
        <v>82</v>
      </c>
      <c r="AY488" s="259" t="s">
        <v>207</v>
      </c>
    </row>
    <row r="489" s="2" customFormat="1" ht="24.15" customHeight="1">
      <c r="A489" s="40"/>
      <c r="B489" s="41"/>
      <c r="C489" s="214" t="s">
        <v>754</v>
      </c>
      <c r="D489" s="214" t="s">
        <v>211</v>
      </c>
      <c r="E489" s="215" t="s">
        <v>755</v>
      </c>
      <c r="F489" s="216" t="s">
        <v>756</v>
      </c>
      <c r="G489" s="217" t="s">
        <v>214</v>
      </c>
      <c r="H489" s="218">
        <v>1</v>
      </c>
      <c r="I489" s="219"/>
      <c r="J489" s="220">
        <f>ROUND(I489*H489,2)</f>
        <v>0</v>
      </c>
      <c r="K489" s="216" t="s">
        <v>19</v>
      </c>
      <c r="L489" s="46"/>
      <c r="M489" s="229" t="s">
        <v>19</v>
      </c>
      <c r="N489" s="230" t="s">
        <v>46</v>
      </c>
      <c r="O489" s="86"/>
      <c r="P489" s="231">
        <f>O489*H489</f>
        <v>0</v>
      </c>
      <c r="Q489" s="231">
        <v>0</v>
      </c>
      <c r="R489" s="231">
        <f>Q489*H489</f>
        <v>0</v>
      </c>
      <c r="S489" s="231">
        <v>0</v>
      </c>
      <c r="T489" s="232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215</v>
      </c>
      <c r="AT489" s="226" t="s">
        <v>211</v>
      </c>
      <c r="AU489" s="226" t="s">
        <v>216</v>
      </c>
      <c r="AY489" s="19" t="s">
        <v>207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82</v>
      </c>
      <c r="BK489" s="227">
        <f>ROUND(I489*H489,2)</f>
        <v>0</v>
      </c>
      <c r="BL489" s="19" t="s">
        <v>215</v>
      </c>
      <c r="BM489" s="226" t="s">
        <v>757</v>
      </c>
    </row>
    <row r="490" s="12" customFormat="1" ht="22.8" customHeight="1">
      <c r="A490" s="12"/>
      <c r="B490" s="198"/>
      <c r="C490" s="199"/>
      <c r="D490" s="200" t="s">
        <v>74</v>
      </c>
      <c r="E490" s="212" t="s">
        <v>216</v>
      </c>
      <c r="F490" s="212" t="s">
        <v>758</v>
      </c>
      <c r="G490" s="199"/>
      <c r="H490" s="199"/>
      <c r="I490" s="202"/>
      <c r="J490" s="213">
        <f>BK490</f>
        <v>0</v>
      </c>
      <c r="K490" s="199"/>
      <c r="L490" s="204"/>
      <c r="M490" s="205"/>
      <c r="N490" s="206"/>
      <c r="O490" s="206"/>
      <c r="P490" s="207">
        <f>P491+SUM(P492:P659)</f>
        <v>0</v>
      </c>
      <c r="Q490" s="206"/>
      <c r="R490" s="207">
        <f>R491+SUM(R492:R659)</f>
        <v>499.01808248999993</v>
      </c>
      <c r="S490" s="206"/>
      <c r="T490" s="208">
        <f>T491+SUM(T492:T659)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9" t="s">
        <v>82</v>
      </c>
      <c r="AT490" s="210" t="s">
        <v>74</v>
      </c>
      <c r="AU490" s="210" t="s">
        <v>82</v>
      </c>
      <c r="AY490" s="209" t="s">
        <v>207</v>
      </c>
      <c r="BK490" s="211">
        <f>BK491+SUM(BK492:BK659)</f>
        <v>0</v>
      </c>
    </row>
    <row r="491" s="2" customFormat="1" ht="24.15" customHeight="1">
      <c r="A491" s="40"/>
      <c r="B491" s="41"/>
      <c r="C491" s="214" t="s">
        <v>759</v>
      </c>
      <c r="D491" s="214" t="s">
        <v>211</v>
      </c>
      <c r="E491" s="215" t="s">
        <v>760</v>
      </c>
      <c r="F491" s="216" t="s">
        <v>761</v>
      </c>
      <c r="G491" s="217" t="s">
        <v>337</v>
      </c>
      <c r="H491" s="218">
        <v>22.681000000000001</v>
      </c>
      <c r="I491" s="219"/>
      <c r="J491" s="220">
        <f>ROUND(I491*H491,2)</f>
        <v>0</v>
      </c>
      <c r="K491" s="216" t="s">
        <v>323</v>
      </c>
      <c r="L491" s="46"/>
      <c r="M491" s="229" t="s">
        <v>19</v>
      </c>
      <c r="N491" s="230" t="s">
        <v>46</v>
      </c>
      <c r="O491" s="86"/>
      <c r="P491" s="231">
        <f>O491*H491</f>
        <v>0</v>
      </c>
      <c r="Q491" s="231">
        <v>1.8775</v>
      </c>
      <c r="R491" s="231">
        <f>Q491*H491</f>
        <v>42.583577500000004</v>
      </c>
      <c r="S491" s="231">
        <v>0</v>
      </c>
      <c r="T491" s="232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215</v>
      </c>
      <c r="AT491" s="226" t="s">
        <v>211</v>
      </c>
      <c r="AU491" s="226" t="s">
        <v>85</v>
      </c>
      <c r="AY491" s="19" t="s">
        <v>207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82</v>
      </c>
      <c r="BK491" s="227">
        <f>ROUND(I491*H491,2)</f>
        <v>0</v>
      </c>
      <c r="BL491" s="19" t="s">
        <v>215</v>
      </c>
      <c r="BM491" s="226" t="s">
        <v>762</v>
      </c>
    </row>
    <row r="492" s="2" customFormat="1">
      <c r="A492" s="40"/>
      <c r="B492" s="41"/>
      <c r="C492" s="42"/>
      <c r="D492" s="233" t="s">
        <v>325</v>
      </c>
      <c r="E492" s="42"/>
      <c r="F492" s="234" t="s">
        <v>763</v>
      </c>
      <c r="G492" s="42"/>
      <c r="H492" s="42"/>
      <c r="I492" s="235"/>
      <c r="J492" s="42"/>
      <c r="K492" s="42"/>
      <c r="L492" s="46"/>
      <c r="M492" s="236"/>
      <c r="N492" s="237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325</v>
      </c>
      <c r="AU492" s="19" t="s">
        <v>85</v>
      </c>
    </row>
    <row r="493" s="13" customFormat="1">
      <c r="A493" s="13"/>
      <c r="B493" s="238"/>
      <c r="C493" s="239"/>
      <c r="D493" s="240" t="s">
        <v>327</v>
      </c>
      <c r="E493" s="241" t="s">
        <v>19</v>
      </c>
      <c r="F493" s="242" t="s">
        <v>764</v>
      </c>
      <c r="G493" s="239"/>
      <c r="H493" s="241" t="s">
        <v>19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327</v>
      </c>
      <c r="AU493" s="248" t="s">
        <v>85</v>
      </c>
      <c r="AV493" s="13" t="s">
        <v>82</v>
      </c>
      <c r="AW493" s="13" t="s">
        <v>36</v>
      </c>
      <c r="AX493" s="13" t="s">
        <v>75</v>
      </c>
      <c r="AY493" s="248" t="s">
        <v>207</v>
      </c>
    </row>
    <row r="494" s="14" customFormat="1">
      <c r="A494" s="14"/>
      <c r="B494" s="249"/>
      <c r="C494" s="250"/>
      <c r="D494" s="240" t="s">
        <v>327</v>
      </c>
      <c r="E494" s="251" t="s">
        <v>19</v>
      </c>
      <c r="F494" s="252" t="s">
        <v>765</v>
      </c>
      <c r="G494" s="250"/>
      <c r="H494" s="253">
        <v>5.3949999999999996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9" t="s">
        <v>327</v>
      </c>
      <c r="AU494" s="259" t="s">
        <v>85</v>
      </c>
      <c r="AV494" s="14" t="s">
        <v>85</v>
      </c>
      <c r="AW494" s="14" t="s">
        <v>36</v>
      </c>
      <c r="AX494" s="14" t="s">
        <v>75</v>
      </c>
      <c r="AY494" s="259" t="s">
        <v>207</v>
      </c>
    </row>
    <row r="495" s="14" customFormat="1">
      <c r="A495" s="14"/>
      <c r="B495" s="249"/>
      <c r="C495" s="250"/>
      <c r="D495" s="240" t="s">
        <v>327</v>
      </c>
      <c r="E495" s="251" t="s">
        <v>19</v>
      </c>
      <c r="F495" s="252" t="s">
        <v>766</v>
      </c>
      <c r="G495" s="250"/>
      <c r="H495" s="253">
        <v>2.9929999999999999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9" t="s">
        <v>327</v>
      </c>
      <c r="AU495" s="259" t="s">
        <v>85</v>
      </c>
      <c r="AV495" s="14" t="s">
        <v>85</v>
      </c>
      <c r="AW495" s="14" t="s">
        <v>36</v>
      </c>
      <c r="AX495" s="14" t="s">
        <v>75</v>
      </c>
      <c r="AY495" s="259" t="s">
        <v>207</v>
      </c>
    </row>
    <row r="496" s="13" customFormat="1">
      <c r="A496" s="13"/>
      <c r="B496" s="238"/>
      <c r="C496" s="239"/>
      <c r="D496" s="240" t="s">
        <v>327</v>
      </c>
      <c r="E496" s="241" t="s">
        <v>19</v>
      </c>
      <c r="F496" s="242" t="s">
        <v>767</v>
      </c>
      <c r="G496" s="239"/>
      <c r="H496" s="241" t="s">
        <v>19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327</v>
      </c>
      <c r="AU496" s="248" t="s">
        <v>85</v>
      </c>
      <c r="AV496" s="13" t="s">
        <v>82</v>
      </c>
      <c r="AW496" s="13" t="s">
        <v>36</v>
      </c>
      <c r="AX496" s="13" t="s">
        <v>75</v>
      </c>
      <c r="AY496" s="248" t="s">
        <v>207</v>
      </c>
    </row>
    <row r="497" s="14" customFormat="1">
      <c r="A497" s="14"/>
      <c r="B497" s="249"/>
      <c r="C497" s="250"/>
      <c r="D497" s="240" t="s">
        <v>327</v>
      </c>
      <c r="E497" s="251" t="s">
        <v>19</v>
      </c>
      <c r="F497" s="252" t="s">
        <v>768</v>
      </c>
      <c r="G497" s="250"/>
      <c r="H497" s="253">
        <v>0.248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9" t="s">
        <v>327</v>
      </c>
      <c r="AU497" s="259" t="s">
        <v>85</v>
      </c>
      <c r="AV497" s="14" t="s">
        <v>85</v>
      </c>
      <c r="AW497" s="14" t="s">
        <v>36</v>
      </c>
      <c r="AX497" s="14" t="s">
        <v>75</v>
      </c>
      <c r="AY497" s="259" t="s">
        <v>207</v>
      </c>
    </row>
    <row r="498" s="13" customFormat="1">
      <c r="A498" s="13"/>
      <c r="B498" s="238"/>
      <c r="C498" s="239"/>
      <c r="D498" s="240" t="s">
        <v>327</v>
      </c>
      <c r="E498" s="241" t="s">
        <v>19</v>
      </c>
      <c r="F498" s="242" t="s">
        <v>769</v>
      </c>
      <c r="G498" s="239"/>
      <c r="H498" s="241" t="s">
        <v>19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327</v>
      </c>
      <c r="AU498" s="248" t="s">
        <v>85</v>
      </c>
      <c r="AV498" s="13" t="s">
        <v>82</v>
      </c>
      <c r="AW498" s="13" t="s">
        <v>36</v>
      </c>
      <c r="AX498" s="13" t="s">
        <v>75</v>
      </c>
      <c r="AY498" s="248" t="s">
        <v>207</v>
      </c>
    </row>
    <row r="499" s="13" customFormat="1">
      <c r="A499" s="13"/>
      <c r="B499" s="238"/>
      <c r="C499" s="239"/>
      <c r="D499" s="240" t="s">
        <v>327</v>
      </c>
      <c r="E499" s="241" t="s">
        <v>19</v>
      </c>
      <c r="F499" s="242" t="s">
        <v>767</v>
      </c>
      <c r="G499" s="239"/>
      <c r="H499" s="241" t="s">
        <v>19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327</v>
      </c>
      <c r="AU499" s="248" t="s">
        <v>85</v>
      </c>
      <c r="AV499" s="13" t="s">
        <v>82</v>
      </c>
      <c r="AW499" s="13" t="s">
        <v>36</v>
      </c>
      <c r="AX499" s="13" t="s">
        <v>75</v>
      </c>
      <c r="AY499" s="248" t="s">
        <v>207</v>
      </c>
    </row>
    <row r="500" s="14" customFormat="1">
      <c r="A500" s="14"/>
      <c r="B500" s="249"/>
      <c r="C500" s="250"/>
      <c r="D500" s="240" t="s">
        <v>327</v>
      </c>
      <c r="E500" s="251" t="s">
        <v>19</v>
      </c>
      <c r="F500" s="252" t="s">
        <v>770</v>
      </c>
      <c r="G500" s="250"/>
      <c r="H500" s="253">
        <v>2.4100000000000001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9" t="s">
        <v>327</v>
      </c>
      <c r="AU500" s="259" t="s">
        <v>85</v>
      </c>
      <c r="AV500" s="14" t="s">
        <v>85</v>
      </c>
      <c r="AW500" s="14" t="s">
        <v>36</v>
      </c>
      <c r="AX500" s="14" t="s">
        <v>75</v>
      </c>
      <c r="AY500" s="259" t="s">
        <v>207</v>
      </c>
    </row>
    <row r="501" s="13" customFormat="1">
      <c r="A501" s="13"/>
      <c r="B501" s="238"/>
      <c r="C501" s="239"/>
      <c r="D501" s="240" t="s">
        <v>327</v>
      </c>
      <c r="E501" s="241" t="s">
        <v>19</v>
      </c>
      <c r="F501" s="242" t="s">
        <v>771</v>
      </c>
      <c r="G501" s="239"/>
      <c r="H501" s="241" t="s">
        <v>19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327</v>
      </c>
      <c r="AU501" s="248" t="s">
        <v>85</v>
      </c>
      <c r="AV501" s="13" t="s">
        <v>82</v>
      </c>
      <c r="AW501" s="13" t="s">
        <v>36</v>
      </c>
      <c r="AX501" s="13" t="s">
        <v>75</v>
      </c>
      <c r="AY501" s="248" t="s">
        <v>207</v>
      </c>
    </row>
    <row r="502" s="14" customFormat="1">
      <c r="A502" s="14"/>
      <c r="B502" s="249"/>
      <c r="C502" s="250"/>
      <c r="D502" s="240" t="s">
        <v>327</v>
      </c>
      <c r="E502" s="251" t="s">
        <v>19</v>
      </c>
      <c r="F502" s="252" t="s">
        <v>772</v>
      </c>
      <c r="G502" s="250"/>
      <c r="H502" s="253">
        <v>5.8319999999999999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327</v>
      </c>
      <c r="AU502" s="259" t="s">
        <v>85</v>
      </c>
      <c r="AV502" s="14" t="s">
        <v>85</v>
      </c>
      <c r="AW502" s="14" t="s">
        <v>36</v>
      </c>
      <c r="AX502" s="14" t="s">
        <v>75</v>
      </c>
      <c r="AY502" s="259" t="s">
        <v>207</v>
      </c>
    </row>
    <row r="503" s="14" customFormat="1">
      <c r="A503" s="14"/>
      <c r="B503" s="249"/>
      <c r="C503" s="250"/>
      <c r="D503" s="240" t="s">
        <v>327</v>
      </c>
      <c r="E503" s="251" t="s">
        <v>19</v>
      </c>
      <c r="F503" s="252" t="s">
        <v>773</v>
      </c>
      <c r="G503" s="250"/>
      <c r="H503" s="253">
        <v>1.1419999999999999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9" t="s">
        <v>327</v>
      </c>
      <c r="AU503" s="259" t="s">
        <v>85</v>
      </c>
      <c r="AV503" s="14" t="s">
        <v>85</v>
      </c>
      <c r="AW503" s="14" t="s">
        <v>36</v>
      </c>
      <c r="AX503" s="14" t="s">
        <v>75</v>
      </c>
      <c r="AY503" s="259" t="s">
        <v>207</v>
      </c>
    </row>
    <row r="504" s="13" customFormat="1">
      <c r="A504" s="13"/>
      <c r="B504" s="238"/>
      <c r="C504" s="239"/>
      <c r="D504" s="240" t="s">
        <v>327</v>
      </c>
      <c r="E504" s="241" t="s">
        <v>19</v>
      </c>
      <c r="F504" s="242" t="s">
        <v>767</v>
      </c>
      <c r="G504" s="239"/>
      <c r="H504" s="241" t="s">
        <v>19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327</v>
      </c>
      <c r="AU504" s="248" t="s">
        <v>85</v>
      </c>
      <c r="AV504" s="13" t="s">
        <v>82</v>
      </c>
      <c r="AW504" s="13" t="s">
        <v>36</v>
      </c>
      <c r="AX504" s="13" t="s">
        <v>75</v>
      </c>
      <c r="AY504" s="248" t="s">
        <v>207</v>
      </c>
    </row>
    <row r="505" s="14" customFormat="1">
      <c r="A505" s="14"/>
      <c r="B505" s="249"/>
      <c r="C505" s="250"/>
      <c r="D505" s="240" t="s">
        <v>327</v>
      </c>
      <c r="E505" s="251" t="s">
        <v>19</v>
      </c>
      <c r="F505" s="252" t="s">
        <v>774</v>
      </c>
      <c r="G505" s="250"/>
      <c r="H505" s="253">
        <v>4.6609999999999996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327</v>
      </c>
      <c r="AU505" s="259" t="s">
        <v>85</v>
      </c>
      <c r="AV505" s="14" t="s">
        <v>85</v>
      </c>
      <c r="AW505" s="14" t="s">
        <v>36</v>
      </c>
      <c r="AX505" s="14" t="s">
        <v>75</v>
      </c>
      <c r="AY505" s="259" t="s">
        <v>207</v>
      </c>
    </row>
    <row r="506" s="15" customFormat="1">
      <c r="A506" s="15"/>
      <c r="B506" s="260"/>
      <c r="C506" s="261"/>
      <c r="D506" s="240" t="s">
        <v>327</v>
      </c>
      <c r="E506" s="262" t="s">
        <v>19</v>
      </c>
      <c r="F506" s="263" t="s">
        <v>345</v>
      </c>
      <c r="G506" s="261"/>
      <c r="H506" s="264">
        <v>22.681000000000001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0" t="s">
        <v>327</v>
      </c>
      <c r="AU506" s="270" t="s">
        <v>85</v>
      </c>
      <c r="AV506" s="15" t="s">
        <v>215</v>
      </c>
      <c r="AW506" s="15" t="s">
        <v>36</v>
      </c>
      <c r="AX506" s="15" t="s">
        <v>82</v>
      </c>
      <c r="AY506" s="270" t="s">
        <v>207</v>
      </c>
    </row>
    <row r="507" s="2" customFormat="1" ht="24.15" customHeight="1">
      <c r="A507" s="40"/>
      <c r="B507" s="41"/>
      <c r="C507" s="214" t="s">
        <v>775</v>
      </c>
      <c r="D507" s="214" t="s">
        <v>211</v>
      </c>
      <c r="E507" s="215" t="s">
        <v>776</v>
      </c>
      <c r="F507" s="216" t="s">
        <v>777</v>
      </c>
      <c r="G507" s="217" t="s">
        <v>337</v>
      </c>
      <c r="H507" s="218">
        <v>19.190000000000001</v>
      </c>
      <c r="I507" s="219"/>
      <c r="J507" s="220">
        <f>ROUND(I507*H507,2)</f>
        <v>0</v>
      </c>
      <c r="K507" s="216" t="s">
        <v>323</v>
      </c>
      <c r="L507" s="46"/>
      <c r="M507" s="229" t="s">
        <v>19</v>
      </c>
      <c r="N507" s="230" t="s">
        <v>46</v>
      </c>
      <c r="O507" s="86"/>
      <c r="P507" s="231">
        <f>O507*H507</f>
        <v>0</v>
      </c>
      <c r="Q507" s="231">
        <v>1.4195</v>
      </c>
      <c r="R507" s="231">
        <f>Q507*H507</f>
        <v>27.240205000000003</v>
      </c>
      <c r="S507" s="231">
        <v>0</v>
      </c>
      <c r="T507" s="232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215</v>
      </c>
      <c r="AT507" s="226" t="s">
        <v>211</v>
      </c>
      <c r="AU507" s="226" t="s">
        <v>85</v>
      </c>
      <c r="AY507" s="19" t="s">
        <v>207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82</v>
      </c>
      <c r="BK507" s="227">
        <f>ROUND(I507*H507,2)</f>
        <v>0</v>
      </c>
      <c r="BL507" s="19" t="s">
        <v>215</v>
      </c>
      <c r="BM507" s="226" t="s">
        <v>778</v>
      </c>
    </row>
    <row r="508" s="2" customFormat="1">
      <c r="A508" s="40"/>
      <c r="B508" s="41"/>
      <c r="C508" s="42"/>
      <c r="D508" s="233" t="s">
        <v>325</v>
      </c>
      <c r="E508" s="42"/>
      <c r="F508" s="234" t="s">
        <v>779</v>
      </c>
      <c r="G508" s="42"/>
      <c r="H508" s="42"/>
      <c r="I508" s="235"/>
      <c r="J508" s="42"/>
      <c r="K508" s="42"/>
      <c r="L508" s="46"/>
      <c r="M508" s="236"/>
      <c r="N508" s="237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325</v>
      </c>
      <c r="AU508" s="19" t="s">
        <v>85</v>
      </c>
    </row>
    <row r="509" s="13" customFormat="1">
      <c r="A509" s="13"/>
      <c r="B509" s="238"/>
      <c r="C509" s="239"/>
      <c r="D509" s="240" t="s">
        <v>327</v>
      </c>
      <c r="E509" s="241" t="s">
        <v>19</v>
      </c>
      <c r="F509" s="242" t="s">
        <v>780</v>
      </c>
      <c r="G509" s="239"/>
      <c r="H509" s="241" t="s">
        <v>19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327</v>
      </c>
      <c r="AU509" s="248" t="s">
        <v>85</v>
      </c>
      <c r="AV509" s="13" t="s">
        <v>82</v>
      </c>
      <c r="AW509" s="13" t="s">
        <v>36</v>
      </c>
      <c r="AX509" s="13" t="s">
        <v>75</v>
      </c>
      <c r="AY509" s="248" t="s">
        <v>207</v>
      </c>
    </row>
    <row r="510" s="13" customFormat="1">
      <c r="A510" s="13"/>
      <c r="B510" s="238"/>
      <c r="C510" s="239"/>
      <c r="D510" s="240" t="s">
        <v>327</v>
      </c>
      <c r="E510" s="241" t="s">
        <v>19</v>
      </c>
      <c r="F510" s="242" t="s">
        <v>781</v>
      </c>
      <c r="G510" s="239"/>
      <c r="H510" s="241" t="s">
        <v>19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327</v>
      </c>
      <c r="AU510" s="248" t="s">
        <v>85</v>
      </c>
      <c r="AV510" s="13" t="s">
        <v>82</v>
      </c>
      <c r="AW510" s="13" t="s">
        <v>36</v>
      </c>
      <c r="AX510" s="13" t="s">
        <v>75</v>
      </c>
      <c r="AY510" s="248" t="s">
        <v>207</v>
      </c>
    </row>
    <row r="511" s="13" customFormat="1">
      <c r="A511" s="13"/>
      <c r="B511" s="238"/>
      <c r="C511" s="239"/>
      <c r="D511" s="240" t="s">
        <v>327</v>
      </c>
      <c r="E511" s="241" t="s">
        <v>19</v>
      </c>
      <c r="F511" s="242" t="s">
        <v>764</v>
      </c>
      <c r="G511" s="239"/>
      <c r="H511" s="241" t="s">
        <v>19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327</v>
      </c>
      <c r="AU511" s="248" t="s">
        <v>85</v>
      </c>
      <c r="AV511" s="13" t="s">
        <v>82</v>
      </c>
      <c r="AW511" s="13" t="s">
        <v>36</v>
      </c>
      <c r="AX511" s="13" t="s">
        <v>75</v>
      </c>
      <c r="AY511" s="248" t="s">
        <v>207</v>
      </c>
    </row>
    <row r="512" s="14" customFormat="1">
      <c r="A512" s="14"/>
      <c r="B512" s="249"/>
      <c r="C512" s="250"/>
      <c r="D512" s="240" t="s">
        <v>327</v>
      </c>
      <c r="E512" s="251" t="s">
        <v>19</v>
      </c>
      <c r="F512" s="252" t="s">
        <v>782</v>
      </c>
      <c r="G512" s="250"/>
      <c r="H512" s="253">
        <v>11.122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327</v>
      </c>
      <c r="AU512" s="259" t="s">
        <v>85</v>
      </c>
      <c r="AV512" s="14" t="s">
        <v>85</v>
      </c>
      <c r="AW512" s="14" t="s">
        <v>36</v>
      </c>
      <c r="AX512" s="14" t="s">
        <v>75</v>
      </c>
      <c r="AY512" s="259" t="s">
        <v>207</v>
      </c>
    </row>
    <row r="513" s="13" customFormat="1">
      <c r="A513" s="13"/>
      <c r="B513" s="238"/>
      <c r="C513" s="239"/>
      <c r="D513" s="240" t="s">
        <v>327</v>
      </c>
      <c r="E513" s="241" t="s">
        <v>19</v>
      </c>
      <c r="F513" s="242" t="s">
        <v>769</v>
      </c>
      <c r="G513" s="239"/>
      <c r="H513" s="241" t="s">
        <v>19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327</v>
      </c>
      <c r="AU513" s="248" t="s">
        <v>85</v>
      </c>
      <c r="AV513" s="13" t="s">
        <v>82</v>
      </c>
      <c r="AW513" s="13" t="s">
        <v>36</v>
      </c>
      <c r="AX513" s="13" t="s">
        <v>75</v>
      </c>
      <c r="AY513" s="248" t="s">
        <v>207</v>
      </c>
    </row>
    <row r="514" s="14" customFormat="1">
      <c r="A514" s="14"/>
      <c r="B514" s="249"/>
      <c r="C514" s="250"/>
      <c r="D514" s="240" t="s">
        <v>327</v>
      </c>
      <c r="E514" s="251" t="s">
        <v>19</v>
      </c>
      <c r="F514" s="252" t="s">
        <v>783</v>
      </c>
      <c r="G514" s="250"/>
      <c r="H514" s="253">
        <v>8.0679999999999996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327</v>
      </c>
      <c r="AU514" s="259" t="s">
        <v>85</v>
      </c>
      <c r="AV514" s="14" t="s">
        <v>85</v>
      </c>
      <c r="AW514" s="14" t="s">
        <v>36</v>
      </c>
      <c r="AX514" s="14" t="s">
        <v>75</v>
      </c>
      <c r="AY514" s="259" t="s">
        <v>207</v>
      </c>
    </row>
    <row r="515" s="15" customFormat="1">
      <c r="A515" s="15"/>
      <c r="B515" s="260"/>
      <c r="C515" s="261"/>
      <c r="D515" s="240" t="s">
        <v>327</v>
      </c>
      <c r="E515" s="262" t="s">
        <v>19</v>
      </c>
      <c r="F515" s="263" t="s">
        <v>345</v>
      </c>
      <c r="G515" s="261"/>
      <c r="H515" s="264">
        <v>19.190000000000001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327</v>
      </c>
      <c r="AU515" s="270" t="s">
        <v>85</v>
      </c>
      <c r="AV515" s="15" t="s">
        <v>215</v>
      </c>
      <c r="AW515" s="15" t="s">
        <v>36</v>
      </c>
      <c r="AX515" s="15" t="s">
        <v>82</v>
      </c>
      <c r="AY515" s="270" t="s">
        <v>207</v>
      </c>
    </row>
    <row r="516" s="2" customFormat="1" ht="24.15" customHeight="1">
      <c r="A516" s="40"/>
      <c r="B516" s="41"/>
      <c r="C516" s="214" t="s">
        <v>784</v>
      </c>
      <c r="D516" s="214" t="s">
        <v>211</v>
      </c>
      <c r="E516" s="215" t="s">
        <v>785</v>
      </c>
      <c r="F516" s="216" t="s">
        <v>786</v>
      </c>
      <c r="G516" s="217" t="s">
        <v>220</v>
      </c>
      <c r="H516" s="218">
        <v>68.849999999999994</v>
      </c>
      <c r="I516" s="219"/>
      <c r="J516" s="220">
        <f>ROUND(I516*H516,2)</f>
        <v>0</v>
      </c>
      <c r="K516" s="216" t="s">
        <v>323</v>
      </c>
      <c r="L516" s="46"/>
      <c r="M516" s="229" t="s">
        <v>19</v>
      </c>
      <c r="N516" s="230" t="s">
        <v>46</v>
      </c>
      <c r="O516" s="86"/>
      <c r="P516" s="231">
        <f>O516*H516</f>
        <v>0</v>
      </c>
      <c r="Q516" s="231">
        <v>0.17682000000000001</v>
      </c>
      <c r="R516" s="231">
        <f>Q516*H516</f>
        <v>12.174057</v>
      </c>
      <c r="S516" s="231">
        <v>0</v>
      </c>
      <c r="T516" s="23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215</v>
      </c>
      <c r="AT516" s="226" t="s">
        <v>211</v>
      </c>
      <c r="AU516" s="226" t="s">
        <v>85</v>
      </c>
      <c r="AY516" s="19" t="s">
        <v>207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82</v>
      </c>
      <c r="BK516" s="227">
        <f>ROUND(I516*H516,2)</f>
        <v>0</v>
      </c>
      <c r="BL516" s="19" t="s">
        <v>215</v>
      </c>
      <c r="BM516" s="226" t="s">
        <v>787</v>
      </c>
    </row>
    <row r="517" s="2" customFormat="1">
      <c r="A517" s="40"/>
      <c r="B517" s="41"/>
      <c r="C517" s="42"/>
      <c r="D517" s="233" t="s">
        <v>325</v>
      </c>
      <c r="E517" s="42"/>
      <c r="F517" s="234" t="s">
        <v>788</v>
      </c>
      <c r="G517" s="42"/>
      <c r="H517" s="42"/>
      <c r="I517" s="235"/>
      <c r="J517" s="42"/>
      <c r="K517" s="42"/>
      <c r="L517" s="46"/>
      <c r="M517" s="236"/>
      <c r="N517" s="237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325</v>
      </c>
      <c r="AU517" s="19" t="s">
        <v>85</v>
      </c>
    </row>
    <row r="518" s="13" customFormat="1">
      <c r="A518" s="13"/>
      <c r="B518" s="238"/>
      <c r="C518" s="239"/>
      <c r="D518" s="240" t="s">
        <v>327</v>
      </c>
      <c r="E518" s="241" t="s">
        <v>19</v>
      </c>
      <c r="F518" s="242" t="s">
        <v>771</v>
      </c>
      <c r="G518" s="239"/>
      <c r="H518" s="241" t="s">
        <v>19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327</v>
      </c>
      <c r="AU518" s="248" t="s">
        <v>85</v>
      </c>
      <c r="AV518" s="13" t="s">
        <v>82</v>
      </c>
      <c r="AW518" s="13" t="s">
        <v>36</v>
      </c>
      <c r="AX518" s="13" t="s">
        <v>75</v>
      </c>
      <c r="AY518" s="248" t="s">
        <v>207</v>
      </c>
    </row>
    <row r="519" s="14" customFormat="1">
      <c r="A519" s="14"/>
      <c r="B519" s="249"/>
      <c r="C519" s="250"/>
      <c r="D519" s="240" t="s">
        <v>327</v>
      </c>
      <c r="E519" s="251" t="s">
        <v>19</v>
      </c>
      <c r="F519" s="252" t="s">
        <v>789</v>
      </c>
      <c r="G519" s="250"/>
      <c r="H519" s="253">
        <v>68.849999999999994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327</v>
      </c>
      <c r="AU519" s="259" t="s">
        <v>85</v>
      </c>
      <c r="AV519" s="14" t="s">
        <v>85</v>
      </c>
      <c r="AW519" s="14" t="s">
        <v>36</v>
      </c>
      <c r="AX519" s="14" t="s">
        <v>82</v>
      </c>
      <c r="AY519" s="259" t="s">
        <v>207</v>
      </c>
    </row>
    <row r="520" s="2" customFormat="1" ht="24.15" customHeight="1">
      <c r="A520" s="40"/>
      <c r="B520" s="41"/>
      <c r="C520" s="214" t="s">
        <v>790</v>
      </c>
      <c r="D520" s="214" t="s">
        <v>211</v>
      </c>
      <c r="E520" s="215" t="s">
        <v>791</v>
      </c>
      <c r="F520" s="216" t="s">
        <v>792</v>
      </c>
      <c r="G520" s="217" t="s">
        <v>220</v>
      </c>
      <c r="H520" s="218">
        <v>928.04499999999996</v>
      </c>
      <c r="I520" s="219"/>
      <c r="J520" s="220">
        <f>ROUND(I520*H520,2)</f>
        <v>0</v>
      </c>
      <c r="K520" s="216" t="s">
        <v>323</v>
      </c>
      <c r="L520" s="46"/>
      <c r="M520" s="229" t="s">
        <v>19</v>
      </c>
      <c r="N520" s="230" t="s">
        <v>46</v>
      </c>
      <c r="O520" s="86"/>
      <c r="P520" s="231">
        <f>O520*H520</f>
        <v>0</v>
      </c>
      <c r="Q520" s="231">
        <v>0.20133000000000001</v>
      </c>
      <c r="R520" s="231">
        <f>Q520*H520</f>
        <v>186.84329984999999</v>
      </c>
      <c r="S520" s="231">
        <v>0</v>
      </c>
      <c r="T520" s="232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215</v>
      </c>
      <c r="AT520" s="226" t="s">
        <v>211</v>
      </c>
      <c r="AU520" s="226" t="s">
        <v>85</v>
      </c>
      <c r="AY520" s="19" t="s">
        <v>207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82</v>
      </c>
      <c r="BK520" s="227">
        <f>ROUND(I520*H520,2)</f>
        <v>0</v>
      </c>
      <c r="BL520" s="19" t="s">
        <v>215</v>
      </c>
      <c r="BM520" s="226" t="s">
        <v>793</v>
      </c>
    </row>
    <row r="521" s="2" customFormat="1">
      <c r="A521" s="40"/>
      <c r="B521" s="41"/>
      <c r="C521" s="42"/>
      <c r="D521" s="233" t="s">
        <v>325</v>
      </c>
      <c r="E521" s="42"/>
      <c r="F521" s="234" t="s">
        <v>794</v>
      </c>
      <c r="G521" s="42"/>
      <c r="H521" s="42"/>
      <c r="I521" s="235"/>
      <c r="J521" s="42"/>
      <c r="K521" s="42"/>
      <c r="L521" s="46"/>
      <c r="M521" s="236"/>
      <c r="N521" s="237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325</v>
      </c>
      <c r="AU521" s="19" t="s">
        <v>85</v>
      </c>
    </row>
    <row r="522" s="13" customFormat="1">
      <c r="A522" s="13"/>
      <c r="B522" s="238"/>
      <c r="C522" s="239"/>
      <c r="D522" s="240" t="s">
        <v>327</v>
      </c>
      <c r="E522" s="241" t="s">
        <v>19</v>
      </c>
      <c r="F522" s="242" t="s">
        <v>795</v>
      </c>
      <c r="G522" s="239"/>
      <c r="H522" s="241" t="s">
        <v>19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327</v>
      </c>
      <c r="AU522" s="248" t="s">
        <v>85</v>
      </c>
      <c r="AV522" s="13" t="s">
        <v>82</v>
      </c>
      <c r="AW522" s="13" t="s">
        <v>36</v>
      </c>
      <c r="AX522" s="13" t="s">
        <v>75</v>
      </c>
      <c r="AY522" s="248" t="s">
        <v>207</v>
      </c>
    </row>
    <row r="523" s="14" customFormat="1">
      <c r="A523" s="14"/>
      <c r="B523" s="249"/>
      <c r="C523" s="250"/>
      <c r="D523" s="240" t="s">
        <v>327</v>
      </c>
      <c r="E523" s="251" t="s">
        <v>19</v>
      </c>
      <c r="F523" s="252" t="s">
        <v>796</v>
      </c>
      <c r="G523" s="250"/>
      <c r="H523" s="253">
        <v>230.58799999999999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327</v>
      </c>
      <c r="AU523" s="259" t="s">
        <v>85</v>
      </c>
      <c r="AV523" s="14" t="s">
        <v>85</v>
      </c>
      <c r="AW523" s="14" t="s">
        <v>36</v>
      </c>
      <c r="AX523" s="14" t="s">
        <v>75</v>
      </c>
      <c r="AY523" s="259" t="s">
        <v>207</v>
      </c>
    </row>
    <row r="524" s="13" customFormat="1">
      <c r="A524" s="13"/>
      <c r="B524" s="238"/>
      <c r="C524" s="239"/>
      <c r="D524" s="240" t="s">
        <v>327</v>
      </c>
      <c r="E524" s="241" t="s">
        <v>19</v>
      </c>
      <c r="F524" s="242" t="s">
        <v>797</v>
      </c>
      <c r="G524" s="239"/>
      <c r="H524" s="241" t="s">
        <v>19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327</v>
      </c>
      <c r="AU524" s="248" t="s">
        <v>85</v>
      </c>
      <c r="AV524" s="13" t="s">
        <v>82</v>
      </c>
      <c r="AW524" s="13" t="s">
        <v>36</v>
      </c>
      <c r="AX524" s="13" t="s">
        <v>75</v>
      </c>
      <c r="AY524" s="248" t="s">
        <v>207</v>
      </c>
    </row>
    <row r="525" s="14" customFormat="1">
      <c r="A525" s="14"/>
      <c r="B525" s="249"/>
      <c r="C525" s="250"/>
      <c r="D525" s="240" t="s">
        <v>327</v>
      </c>
      <c r="E525" s="251" t="s">
        <v>19</v>
      </c>
      <c r="F525" s="252" t="s">
        <v>798</v>
      </c>
      <c r="G525" s="250"/>
      <c r="H525" s="253">
        <v>333.60000000000002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327</v>
      </c>
      <c r="AU525" s="259" t="s">
        <v>85</v>
      </c>
      <c r="AV525" s="14" t="s">
        <v>85</v>
      </c>
      <c r="AW525" s="14" t="s">
        <v>36</v>
      </c>
      <c r="AX525" s="14" t="s">
        <v>75</v>
      </c>
      <c r="AY525" s="259" t="s">
        <v>207</v>
      </c>
    </row>
    <row r="526" s="14" customFormat="1">
      <c r="A526" s="14"/>
      <c r="B526" s="249"/>
      <c r="C526" s="250"/>
      <c r="D526" s="240" t="s">
        <v>327</v>
      </c>
      <c r="E526" s="251" t="s">
        <v>19</v>
      </c>
      <c r="F526" s="252" t="s">
        <v>799</v>
      </c>
      <c r="G526" s="250"/>
      <c r="H526" s="253">
        <v>-5.04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9" t="s">
        <v>327</v>
      </c>
      <c r="AU526" s="259" t="s">
        <v>85</v>
      </c>
      <c r="AV526" s="14" t="s">
        <v>85</v>
      </c>
      <c r="AW526" s="14" t="s">
        <v>36</v>
      </c>
      <c r="AX526" s="14" t="s">
        <v>75</v>
      </c>
      <c r="AY526" s="259" t="s">
        <v>207</v>
      </c>
    </row>
    <row r="527" s="13" customFormat="1">
      <c r="A527" s="13"/>
      <c r="B527" s="238"/>
      <c r="C527" s="239"/>
      <c r="D527" s="240" t="s">
        <v>327</v>
      </c>
      <c r="E527" s="241" t="s">
        <v>19</v>
      </c>
      <c r="F527" s="242" t="s">
        <v>800</v>
      </c>
      <c r="G527" s="239"/>
      <c r="H527" s="241" t="s">
        <v>19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327</v>
      </c>
      <c r="AU527" s="248" t="s">
        <v>85</v>
      </c>
      <c r="AV527" s="13" t="s">
        <v>82</v>
      </c>
      <c r="AW527" s="13" t="s">
        <v>36</v>
      </c>
      <c r="AX527" s="13" t="s">
        <v>75</v>
      </c>
      <c r="AY527" s="248" t="s">
        <v>207</v>
      </c>
    </row>
    <row r="528" s="14" customFormat="1">
      <c r="A528" s="14"/>
      <c r="B528" s="249"/>
      <c r="C528" s="250"/>
      <c r="D528" s="240" t="s">
        <v>327</v>
      </c>
      <c r="E528" s="251" t="s">
        <v>19</v>
      </c>
      <c r="F528" s="252" t="s">
        <v>801</v>
      </c>
      <c r="G528" s="250"/>
      <c r="H528" s="253">
        <v>398.77499999999998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327</v>
      </c>
      <c r="AU528" s="259" t="s">
        <v>85</v>
      </c>
      <c r="AV528" s="14" t="s">
        <v>85</v>
      </c>
      <c r="AW528" s="14" t="s">
        <v>36</v>
      </c>
      <c r="AX528" s="14" t="s">
        <v>75</v>
      </c>
      <c r="AY528" s="259" t="s">
        <v>207</v>
      </c>
    </row>
    <row r="529" s="14" customFormat="1">
      <c r="A529" s="14"/>
      <c r="B529" s="249"/>
      <c r="C529" s="250"/>
      <c r="D529" s="240" t="s">
        <v>327</v>
      </c>
      <c r="E529" s="251" t="s">
        <v>19</v>
      </c>
      <c r="F529" s="252" t="s">
        <v>802</v>
      </c>
      <c r="G529" s="250"/>
      <c r="H529" s="253">
        <v>-29.878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327</v>
      </c>
      <c r="AU529" s="259" t="s">
        <v>85</v>
      </c>
      <c r="AV529" s="14" t="s">
        <v>85</v>
      </c>
      <c r="AW529" s="14" t="s">
        <v>36</v>
      </c>
      <c r="AX529" s="14" t="s">
        <v>75</v>
      </c>
      <c r="AY529" s="259" t="s">
        <v>207</v>
      </c>
    </row>
    <row r="530" s="15" customFormat="1">
      <c r="A530" s="15"/>
      <c r="B530" s="260"/>
      <c r="C530" s="261"/>
      <c r="D530" s="240" t="s">
        <v>327</v>
      </c>
      <c r="E530" s="262" t="s">
        <v>19</v>
      </c>
      <c r="F530" s="263" t="s">
        <v>345</v>
      </c>
      <c r="G530" s="261"/>
      <c r="H530" s="264">
        <v>928.04499999999996</v>
      </c>
      <c r="I530" s="265"/>
      <c r="J530" s="261"/>
      <c r="K530" s="261"/>
      <c r="L530" s="266"/>
      <c r="M530" s="267"/>
      <c r="N530" s="268"/>
      <c r="O530" s="268"/>
      <c r="P530" s="268"/>
      <c r="Q530" s="268"/>
      <c r="R530" s="268"/>
      <c r="S530" s="268"/>
      <c r="T530" s="26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0" t="s">
        <v>327</v>
      </c>
      <c r="AU530" s="270" t="s">
        <v>85</v>
      </c>
      <c r="AV530" s="15" t="s">
        <v>215</v>
      </c>
      <c r="AW530" s="15" t="s">
        <v>36</v>
      </c>
      <c r="AX530" s="15" t="s">
        <v>82</v>
      </c>
      <c r="AY530" s="270" t="s">
        <v>207</v>
      </c>
    </row>
    <row r="531" s="2" customFormat="1" ht="24.15" customHeight="1">
      <c r="A531" s="40"/>
      <c r="B531" s="41"/>
      <c r="C531" s="214" t="s">
        <v>803</v>
      </c>
      <c r="D531" s="214" t="s">
        <v>211</v>
      </c>
      <c r="E531" s="215" t="s">
        <v>804</v>
      </c>
      <c r="F531" s="216" t="s">
        <v>805</v>
      </c>
      <c r="G531" s="217" t="s">
        <v>337</v>
      </c>
      <c r="H531" s="218">
        <v>37.683</v>
      </c>
      <c r="I531" s="219"/>
      <c r="J531" s="220">
        <f>ROUND(I531*H531,2)</f>
        <v>0</v>
      </c>
      <c r="K531" s="216" t="s">
        <v>323</v>
      </c>
      <c r="L531" s="46"/>
      <c r="M531" s="229" t="s">
        <v>19</v>
      </c>
      <c r="N531" s="230" t="s">
        <v>46</v>
      </c>
      <c r="O531" s="86"/>
      <c r="P531" s="231">
        <f>O531*H531</f>
        <v>0</v>
      </c>
      <c r="Q531" s="231">
        <v>2.45329</v>
      </c>
      <c r="R531" s="231">
        <f>Q531*H531</f>
        <v>92.44732707</v>
      </c>
      <c r="S531" s="231">
        <v>0</v>
      </c>
      <c r="T531" s="232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215</v>
      </c>
      <c r="AT531" s="226" t="s">
        <v>211</v>
      </c>
      <c r="AU531" s="226" t="s">
        <v>85</v>
      </c>
      <c r="AY531" s="19" t="s">
        <v>207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82</v>
      </c>
      <c r="BK531" s="227">
        <f>ROUND(I531*H531,2)</f>
        <v>0</v>
      </c>
      <c r="BL531" s="19" t="s">
        <v>215</v>
      </c>
      <c r="BM531" s="226" t="s">
        <v>806</v>
      </c>
    </row>
    <row r="532" s="2" customFormat="1">
      <c r="A532" s="40"/>
      <c r="B532" s="41"/>
      <c r="C532" s="42"/>
      <c r="D532" s="233" t="s">
        <v>325</v>
      </c>
      <c r="E532" s="42"/>
      <c r="F532" s="234" t="s">
        <v>807</v>
      </c>
      <c r="G532" s="42"/>
      <c r="H532" s="42"/>
      <c r="I532" s="235"/>
      <c r="J532" s="42"/>
      <c r="K532" s="42"/>
      <c r="L532" s="46"/>
      <c r="M532" s="236"/>
      <c r="N532" s="237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325</v>
      </c>
      <c r="AU532" s="19" t="s">
        <v>85</v>
      </c>
    </row>
    <row r="533" s="13" customFormat="1">
      <c r="A533" s="13"/>
      <c r="B533" s="238"/>
      <c r="C533" s="239"/>
      <c r="D533" s="240" t="s">
        <v>327</v>
      </c>
      <c r="E533" s="241" t="s">
        <v>19</v>
      </c>
      <c r="F533" s="242" t="s">
        <v>808</v>
      </c>
      <c r="G533" s="239"/>
      <c r="H533" s="241" t="s">
        <v>19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327</v>
      </c>
      <c r="AU533" s="248" t="s">
        <v>85</v>
      </c>
      <c r="AV533" s="13" t="s">
        <v>82</v>
      </c>
      <c r="AW533" s="13" t="s">
        <v>36</v>
      </c>
      <c r="AX533" s="13" t="s">
        <v>75</v>
      </c>
      <c r="AY533" s="248" t="s">
        <v>207</v>
      </c>
    </row>
    <row r="534" s="13" customFormat="1">
      <c r="A534" s="13"/>
      <c r="B534" s="238"/>
      <c r="C534" s="239"/>
      <c r="D534" s="240" t="s">
        <v>327</v>
      </c>
      <c r="E534" s="241" t="s">
        <v>19</v>
      </c>
      <c r="F534" s="242" t="s">
        <v>764</v>
      </c>
      <c r="G534" s="239"/>
      <c r="H534" s="241" t="s">
        <v>19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327</v>
      </c>
      <c r="AU534" s="248" t="s">
        <v>85</v>
      </c>
      <c r="AV534" s="13" t="s">
        <v>82</v>
      </c>
      <c r="AW534" s="13" t="s">
        <v>36</v>
      </c>
      <c r="AX534" s="13" t="s">
        <v>75</v>
      </c>
      <c r="AY534" s="248" t="s">
        <v>207</v>
      </c>
    </row>
    <row r="535" s="13" customFormat="1">
      <c r="A535" s="13"/>
      <c r="B535" s="238"/>
      <c r="C535" s="239"/>
      <c r="D535" s="240" t="s">
        <v>327</v>
      </c>
      <c r="E535" s="241" t="s">
        <v>19</v>
      </c>
      <c r="F535" s="242" t="s">
        <v>809</v>
      </c>
      <c r="G535" s="239"/>
      <c r="H535" s="241" t="s">
        <v>19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327</v>
      </c>
      <c r="AU535" s="248" t="s">
        <v>85</v>
      </c>
      <c r="AV535" s="13" t="s">
        <v>82</v>
      </c>
      <c r="AW535" s="13" t="s">
        <v>36</v>
      </c>
      <c r="AX535" s="13" t="s">
        <v>75</v>
      </c>
      <c r="AY535" s="248" t="s">
        <v>207</v>
      </c>
    </row>
    <row r="536" s="14" customFormat="1">
      <c r="A536" s="14"/>
      <c r="B536" s="249"/>
      <c r="C536" s="250"/>
      <c r="D536" s="240" t="s">
        <v>327</v>
      </c>
      <c r="E536" s="251" t="s">
        <v>19</v>
      </c>
      <c r="F536" s="252" t="s">
        <v>810</v>
      </c>
      <c r="G536" s="250"/>
      <c r="H536" s="253">
        <v>3.3559999999999999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9" t="s">
        <v>327</v>
      </c>
      <c r="AU536" s="259" t="s">
        <v>85</v>
      </c>
      <c r="AV536" s="14" t="s">
        <v>85</v>
      </c>
      <c r="AW536" s="14" t="s">
        <v>36</v>
      </c>
      <c r="AX536" s="14" t="s">
        <v>75</v>
      </c>
      <c r="AY536" s="259" t="s">
        <v>207</v>
      </c>
    </row>
    <row r="537" s="13" customFormat="1">
      <c r="A537" s="13"/>
      <c r="B537" s="238"/>
      <c r="C537" s="239"/>
      <c r="D537" s="240" t="s">
        <v>327</v>
      </c>
      <c r="E537" s="241" t="s">
        <v>19</v>
      </c>
      <c r="F537" s="242" t="s">
        <v>811</v>
      </c>
      <c r="G537" s="239"/>
      <c r="H537" s="241" t="s">
        <v>19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327</v>
      </c>
      <c r="AU537" s="248" t="s">
        <v>85</v>
      </c>
      <c r="AV537" s="13" t="s">
        <v>82</v>
      </c>
      <c r="AW537" s="13" t="s">
        <v>36</v>
      </c>
      <c r="AX537" s="13" t="s">
        <v>75</v>
      </c>
      <c r="AY537" s="248" t="s">
        <v>207</v>
      </c>
    </row>
    <row r="538" s="14" customFormat="1">
      <c r="A538" s="14"/>
      <c r="B538" s="249"/>
      <c r="C538" s="250"/>
      <c r="D538" s="240" t="s">
        <v>327</v>
      </c>
      <c r="E538" s="251" t="s">
        <v>19</v>
      </c>
      <c r="F538" s="252" t="s">
        <v>812</v>
      </c>
      <c r="G538" s="250"/>
      <c r="H538" s="253">
        <v>12.042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327</v>
      </c>
      <c r="AU538" s="259" t="s">
        <v>85</v>
      </c>
      <c r="AV538" s="14" t="s">
        <v>85</v>
      </c>
      <c r="AW538" s="14" t="s">
        <v>36</v>
      </c>
      <c r="AX538" s="14" t="s">
        <v>75</v>
      </c>
      <c r="AY538" s="259" t="s">
        <v>207</v>
      </c>
    </row>
    <row r="539" s="14" customFormat="1">
      <c r="A539" s="14"/>
      <c r="B539" s="249"/>
      <c r="C539" s="250"/>
      <c r="D539" s="240" t="s">
        <v>327</v>
      </c>
      <c r="E539" s="251" t="s">
        <v>19</v>
      </c>
      <c r="F539" s="252" t="s">
        <v>813</v>
      </c>
      <c r="G539" s="250"/>
      <c r="H539" s="253">
        <v>-1.127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327</v>
      </c>
      <c r="AU539" s="259" t="s">
        <v>85</v>
      </c>
      <c r="AV539" s="14" t="s">
        <v>85</v>
      </c>
      <c r="AW539" s="14" t="s">
        <v>36</v>
      </c>
      <c r="AX539" s="14" t="s">
        <v>75</v>
      </c>
      <c r="AY539" s="259" t="s">
        <v>207</v>
      </c>
    </row>
    <row r="540" s="13" customFormat="1">
      <c r="A540" s="13"/>
      <c r="B540" s="238"/>
      <c r="C540" s="239"/>
      <c r="D540" s="240" t="s">
        <v>327</v>
      </c>
      <c r="E540" s="241" t="s">
        <v>19</v>
      </c>
      <c r="F540" s="242" t="s">
        <v>814</v>
      </c>
      <c r="G540" s="239"/>
      <c r="H540" s="241" t="s">
        <v>19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327</v>
      </c>
      <c r="AU540" s="248" t="s">
        <v>85</v>
      </c>
      <c r="AV540" s="13" t="s">
        <v>82</v>
      </c>
      <c r="AW540" s="13" t="s">
        <v>36</v>
      </c>
      <c r="AX540" s="13" t="s">
        <v>75</v>
      </c>
      <c r="AY540" s="248" t="s">
        <v>207</v>
      </c>
    </row>
    <row r="541" s="14" customFormat="1">
      <c r="A541" s="14"/>
      <c r="B541" s="249"/>
      <c r="C541" s="250"/>
      <c r="D541" s="240" t="s">
        <v>327</v>
      </c>
      <c r="E541" s="251" t="s">
        <v>19</v>
      </c>
      <c r="F541" s="252" t="s">
        <v>815</v>
      </c>
      <c r="G541" s="250"/>
      <c r="H541" s="253">
        <v>2.633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9" t="s">
        <v>327</v>
      </c>
      <c r="AU541" s="259" t="s">
        <v>85</v>
      </c>
      <c r="AV541" s="14" t="s">
        <v>85</v>
      </c>
      <c r="AW541" s="14" t="s">
        <v>36</v>
      </c>
      <c r="AX541" s="14" t="s">
        <v>75</v>
      </c>
      <c r="AY541" s="259" t="s">
        <v>207</v>
      </c>
    </row>
    <row r="542" s="14" customFormat="1">
      <c r="A542" s="14"/>
      <c r="B542" s="249"/>
      <c r="C542" s="250"/>
      <c r="D542" s="240" t="s">
        <v>327</v>
      </c>
      <c r="E542" s="251" t="s">
        <v>19</v>
      </c>
      <c r="F542" s="252" t="s">
        <v>816</v>
      </c>
      <c r="G542" s="250"/>
      <c r="H542" s="253">
        <v>-0.41999999999999998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327</v>
      </c>
      <c r="AU542" s="259" t="s">
        <v>85</v>
      </c>
      <c r="AV542" s="14" t="s">
        <v>85</v>
      </c>
      <c r="AW542" s="14" t="s">
        <v>36</v>
      </c>
      <c r="AX542" s="14" t="s">
        <v>75</v>
      </c>
      <c r="AY542" s="259" t="s">
        <v>207</v>
      </c>
    </row>
    <row r="543" s="13" customFormat="1">
      <c r="A543" s="13"/>
      <c r="B543" s="238"/>
      <c r="C543" s="239"/>
      <c r="D543" s="240" t="s">
        <v>327</v>
      </c>
      <c r="E543" s="241" t="s">
        <v>19</v>
      </c>
      <c r="F543" s="242" t="s">
        <v>769</v>
      </c>
      <c r="G543" s="239"/>
      <c r="H543" s="241" t="s">
        <v>19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327</v>
      </c>
      <c r="AU543" s="248" t="s">
        <v>85</v>
      </c>
      <c r="AV543" s="13" t="s">
        <v>82</v>
      </c>
      <c r="AW543" s="13" t="s">
        <v>36</v>
      </c>
      <c r="AX543" s="13" t="s">
        <v>75</v>
      </c>
      <c r="AY543" s="248" t="s">
        <v>207</v>
      </c>
    </row>
    <row r="544" s="13" customFormat="1">
      <c r="A544" s="13"/>
      <c r="B544" s="238"/>
      <c r="C544" s="239"/>
      <c r="D544" s="240" t="s">
        <v>327</v>
      </c>
      <c r="E544" s="241" t="s">
        <v>19</v>
      </c>
      <c r="F544" s="242" t="s">
        <v>809</v>
      </c>
      <c r="G544" s="239"/>
      <c r="H544" s="241" t="s">
        <v>19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327</v>
      </c>
      <c r="AU544" s="248" t="s">
        <v>85</v>
      </c>
      <c r="AV544" s="13" t="s">
        <v>82</v>
      </c>
      <c r="AW544" s="13" t="s">
        <v>36</v>
      </c>
      <c r="AX544" s="13" t="s">
        <v>75</v>
      </c>
      <c r="AY544" s="248" t="s">
        <v>207</v>
      </c>
    </row>
    <row r="545" s="14" customFormat="1">
      <c r="A545" s="14"/>
      <c r="B545" s="249"/>
      <c r="C545" s="250"/>
      <c r="D545" s="240" t="s">
        <v>327</v>
      </c>
      <c r="E545" s="251" t="s">
        <v>19</v>
      </c>
      <c r="F545" s="252" t="s">
        <v>817</v>
      </c>
      <c r="G545" s="250"/>
      <c r="H545" s="253">
        <v>3.54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327</v>
      </c>
      <c r="AU545" s="259" t="s">
        <v>85</v>
      </c>
      <c r="AV545" s="14" t="s">
        <v>85</v>
      </c>
      <c r="AW545" s="14" t="s">
        <v>36</v>
      </c>
      <c r="AX545" s="14" t="s">
        <v>75</v>
      </c>
      <c r="AY545" s="259" t="s">
        <v>207</v>
      </c>
    </row>
    <row r="546" s="13" customFormat="1">
      <c r="A546" s="13"/>
      <c r="B546" s="238"/>
      <c r="C546" s="239"/>
      <c r="D546" s="240" t="s">
        <v>327</v>
      </c>
      <c r="E546" s="241" t="s">
        <v>19</v>
      </c>
      <c r="F546" s="242" t="s">
        <v>811</v>
      </c>
      <c r="G546" s="239"/>
      <c r="H546" s="241" t="s">
        <v>19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327</v>
      </c>
      <c r="AU546" s="248" t="s">
        <v>85</v>
      </c>
      <c r="AV546" s="13" t="s">
        <v>82</v>
      </c>
      <c r="AW546" s="13" t="s">
        <v>36</v>
      </c>
      <c r="AX546" s="13" t="s">
        <v>75</v>
      </c>
      <c r="AY546" s="248" t="s">
        <v>207</v>
      </c>
    </row>
    <row r="547" s="14" customFormat="1">
      <c r="A547" s="14"/>
      <c r="B547" s="249"/>
      <c r="C547" s="250"/>
      <c r="D547" s="240" t="s">
        <v>327</v>
      </c>
      <c r="E547" s="251" t="s">
        <v>19</v>
      </c>
      <c r="F547" s="252" t="s">
        <v>818</v>
      </c>
      <c r="G547" s="250"/>
      <c r="H547" s="253">
        <v>11.451000000000001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327</v>
      </c>
      <c r="AU547" s="259" t="s">
        <v>85</v>
      </c>
      <c r="AV547" s="14" t="s">
        <v>85</v>
      </c>
      <c r="AW547" s="14" t="s">
        <v>36</v>
      </c>
      <c r="AX547" s="14" t="s">
        <v>75</v>
      </c>
      <c r="AY547" s="259" t="s">
        <v>207</v>
      </c>
    </row>
    <row r="548" s="13" customFormat="1">
      <c r="A548" s="13"/>
      <c r="B548" s="238"/>
      <c r="C548" s="239"/>
      <c r="D548" s="240" t="s">
        <v>327</v>
      </c>
      <c r="E548" s="241" t="s">
        <v>19</v>
      </c>
      <c r="F548" s="242" t="s">
        <v>814</v>
      </c>
      <c r="G548" s="239"/>
      <c r="H548" s="241" t="s">
        <v>19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327</v>
      </c>
      <c r="AU548" s="248" t="s">
        <v>85</v>
      </c>
      <c r="AV548" s="13" t="s">
        <v>82</v>
      </c>
      <c r="AW548" s="13" t="s">
        <v>36</v>
      </c>
      <c r="AX548" s="13" t="s">
        <v>75</v>
      </c>
      <c r="AY548" s="248" t="s">
        <v>207</v>
      </c>
    </row>
    <row r="549" s="14" customFormat="1">
      <c r="A549" s="14"/>
      <c r="B549" s="249"/>
      <c r="C549" s="250"/>
      <c r="D549" s="240" t="s">
        <v>327</v>
      </c>
      <c r="E549" s="251" t="s">
        <v>19</v>
      </c>
      <c r="F549" s="252" t="s">
        <v>815</v>
      </c>
      <c r="G549" s="250"/>
      <c r="H549" s="253">
        <v>2.633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327</v>
      </c>
      <c r="AU549" s="259" t="s">
        <v>85</v>
      </c>
      <c r="AV549" s="14" t="s">
        <v>85</v>
      </c>
      <c r="AW549" s="14" t="s">
        <v>36</v>
      </c>
      <c r="AX549" s="14" t="s">
        <v>75</v>
      </c>
      <c r="AY549" s="259" t="s">
        <v>207</v>
      </c>
    </row>
    <row r="550" s="14" customFormat="1">
      <c r="A550" s="14"/>
      <c r="B550" s="249"/>
      <c r="C550" s="250"/>
      <c r="D550" s="240" t="s">
        <v>327</v>
      </c>
      <c r="E550" s="251" t="s">
        <v>19</v>
      </c>
      <c r="F550" s="252" t="s">
        <v>816</v>
      </c>
      <c r="G550" s="250"/>
      <c r="H550" s="253">
        <v>-0.41999999999999998</v>
      </c>
      <c r="I550" s="254"/>
      <c r="J550" s="250"/>
      <c r="K550" s="250"/>
      <c r="L550" s="255"/>
      <c r="M550" s="256"/>
      <c r="N550" s="257"/>
      <c r="O550" s="257"/>
      <c r="P550" s="257"/>
      <c r="Q550" s="257"/>
      <c r="R550" s="257"/>
      <c r="S550" s="257"/>
      <c r="T550" s="25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9" t="s">
        <v>327</v>
      </c>
      <c r="AU550" s="259" t="s">
        <v>85</v>
      </c>
      <c r="AV550" s="14" t="s">
        <v>85</v>
      </c>
      <c r="AW550" s="14" t="s">
        <v>36</v>
      </c>
      <c r="AX550" s="14" t="s">
        <v>75</v>
      </c>
      <c r="AY550" s="259" t="s">
        <v>207</v>
      </c>
    </row>
    <row r="551" s="13" customFormat="1">
      <c r="A551" s="13"/>
      <c r="B551" s="238"/>
      <c r="C551" s="239"/>
      <c r="D551" s="240" t="s">
        <v>327</v>
      </c>
      <c r="E551" s="241" t="s">
        <v>19</v>
      </c>
      <c r="F551" s="242" t="s">
        <v>771</v>
      </c>
      <c r="G551" s="239"/>
      <c r="H551" s="241" t="s">
        <v>19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327</v>
      </c>
      <c r="AU551" s="248" t="s">
        <v>85</v>
      </c>
      <c r="AV551" s="13" t="s">
        <v>82</v>
      </c>
      <c r="AW551" s="13" t="s">
        <v>36</v>
      </c>
      <c r="AX551" s="13" t="s">
        <v>75</v>
      </c>
      <c r="AY551" s="248" t="s">
        <v>207</v>
      </c>
    </row>
    <row r="552" s="13" customFormat="1">
      <c r="A552" s="13"/>
      <c r="B552" s="238"/>
      <c r="C552" s="239"/>
      <c r="D552" s="240" t="s">
        <v>327</v>
      </c>
      <c r="E552" s="241" t="s">
        <v>19</v>
      </c>
      <c r="F552" s="242" t="s">
        <v>811</v>
      </c>
      <c r="G552" s="239"/>
      <c r="H552" s="241" t="s">
        <v>19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8" t="s">
        <v>327</v>
      </c>
      <c r="AU552" s="248" t="s">
        <v>85</v>
      </c>
      <c r="AV552" s="13" t="s">
        <v>82</v>
      </c>
      <c r="AW552" s="13" t="s">
        <v>36</v>
      </c>
      <c r="AX552" s="13" t="s">
        <v>75</v>
      </c>
      <c r="AY552" s="248" t="s">
        <v>207</v>
      </c>
    </row>
    <row r="553" s="14" customFormat="1">
      <c r="A553" s="14"/>
      <c r="B553" s="249"/>
      <c r="C553" s="250"/>
      <c r="D553" s="240" t="s">
        <v>327</v>
      </c>
      <c r="E553" s="251" t="s">
        <v>19</v>
      </c>
      <c r="F553" s="252" t="s">
        <v>819</v>
      </c>
      <c r="G553" s="250"/>
      <c r="H553" s="253">
        <v>0.25600000000000001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9" t="s">
        <v>327</v>
      </c>
      <c r="AU553" s="259" t="s">
        <v>85</v>
      </c>
      <c r="AV553" s="14" t="s">
        <v>85</v>
      </c>
      <c r="AW553" s="14" t="s">
        <v>36</v>
      </c>
      <c r="AX553" s="14" t="s">
        <v>75</v>
      </c>
      <c r="AY553" s="259" t="s">
        <v>207</v>
      </c>
    </row>
    <row r="554" s="13" customFormat="1">
      <c r="A554" s="13"/>
      <c r="B554" s="238"/>
      <c r="C554" s="239"/>
      <c r="D554" s="240" t="s">
        <v>327</v>
      </c>
      <c r="E554" s="241" t="s">
        <v>19</v>
      </c>
      <c r="F554" s="242" t="s">
        <v>820</v>
      </c>
      <c r="G554" s="239"/>
      <c r="H554" s="241" t="s">
        <v>19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327</v>
      </c>
      <c r="AU554" s="248" t="s">
        <v>85</v>
      </c>
      <c r="AV554" s="13" t="s">
        <v>82</v>
      </c>
      <c r="AW554" s="13" t="s">
        <v>36</v>
      </c>
      <c r="AX554" s="13" t="s">
        <v>75</v>
      </c>
      <c r="AY554" s="248" t="s">
        <v>207</v>
      </c>
    </row>
    <row r="555" s="14" customFormat="1">
      <c r="A555" s="14"/>
      <c r="B555" s="249"/>
      <c r="C555" s="250"/>
      <c r="D555" s="240" t="s">
        <v>327</v>
      </c>
      <c r="E555" s="251" t="s">
        <v>19</v>
      </c>
      <c r="F555" s="252" t="s">
        <v>821</v>
      </c>
      <c r="G555" s="250"/>
      <c r="H555" s="253">
        <v>0.28100000000000003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327</v>
      </c>
      <c r="AU555" s="259" t="s">
        <v>85</v>
      </c>
      <c r="AV555" s="14" t="s">
        <v>85</v>
      </c>
      <c r="AW555" s="14" t="s">
        <v>36</v>
      </c>
      <c r="AX555" s="14" t="s">
        <v>75</v>
      </c>
      <c r="AY555" s="259" t="s">
        <v>207</v>
      </c>
    </row>
    <row r="556" s="13" customFormat="1">
      <c r="A556" s="13"/>
      <c r="B556" s="238"/>
      <c r="C556" s="239"/>
      <c r="D556" s="240" t="s">
        <v>327</v>
      </c>
      <c r="E556" s="241" t="s">
        <v>19</v>
      </c>
      <c r="F556" s="242" t="s">
        <v>814</v>
      </c>
      <c r="G556" s="239"/>
      <c r="H556" s="241" t="s">
        <v>19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327</v>
      </c>
      <c r="AU556" s="248" t="s">
        <v>85</v>
      </c>
      <c r="AV556" s="13" t="s">
        <v>82</v>
      </c>
      <c r="AW556" s="13" t="s">
        <v>36</v>
      </c>
      <c r="AX556" s="13" t="s">
        <v>75</v>
      </c>
      <c r="AY556" s="248" t="s">
        <v>207</v>
      </c>
    </row>
    <row r="557" s="14" customFormat="1">
      <c r="A557" s="14"/>
      <c r="B557" s="249"/>
      <c r="C557" s="250"/>
      <c r="D557" s="240" t="s">
        <v>327</v>
      </c>
      <c r="E557" s="251" t="s">
        <v>19</v>
      </c>
      <c r="F557" s="252" t="s">
        <v>822</v>
      </c>
      <c r="G557" s="250"/>
      <c r="H557" s="253">
        <v>3.8780000000000001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9" t="s">
        <v>327</v>
      </c>
      <c r="AU557" s="259" t="s">
        <v>85</v>
      </c>
      <c r="AV557" s="14" t="s">
        <v>85</v>
      </c>
      <c r="AW557" s="14" t="s">
        <v>36</v>
      </c>
      <c r="AX557" s="14" t="s">
        <v>75</v>
      </c>
      <c r="AY557" s="259" t="s">
        <v>207</v>
      </c>
    </row>
    <row r="558" s="14" customFormat="1">
      <c r="A558" s="14"/>
      <c r="B558" s="249"/>
      <c r="C558" s="250"/>
      <c r="D558" s="240" t="s">
        <v>327</v>
      </c>
      <c r="E558" s="251" t="s">
        <v>19</v>
      </c>
      <c r="F558" s="252" t="s">
        <v>816</v>
      </c>
      <c r="G558" s="250"/>
      <c r="H558" s="253">
        <v>-0.41999999999999998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327</v>
      </c>
      <c r="AU558" s="259" t="s">
        <v>85</v>
      </c>
      <c r="AV558" s="14" t="s">
        <v>85</v>
      </c>
      <c r="AW558" s="14" t="s">
        <v>36</v>
      </c>
      <c r="AX558" s="14" t="s">
        <v>75</v>
      </c>
      <c r="AY558" s="259" t="s">
        <v>207</v>
      </c>
    </row>
    <row r="559" s="15" customFormat="1">
      <c r="A559" s="15"/>
      <c r="B559" s="260"/>
      <c r="C559" s="261"/>
      <c r="D559" s="240" t="s">
        <v>327</v>
      </c>
      <c r="E559" s="262" t="s">
        <v>19</v>
      </c>
      <c r="F559" s="263" t="s">
        <v>345</v>
      </c>
      <c r="G559" s="261"/>
      <c r="H559" s="264">
        <v>37.683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0" t="s">
        <v>327</v>
      </c>
      <c r="AU559" s="270" t="s">
        <v>85</v>
      </c>
      <c r="AV559" s="15" t="s">
        <v>215</v>
      </c>
      <c r="AW559" s="15" t="s">
        <v>36</v>
      </c>
      <c r="AX559" s="15" t="s">
        <v>82</v>
      </c>
      <c r="AY559" s="270" t="s">
        <v>207</v>
      </c>
    </row>
    <row r="560" s="2" customFormat="1" ht="16.5" customHeight="1">
      <c r="A560" s="40"/>
      <c r="B560" s="41"/>
      <c r="C560" s="214" t="s">
        <v>823</v>
      </c>
      <c r="D560" s="214" t="s">
        <v>211</v>
      </c>
      <c r="E560" s="215" t="s">
        <v>824</v>
      </c>
      <c r="F560" s="216" t="s">
        <v>825</v>
      </c>
      <c r="G560" s="217" t="s">
        <v>220</v>
      </c>
      <c r="H560" s="218">
        <v>391.84199999999998</v>
      </c>
      <c r="I560" s="219"/>
      <c r="J560" s="220">
        <f>ROUND(I560*H560,2)</f>
        <v>0</v>
      </c>
      <c r="K560" s="216" t="s">
        <v>323</v>
      </c>
      <c r="L560" s="46"/>
      <c r="M560" s="229" t="s">
        <v>19</v>
      </c>
      <c r="N560" s="230" t="s">
        <v>46</v>
      </c>
      <c r="O560" s="86"/>
      <c r="P560" s="231">
        <f>O560*H560</f>
        <v>0</v>
      </c>
      <c r="Q560" s="231">
        <v>0.0027499999999999998</v>
      </c>
      <c r="R560" s="231">
        <f>Q560*H560</f>
        <v>1.0775655</v>
      </c>
      <c r="S560" s="231">
        <v>0</v>
      </c>
      <c r="T560" s="232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215</v>
      </c>
      <c r="AT560" s="226" t="s">
        <v>211</v>
      </c>
      <c r="AU560" s="226" t="s">
        <v>85</v>
      </c>
      <c r="AY560" s="19" t="s">
        <v>207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82</v>
      </c>
      <c r="BK560" s="227">
        <f>ROUND(I560*H560,2)</f>
        <v>0</v>
      </c>
      <c r="BL560" s="19" t="s">
        <v>215</v>
      </c>
      <c r="BM560" s="226" t="s">
        <v>826</v>
      </c>
    </row>
    <row r="561" s="2" customFormat="1">
      <c r="A561" s="40"/>
      <c r="B561" s="41"/>
      <c r="C561" s="42"/>
      <c r="D561" s="233" t="s">
        <v>325</v>
      </c>
      <c r="E561" s="42"/>
      <c r="F561" s="234" t="s">
        <v>827</v>
      </c>
      <c r="G561" s="42"/>
      <c r="H561" s="42"/>
      <c r="I561" s="235"/>
      <c r="J561" s="42"/>
      <c r="K561" s="42"/>
      <c r="L561" s="46"/>
      <c r="M561" s="236"/>
      <c r="N561" s="237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325</v>
      </c>
      <c r="AU561" s="19" t="s">
        <v>85</v>
      </c>
    </row>
    <row r="562" s="13" customFormat="1">
      <c r="A562" s="13"/>
      <c r="B562" s="238"/>
      <c r="C562" s="239"/>
      <c r="D562" s="240" t="s">
        <v>327</v>
      </c>
      <c r="E562" s="241" t="s">
        <v>19</v>
      </c>
      <c r="F562" s="242" t="s">
        <v>828</v>
      </c>
      <c r="G562" s="239"/>
      <c r="H562" s="241" t="s">
        <v>19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327</v>
      </c>
      <c r="AU562" s="248" t="s">
        <v>85</v>
      </c>
      <c r="AV562" s="13" t="s">
        <v>82</v>
      </c>
      <c r="AW562" s="13" t="s">
        <v>36</v>
      </c>
      <c r="AX562" s="13" t="s">
        <v>75</v>
      </c>
      <c r="AY562" s="248" t="s">
        <v>207</v>
      </c>
    </row>
    <row r="563" s="13" customFormat="1">
      <c r="A563" s="13"/>
      <c r="B563" s="238"/>
      <c r="C563" s="239"/>
      <c r="D563" s="240" t="s">
        <v>327</v>
      </c>
      <c r="E563" s="241" t="s">
        <v>19</v>
      </c>
      <c r="F563" s="242" t="s">
        <v>764</v>
      </c>
      <c r="G563" s="239"/>
      <c r="H563" s="241" t="s">
        <v>19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327</v>
      </c>
      <c r="AU563" s="248" t="s">
        <v>85</v>
      </c>
      <c r="AV563" s="13" t="s">
        <v>82</v>
      </c>
      <c r="AW563" s="13" t="s">
        <v>36</v>
      </c>
      <c r="AX563" s="13" t="s">
        <v>75</v>
      </c>
      <c r="AY563" s="248" t="s">
        <v>207</v>
      </c>
    </row>
    <row r="564" s="13" customFormat="1">
      <c r="A564" s="13"/>
      <c r="B564" s="238"/>
      <c r="C564" s="239"/>
      <c r="D564" s="240" t="s">
        <v>327</v>
      </c>
      <c r="E564" s="241" t="s">
        <v>19</v>
      </c>
      <c r="F564" s="242" t="s">
        <v>809</v>
      </c>
      <c r="G564" s="239"/>
      <c r="H564" s="241" t="s">
        <v>19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327</v>
      </c>
      <c r="AU564" s="248" t="s">
        <v>85</v>
      </c>
      <c r="AV564" s="13" t="s">
        <v>82</v>
      </c>
      <c r="AW564" s="13" t="s">
        <v>36</v>
      </c>
      <c r="AX564" s="13" t="s">
        <v>75</v>
      </c>
      <c r="AY564" s="248" t="s">
        <v>207</v>
      </c>
    </row>
    <row r="565" s="14" customFormat="1">
      <c r="A565" s="14"/>
      <c r="B565" s="249"/>
      <c r="C565" s="250"/>
      <c r="D565" s="240" t="s">
        <v>327</v>
      </c>
      <c r="E565" s="251" t="s">
        <v>19</v>
      </c>
      <c r="F565" s="252" t="s">
        <v>829</v>
      </c>
      <c r="G565" s="250"/>
      <c r="H565" s="253">
        <v>37.289999999999999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9" t="s">
        <v>327</v>
      </c>
      <c r="AU565" s="259" t="s">
        <v>85</v>
      </c>
      <c r="AV565" s="14" t="s">
        <v>85</v>
      </c>
      <c r="AW565" s="14" t="s">
        <v>36</v>
      </c>
      <c r="AX565" s="14" t="s">
        <v>75</v>
      </c>
      <c r="AY565" s="259" t="s">
        <v>207</v>
      </c>
    </row>
    <row r="566" s="13" customFormat="1">
      <c r="A566" s="13"/>
      <c r="B566" s="238"/>
      <c r="C566" s="239"/>
      <c r="D566" s="240" t="s">
        <v>327</v>
      </c>
      <c r="E566" s="241" t="s">
        <v>19</v>
      </c>
      <c r="F566" s="242" t="s">
        <v>811</v>
      </c>
      <c r="G566" s="239"/>
      <c r="H566" s="241" t="s">
        <v>19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327</v>
      </c>
      <c r="AU566" s="248" t="s">
        <v>85</v>
      </c>
      <c r="AV566" s="13" t="s">
        <v>82</v>
      </c>
      <c r="AW566" s="13" t="s">
        <v>36</v>
      </c>
      <c r="AX566" s="13" t="s">
        <v>75</v>
      </c>
      <c r="AY566" s="248" t="s">
        <v>207</v>
      </c>
    </row>
    <row r="567" s="14" customFormat="1">
      <c r="A567" s="14"/>
      <c r="B567" s="249"/>
      <c r="C567" s="250"/>
      <c r="D567" s="240" t="s">
        <v>327</v>
      </c>
      <c r="E567" s="251" t="s">
        <v>19</v>
      </c>
      <c r="F567" s="252" t="s">
        <v>830</v>
      </c>
      <c r="G567" s="250"/>
      <c r="H567" s="253">
        <v>120.417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327</v>
      </c>
      <c r="AU567" s="259" t="s">
        <v>85</v>
      </c>
      <c r="AV567" s="14" t="s">
        <v>85</v>
      </c>
      <c r="AW567" s="14" t="s">
        <v>36</v>
      </c>
      <c r="AX567" s="14" t="s">
        <v>75</v>
      </c>
      <c r="AY567" s="259" t="s">
        <v>207</v>
      </c>
    </row>
    <row r="568" s="14" customFormat="1">
      <c r="A568" s="14"/>
      <c r="B568" s="249"/>
      <c r="C568" s="250"/>
      <c r="D568" s="240" t="s">
        <v>327</v>
      </c>
      <c r="E568" s="251" t="s">
        <v>19</v>
      </c>
      <c r="F568" s="252" t="s">
        <v>831</v>
      </c>
      <c r="G568" s="250"/>
      <c r="H568" s="253">
        <v>-11.273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9" t="s">
        <v>327</v>
      </c>
      <c r="AU568" s="259" t="s">
        <v>85</v>
      </c>
      <c r="AV568" s="14" t="s">
        <v>85</v>
      </c>
      <c r="AW568" s="14" t="s">
        <v>36</v>
      </c>
      <c r="AX568" s="14" t="s">
        <v>75</v>
      </c>
      <c r="AY568" s="259" t="s">
        <v>207</v>
      </c>
    </row>
    <row r="569" s="14" customFormat="1">
      <c r="A569" s="14"/>
      <c r="B569" s="249"/>
      <c r="C569" s="250"/>
      <c r="D569" s="240" t="s">
        <v>327</v>
      </c>
      <c r="E569" s="251" t="s">
        <v>19</v>
      </c>
      <c r="F569" s="252" t="s">
        <v>832</v>
      </c>
      <c r="G569" s="250"/>
      <c r="H569" s="253">
        <v>2.7639999999999998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327</v>
      </c>
      <c r="AU569" s="259" t="s">
        <v>85</v>
      </c>
      <c r="AV569" s="14" t="s">
        <v>85</v>
      </c>
      <c r="AW569" s="14" t="s">
        <v>36</v>
      </c>
      <c r="AX569" s="14" t="s">
        <v>75</v>
      </c>
      <c r="AY569" s="259" t="s">
        <v>207</v>
      </c>
    </row>
    <row r="570" s="13" customFormat="1">
      <c r="A570" s="13"/>
      <c r="B570" s="238"/>
      <c r="C570" s="239"/>
      <c r="D570" s="240" t="s">
        <v>327</v>
      </c>
      <c r="E570" s="241" t="s">
        <v>19</v>
      </c>
      <c r="F570" s="242" t="s">
        <v>814</v>
      </c>
      <c r="G570" s="239"/>
      <c r="H570" s="241" t="s">
        <v>19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327</v>
      </c>
      <c r="AU570" s="248" t="s">
        <v>85</v>
      </c>
      <c r="AV570" s="13" t="s">
        <v>82</v>
      </c>
      <c r="AW570" s="13" t="s">
        <v>36</v>
      </c>
      <c r="AX570" s="13" t="s">
        <v>75</v>
      </c>
      <c r="AY570" s="248" t="s">
        <v>207</v>
      </c>
    </row>
    <row r="571" s="14" customFormat="1">
      <c r="A571" s="14"/>
      <c r="B571" s="249"/>
      <c r="C571" s="250"/>
      <c r="D571" s="240" t="s">
        <v>327</v>
      </c>
      <c r="E571" s="251" t="s">
        <v>19</v>
      </c>
      <c r="F571" s="252" t="s">
        <v>833</v>
      </c>
      <c r="G571" s="250"/>
      <c r="H571" s="253">
        <v>25.079999999999998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9" t="s">
        <v>327</v>
      </c>
      <c r="AU571" s="259" t="s">
        <v>85</v>
      </c>
      <c r="AV571" s="14" t="s">
        <v>85</v>
      </c>
      <c r="AW571" s="14" t="s">
        <v>36</v>
      </c>
      <c r="AX571" s="14" t="s">
        <v>75</v>
      </c>
      <c r="AY571" s="259" t="s">
        <v>207</v>
      </c>
    </row>
    <row r="572" s="14" customFormat="1">
      <c r="A572" s="14"/>
      <c r="B572" s="249"/>
      <c r="C572" s="250"/>
      <c r="D572" s="240" t="s">
        <v>327</v>
      </c>
      <c r="E572" s="251" t="s">
        <v>19</v>
      </c>
      <c r="F572" s="252" t="s">
        <v>834</v>
      </c>
      <c r="G572" s="250"/>
      <c r="H572" s="253">
        <v>-3.9980000000000002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9" t="s">
        <v>327</v>
      </c>
      <c r="AU572" s="259" t="s">
        <v>85</v>
      </c>
      <c r="AV572" s="14" t="s">
        <v>85</v>
      </c>
      <c r="AW572" s="14" t="s">
        <v>36</v>
      </c>
      <c r="AX572" s="14" t="s">
        <v>75</v>
      </c>
      <c r="AY572" s="259" t="s">
        <v>207</v>
      </c>
    </row>
    <row r="573" s="14" customFormat="1">
      <c r="A573" s="14"/>
      <c r="B573" s="249"/>
      <c r="C573" s="250"/>
      <c r="D573" s="240" t="s">
        <v>327</v>
      </c>
      <c r="E573" s="251" t="s">
        <v>19</v>
      </c>
      <c r="F573" s="252" t="s">
        <v>835</v>
      </c>
      <c r="G573" s="250"/>
      <c r="H573" s="253">
        <v>1.0629999999999999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327</v>
      </c>
      <c r="AU573" s="259" t="s">
        <v>85</v>
      </c>
      <c r="AV573" s="14" t="s">
        <v>85</v>
      </c>
      <c r="AW573" s="14" t="s">
        <v>36</v>
      </c>
      <c r="AX573" s="14" t="s">
        <v>75</v>
      </c>
      <c r="AY573" s="259" t="s">
        <v>207</v>
      </c>
    </row>
    <row r="574" s="13" customFormat="1">
      <c r="A574" s="13"/>
      <c r="B574" s="238"/>
      <c r="C574" s="239"/>
      <c r="D574" s="240" t="s">
        <v>327</v>
      </c>
      <c r="E574" s="241" t="s">
        <v>19</v>
      </c>
      <c r="F574" s="242" t="s">
        <v>769</v>
      </c>
      <c r="G574" s="239"/>
      <c r="H574" s="241" t="s">
        <v>19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327</v>
      </c>
      <c r="AU574" s="248" t="s">
        <v>85</v>
      </c>
      <c r="AV574" s="13" t="s">
        <v>82</v>
      </c>
      <c r="AW574" s="13" t="s">
        <v>36</v>
      </c>
      <c r="AX574" s="13" t="s">
        <v>75</v>
      </c>
      <c r="AY574" s="248" t="s">
        <v>207</v>
      </c>
    </row>
    <row r="575" s="13" customFormat="1">
      <c r="A575" s="13"/>
      <c r="B575" s="238"/>
      <c r="C575" s="239"/>
      <c r="D575" s="240" t="s">
        <v>327</v>
      </c>
      <c r="E575" s="241" t="s">
        <v>19</v>
      </c>
      <c r="F575" s="242" t="s">
        <v>809</v>
      </c>
      <c r="G575" s="239"/>
      <c r="H575" s="241" t="s">
        <v>19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8" t="s">
        <v>327</v>
      </c>
      <c r="AU575" s="248" t="s">
        <v>85</v>
      </c>
      <c r="AV575" s="13" t="s">
        <v>82</v>
      </c>
      <c r="AW575" s="13" t="s">
        <v>36</v>
      </c>
      <c r="AX575" s="13" t="s">
        <v>75</v>
      </c>
      <c r="AY575" s="248" t="s">
        <v>207</v>
      </c>
    </row>
    <row r="576" s="14" customFormat="1">
      <c r="A576" s="14"/>
      <c r="B576" s="249"/>
      <c r="C576" s="250"/>
      <c r="D576" s="240" t="s">
        <v>327</v>
      </c>
      <c r="E576" s="251" t="s">
        <v>19</v>
      </c>
      <c r="F576" s="252" t="s">
        <v>836</v>
      </c>
      <c r="G576" s="250"/>
      <c r="H576" s="253">
        <v>39.329999999999998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327</v>
      </c>
      <c r="AU576" s="259" t="s">
        <v>85</v>
      </c>
      <c r="AV576" s="14" t="s">
        <v>85</v>
      </c>
      <c r="AW576" s="14" t="s">
        <v>36</v>
      </c>
      <c r="AX576" s="14" t="s">
        <v>75</v>
      </c>
      <c r="AY576" s="259" t="s">
        <v>207</v>
      </c>
    </row>
    <row r="577" s="13" customFormat="1">
      <c r="A577" s="13"/>
      <c r="B577" s="238"/>
      <c r="C577" s="239"/>
      <c r="D577" s="240" t="s">
        <v>327</v>
      </c>
      <c r="E577" s="241" t="s">
        <v>19</v>
      </c>
      <c r="F577" s="242" t="s">
        <v>811</v>
      </c>
      <c r="G577" s="239"/>
      <c r="H577" s="241" t="s">
        <v>19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327</v>
      </c>
      <c r="AU577" s="248" t="s">
        <v>85</v>
      </c>
      <c r="AV577" s="13" t="s">
        <v>82</v>
      </c>
      <c r="AW577" s="13" t="s">
        <v>36</v>
      </c>
      <c r="AX577" s="13" t="s">
        <v>75</v>
      </c>
      <c r="AY577" s="248" t="s">
        <v>207</v>
      </c>
    </row>
    <row r="578" s="14" customFormat="1">
      <c r="A578" s="14"/>
      <c r="B578" s="249"/>
      <c r="C578" s="250"/>
      <c r="D578" s="240" t="s">
        <v>327</v>
      </c>
      <c r="E578" s="251" t="s">
        <v>19</v>
      </c>
      <c r="F578" s="252" t="s">
        <v>837</v>
      </c>
      <c r="G578" s="250"/>
      <c r="H578" s="253">
        <v>114.506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9" t="s">
        <v>327</v>
      </c>
      <c r="AU578" s="259" t="s">
        <v>85</v>
      </c>
      <c r="AV578" s="14" t="s">
        <v>85</v>
      </c>
      <c r="AW578" s="14" t="s">
        <v>36</v>
      </c>
      <c r="AX578" s="14" t="s">
        <v>75</v>
      </c>
      <c r="AY578" s="259" t="s">
        <v>207</v>
      </c>
    </row>
    <row r="579" s="13" customFormat="1">
      <c r="A579" s="13"/>
      <c r="B579" s="238"/>
      <c r="C579" s="239"/>
      <c r="D579" s="240" t="s">
        <v>327</v>
      </c>
      <c r="E579" s="241" t="s">
        <v>19</v>
      </c>
      <c r="F579" s="242" t="s">
        <v>814</v>
      </c>
      <c r="G579" s="239"/>
      <c r="H579" s="241" t="s">
        <v>19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8" t="s">
        <v>327</v>
      </c>
      <c r="AU579" s="248" t="s">
        <v>85</v>
      </c>
      <c r="AV579" s="13" t="s">
        <v>82</v>
      </c>
      <c r="AW579" s="13" t="s">
        <v>36</v>
      </c>
      <c r="AX579" s="13" t="s">
        <v>75</v>
      </c>
      <c r="AY579" s="248" t="s">
        <v>207</v>
      </c>
    </row>
    <row r="580" s="14" customFormat="1">
      <c r="A580" s="14"/>
      <c r="B580" s="249"/>
      <c r="C580" s="250"/>
      <c r="D580" s="240" t="s">
        <v>327</v>
      </c>
      <c r="E580" s="251" t="s">
        <v>19</v>
      </c>
      <c r="F580" s="252" t="s">
        <v>833</v>
      </c>
      <c r="G580" s="250"/>
      <c r="H580" s="253">
        <v>25.079999999999998</v>
      </c>
      <c r="I580" s="254"/>
      <c r="J580" s="250"/>
      <c r="K580" s="250"/>
      <c r="L580" s="255"/>
      <c r="M580" s="256"/>
      <c r="N580" s="257"/>
      <c r="O580" s="257"/>
      <c r="P580" s="257"/>
      <c r="Q580" s="257"/>
      <c r="R580" s="257"/>
      <c r="S580" s="257"/>
      <c r="T580" s="25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9" t="s">
        <v>327</v>
      </c>
      <c r="AU580" s="259" t="s">
        <v>85</v>
      </c>
      <c r="AV580" s="14" t="s">
        <v>85</v>
      </c>
      <c r="AW580" s="14" t="s">
        <v>36</v>
      </c>
      <c r="AX580" s="14" t="s">
        <v>75</v>
      </c>
      <c r="AY580" s="259" t="s">
        <v>207</v>
      </c>
    </row>
    <row r="581" s="14" customFormat="1">
      <c r="A581" s="14"/>
      <c r="B581" s="249"/>
      <c r="C581" s="250"/>
      <c r="D581" s="240" t="s">
        <v>327</v>
      </c>
      <c r="E581" s="251" t="s">
        <v>19</v>
      </c>
      <c r="F581" s="252" t="s">
        <v>834</v>
      </c>
      <c r="G581" s="250"/>
      <c r="H581" s="253">
        <v>-3.9980000000000002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327</v>
      </c>
      <c r="AU581" s="259" t="s">
        <v>85</v>
      </c>
      <c r="AV581" s="14" t="s">
        <v>85</v>
      </c>
      <c r="AW581" s="14" t="s">
        <v>36</v>
      </c>
      <c r="AX581" s="14" t="s">
        <v>75</v>
      </c>
      <c r="AY581" s="259" t="s">
        <v>207</v>
      </c>
    </row>
    <row r="582" s="14" customFormat="1">
      <c r="A582" s="14"/>
      <c r="B582" s="249"/>
      <c r="C582" s="250"/>
      <c r="D582" s="240" t="s">
        <v>327</v>
      </c>
      <c r="E582" s="251" t="s">
        <v>19</v>
      </c>
      <c r="F582" s="252" t="s">
        <v>835</v>
      </c>
      <c r="G582" s="250"/>
      <c r="H582" s="253">
        <v>1.0629999999999999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9" t="s">
        <v>327</v>
      </c>
      <c r="AU582" s="259" t="s">
        <v>85</v>
      </c>
      <c r="AV582" s="14" t="s">
        <v>85</v>
      </c>
      <c r="AW582" s="14" t="s">
        <v>36</v>
      </c>
      <c r="AX582" s="14" t="s">
        <v>75</v>
      </c>
      <c r="AY582" s="259" t="s">
        <v>207</v>
      </c>
    </row>
    <row r="583" s="13" customFormat="1">
      <c r="A583" s="13"/>
      <c r="B583" s="238"/>
      <c r="C583" s="239"/>
      <c r="D583" s="240" t="s">
        <v>327</v>
      </c>
      <c r="E583" s="241" t="s">
        <v>19</v>
      </c>
      <c r="F583" s="242" t="s">
        <v>771</v>
      </c>
      <c r="G583" s="239"/>
      <c r="H583" s="241" t="s">
        <v>19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327</v>
      </c>
      <c r="AU583" s="248" t="s">
        <v>85</v>
      </c>
      <c r="AV583" s="13" t="s">
        <v>82</v>
      </c>
      <c r="AW583" s="13" t="s">
        <v>36</v>
      </c>
      <c r="AX583" s="13" t="s">
        <v>75</v>
      </c>
      <c r="AY583" s="248" t="s">
        <v>207</v>
      </c>
    </row>
    <row r="584" s="13" customFormat="1">
      <c r="A584" s="13"/>
      <c r="B584" s="238"/>
      <c r="C584" s="239"/>
      <c r="D584" s="240" t="s">
        <v>327</v>
      </c>
      <c r="E584" s="241" t="s">
        <v>19</v>
      </c>
      <c r="F584" s="242" t="s">
        <v>811</v>
      </c>
      <c r="G584" s="239"/>
      <c r="H584" s="241" t="s">
        <v>19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327</v>
      </c>
      <c r="AU584" s="248" t="s">
        <v>85</v>
      </c>
      <c r="AV584" s="13" t="s">
        <v>82</v>
      </c>
      <c r="AW584" s="13" t="s">
        <v>36</v>
      </c>
      <c r="AX584" s="13" t="s">
        <v>75</v>
      </c>
      <c r="AY584" s="248" t="s">
        <v>207</v>
      </c>
    </row>
    <row r="585" s="14" customFormat="1">
      <c r="A585" s="14"/>
      <c r="B585" s="249"/>
      <c r="C585" s="250"/>
      <c r="D585" s="240" t="s">
        <v>327</v>
      </c>
      <c r="E585" s="251" t="s">
        <v>19</v>
      </c>
      <c r="F585" s="252" t="s">
        <v>838</v>
      </c>
      <c r="G585" s="250"/>
      <c r="H585" s="253">
        <v>2.5600000000000001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9" t="s">
        <v>327</v>
      </c>
      <c r="AU585" s="259" t="s">
        <v>85</v>
      </c>
      <c r="AV585" s="14" t="s">
        <v>85</v>
      </c>
      <c r="AW585" s="14" t="s">
        <v>36</v>
      </c>
      <c r="AX585" s="14" t="s">
        <v>75</v>
      </c>
      <c r="AY585" s="259" t="s">
        <v>207</v>
      </c>
    </row>
    <row r="586" s="13" customFormat="1">
      <c r="A586" s="13"/>
      <c r="B586" s="238"/>
      <c r="C586" s="239"/>
      <c r="D586" s="240" t="s">
        <v>327</v>
      </c>
      <c r="E586" s="241" t="s">
        <v>19</v>
      </c>
      <c r="F586" s="242" t="s">
        <v>820</v>
      </c>
      <c r="G586" s="239"/>
      <c r="H586" s="241" t="s">
        <v>19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327</v>
      </c>
      <c r="AU586" s="248" t="s">
        <v>85</v>
      </c>
      <c r="AV586" s="13" t="s">
        <v>82</v>
      </c>
      <c r="AW586" s="13" t="s">
        <v>36</v>
      </c>
      <c r="AX586" s="13" t="s">
        <v>75</v>
      </c>
      <c r="AY586" s="248" t="s">
        <v>207</v>
      </c>
    </row>
    <row r="587" s="14" customFormat="1">
      <c r="A587" s="14"/>
      <c r="B587" s="249"/>
      <c r="C587" s="250"/>
      <c r="D587" s="240" t="s">
        <v>327</v>
      </c>
      <c r="E587" s="251" t="s">
        <v>19</v>
      </c>
      <c r="F587" s="252" t="s">
        <v>839</v>
      </c>
      <c r="G587" s="250"/>
      <c r="H587" s="253">
        <v>3.7440000000000002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327</v>
      </c>
      <c r="AU587" s="259" t="s">
        <v>85</v>
      </c>
      <c r="AV587" s="14" t="s">
        <v>85</v>
      </c>
      <c r="AW587" s="14" t="s">
        <v>36</v>
      </c>
      <c r="AX587" s="14" t="s">
        <v>75</v>
      </c>
      <c r="AY587" s="259" t="s">
        <v>207</v>
      </c>
    </row>
    <row r="588" s="13" customFormat="1">
      <c r="A588" s="13"/>
      <c r="B588" s="238"/>
      <c r="C588" s="239"/>
      <c r="D588" s="240" t="s">
        <v>327</v>
      </c>
      <c r="E588" s="241" t="s">
        <v>19</v>
      </c>
      <c r="F588" s="242" t="s">
        <v>814</v>
      </c>
      <c r="G588" s="239"/>
      <c r="H588" s="241" t="s">
        <v>19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8" t="s">
        <v>327</v>
      </c>
      <c r="AU588" s="248" t="s">
        <v>85</v>
      </c>
      <c r="AV588" s="13" t="s">
        <v>82</v>
      </c>
      <c r="AW588" s="13" t="s">
        <v>36</v>
      </c>
      <c r="AX588" s="13" t="s">
        <v>75</v>
      </c>
      <c r="AY588" s="248" t="s">
        <v>207</v>
      </c>
    </row>
    <row r="589" s="14" customFormat="1">
      <c r="A589" s="14"/>
      <c r="B589" s="249"/>
      <c r="C589" s="250"/>
      <c r="D589" s="240" t="s">
        <v>327</v>
      </c>
      <c r="E589" s="251" t="s">
        <v>19</v>
      </c>
      <c r="F589" s="252" t="s">
        <v>840</v>
      </c>
      <c r="G589" s="250"/>
      <c r="H589" s="253">
        <v>36.936</v>
      </c>
      <c r="I589" s="254"/>
      <c r="J589" s="250"/>
      <c r="K589" s="250"/>
      <c r="L589" s="255"/>
      <c r="M589" s="256"/>
      <c r="N589" s="257"/>
      <c r="O589" s="257"/>
      <c r="P589" s="257"/>
      <c r="Q589" s="257"/>
      <c r="R589" s="257"/>
      <c r="S589" s="257"/>
      <c r="T589" s="25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9" t="s">
        <v>327</v>
      </c>
      <c r="AU589" s="259" t="s">
        <v>85</v>
      </c>
      <c r="AV589" s="14" t="s">
        <v>85</v>
      </c>
      <c r="AW589" s="14" t="s">
        <v>36</v>
      </c>
      <c r="AX589" s="14" t="s">
        <v>75</v>
      </c>
      <c r="AY589" s="259" t="s">
        <v>207</v>
      </c>
    </row>
    <row r="590" s="14" customFormat="1">
      <c r="A590" s="14"/>
      <c r="B590" s="249"/>
      <c r="C590" s="250"/>
      <c r="D590" s="240" t="s">
        <v>327</v>
      </c>
      <c r="E590" s="251" t="s">
        <v>19</v>
      </c>
      <c r="F590" s="252" t="s">
        <v>834</v>
      </c>
      <c r="G590" s="250"/>
      <c r="H590" s="253">
        <v>-3.9980000000000002</v>
      </c>
      <c r="I590" s="254"/>
      <c r="J590" s="250"/>
      <c r="K590" s="250"/>
      <c r="L590" s="255"/>
      <c r="M590" s="256"/>
      <c r="N590" s="257"/>
      <c r="O590" s="257"/>
      <c r="P590" s="257"/>
      <c r="Q590" s="257"/>
      <c r="R590" s="257"/>
      <c r="S590" s="257"/>
      <c r="T590" s="25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9" t="s">
        <v>327</v>
      </c>
      <c r="AU590" s="259" t="s">
        <v>85</v>
      </c>
      <c r="AV590" s="14" t="s">
        <v>85</v>
      </c>
      <c r="AW590" s="14" t="s">
        <v>36</v>
      </c>
      <c r="AX590" s="14" t="s">
        <v>75</v>
      </c>
      <c r="AY590" s="259" t="s">
        <v>207</v>
      </c>
    </row>
    <row r="591" s="14" customFormat="1">
      <c r="A591" s="14"/>
      <c r="B591" s="249"/>
      <c r="C591" s="250"/>
      <c r="D591" s="240" t="s">
        <v>327</v>
      </c>
      <c r="E591" s="251" t="s">
        <v>19</v>
      </c>
      <c r="F591" s="252" t="s">
        <v>835</v>
      </c>
      <c r="G591" s="250"/>
      <c r="H591" s="253">
        <v>1.0629999999999999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9" t="s">
        <v>327</v>
      </c>
      <c r="AU591" s="259" t="s">
        <v>85</v>
      </c>
      <c r="AV591" s="14" t="s">
        <v>85</v>
      </c>
      <c r="AW591" s="14" t="s">
        <v>36</v>
      </c>
      <c r="AX591" s="14" t="s">
        <v>75</v>
      </c>
      <c r="AY591" s="259" t="s">
        <v>207</v>
      </c>
    </row>
    <row r="592" s="16" customFormat="1">
      <c r="A592" s="16"/>
      <c r="B592" s="271"/>
      <c r="C592" s="272"/>
      <c r="D592" s="240" t="s">
        <v>327</v>
      </c>
      <c r="E592" s="273" t="s">
        <v>19</v>
      </c>
      <c r="F592" s="274" t="s">
        <v>420</v>
      </c>
      <c r="G592" s="272"/>
      <c r="H592" s="275">
        <v>387.62900000000002</v>
      </c>
      <c r="I592" s="276"/>
      <c r="J592" s="272"/>
      <c r="K592" s="272"/>
      <c r="L592" s="277"/>
      <c r="M592" s="278"/>
      <c r="N592" s="279"/>
      <c r="O592" s="279"/>
      <c r="P592" s="279"/>
      <c r="Q592" s="279"/>
      <c r="R592" s="279"/>
      <c r="S592" s="279"/>
      <c r="T592" s="280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1" t="s">
        <v>327</v>
      </c>
      <c r="AU592" s="281" t="s">
        <v>85</v>
      </c>
      <c r="AV592" s="16" t="s">
        <v>216</v>
      </c>
      <c r="AW592" s="16" t="s">
        <v>36</v>
      </c>
      <c r="AX592" s="16" t="s">
        <v>75</v>
      </c>
      <c r="AY592" s="281" t="s">
        <v>207</v>
      </c>
    </row>
    <row r="593" s="13" customFormat="1">
      <c r="A593" s="13"/>
      <c r="B593" s="238"/>
      <c r="C593" s="239"/>
      <c r="D593" s="240" t="s">
        <v>327</v>
      </c>
      <c r="E593" s="241" t="s">
        <v>19</v>
      </c>
      <c r="F593" s="242" t="s">
        <v>841</v>
      </c>
      <c r="G593" s="239"/>
      <c r="H593" s="241" t="s">
        <v>19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327</v>
      </c>
      <c r="AU593" s="248" t="s">
        <v>85</v>
      </c>
      <c r="AV593" s="13" t="s">
        <v>82</v>
      </c>
      <c r="AW593" s="13" t="s">
        <v>36</v>
      </c>
      <c r="AX593" s="13" t="s">
        <v>75</v>
      </c>
      <c r="AY593" s="248" t="s">
        <v>207</v>
      </c>
    </row>
    <row r="594" s="13" customFormat="1">
      <c r="A594" s="13"/>
      <c r="B594" s="238"/>
      <c r="C594" s="239"/>
      <c r="D594" s="240" t="s">
        <v>327</v>
      </c>
      <c r="E594" s="241" t="s">
        <v>19</v>
      </c>
      <c r="F594" s="242" t="s">
        <v>764</v>
      </c>
      <c r="G594" s="239"/>
      <c r="H594" s="241" t="s">
        <v>19</v>
      </c>
      <c r="I594" s="243"/>
      <c r="J594" s="239"/>
      <c r="K594" s="239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327</v>
      </c>
      <c r="AU594" s="248" t="s">
        <v>85</v>
      </c>
      <c r="AV594" s="13" t="s">
        <v>82</v>
      </c>
      <c r="AW594" s="13" t="s">
        <v>36</v>
      </c>
      <c r="AX594" s="13" t="s">
        <v>75</v>
      </c>
      <c r="AY594" s="248" t="s">
        <v>207</v>
      </c>
    </row>
    <row r="595" s="13" customFormat="1">
      <c r="A595" s="13"/>
      <c r="B595" s="238"/>
      <c r="C595" s="239"/>
      <c r="D595" s="240" t="s">
        <v>327</v>
      </c>
      <c r="E595" s="241" t="s">
        <v>19</v>
      </c>
      <c r="F595" s="242" t="s">
        <v>811</v>
      </c>
      <c r="G595" s="239"/>
      <c r="H595" s="241" t="s">
        <v>19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8" t="s">
        <v>327</v>
      </c>
      <c r="AU595" s="248" t="s">
        <v>85</v>
      </c>
      <c r="AV595" s="13" t="s">
        <v>82</v>
      </c>
      <c r="AW595" s="13" t="s">
        <v>36</v>
      </c>
      <c r="AX595" s="13" t="s">
        <v>75</v>
      </c>
      <c r="AY595" s="248" t="s">
        <v>207</v>
      </c>
    </row>
    <row r="596" s="14" customFormat="1">
      <c r="A596" s="14"/>
      <c r="B596" s="249"/>
      <c r="C596" s="250"/>
      <c r="D596" s="240" t="s">
        <v>327</v>
      </c>
      <c r="E596" s="251" t="s">
        <v>19</v>
      </c>
      <c r="F596" s="252" t="s">
        <v>842</v>
      </c>
      <c r="G596" s="250"/>
      <c r="H596" s="253">
        <v>0.16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327</v>
      </c>
      <c r="AU596" s="259" t="s">
        <v>85</v>
      </c>
      <c r="AV596" s="14" t="s">
        <v>85</v>
      </c>
      <c r="AW596" s="14" t="s">
        <v>36</v>
      </c>
      <c r="AX596" s="14" t="s">
        <v>75</v>
      </c>
      <c r="AY596" s="259" t="s">
        <v>207</v>
      </c>
    </row>
    <row r="597" s="14" customFormat="1">
      <c r="A597" s="14"/>
      <c r="B597" s="249"/>
      <c r="C597" s="250"/>
      <c r="D597" s="240" t="s">
        <v>327</v>
      </c>
      <c r="E597" s="251" t="s">
        <v>19</v>
      </c>
      <c r="F597" s="252" t="s">
        <v>843</v>
      </c>
      <c r="G597" s="250"/>
      <c r="H597" s="253">
        <v>0.14999999999999999</v>
      </c>
      <c r="I597" s="254"/>
      <c r="J597" s="250"/>
      <c r="K597" s="250"/>
      <c r="L597" s="255"/>
      <c r="M597" s="256"/>
      <c r="N597" s="257"/>
      <c r="O597" s="257"/>
      <c r="P597" s="257"/>
      <c r="Q597" s="257"/>
      <c r="R597" s="257"/>
      <c r="S597" s="257"/>
      <c r="T597" s="25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9" t="s">
        <v>327</v>
      </c>
      <c r="AU597" s="259" t="s">
        <v>85</v>
      </c>
      <c r="AV597" s="14" t="s">
        <v>85</v>
      </c>
      <c r="AW597" s="14" t="s">
        <v>36</v>
      </c>
      <c r="AX597" s="14" t="s">
        <v>75</v>
      </c>
      <c r="AY597" s="259" t="s">
        <v>207</v>
      </c>
    </row>
    <row r="598" s="14" customFormat="1">
      <c r="A598" s="14"/>
      <c r="B598" s="249"/>
      <c r="C598" s="250"/>
      <c r="D598" s="240" t="s">
        <v>327</v>
      </c>
      <c r="E598" s="251" t="s">
        <v>19</v>
      </c>
      <c r="F598" s="252" t="s">
        <v>844</v>
      </c>
      <c r="G598" s="250"/>
      <c r="H598" s="253">
        <v>0.32000000000000001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327</v>
      </c>
      <c r="AU598" s="259" t="s">
        <v>85</v>
      </c>
      <c r="AV598" s="14" t="s">
        <v>85</v>
      </c>
      <c r="AW598" s="14" t="s">
        <v>36</v>
      </c>
      <c r="AX598" s="14" t="s">
        <v>75</v>
      </c>
      <c r="AY598" s="259" t="s">
        <v>207</v>
      </c>
    </row>
    <row r="599" s="14" customFormat="1">
      <c r="A599" s="14"/>
      <c r="B599" s="249"/>
      <c r="C599" s="250"/>
      <c r="D599" s="240" t="s">
        <v>327</v>
      </c>
      <c r="E599" s="251" t="s">
        <v>19</v>
      </c>
      <c r="F599" s="252" t="s">
        <v>845</v>
      </c>
      <c r="G599" s="250"/>
      <c r="H599" s="253">
        <v>0.35999999999999999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9" t="s">
        <v>327</v>
      </c>
      <c r="AU599" s="259" t="s">
        <v>85</v>
      </c>
      <c r="AV599" s="14" t="s">
        <v>85</v>
      </c>
      <c r="AW599" s="14" t="s">
        <v>36</v>
      </c>
      <c r="AX599" s="14" t="s">
        <v>75</v>
      </c>
      <c r="AY599" s="259" t="s">
        <v>207</v>
      </c>
    </row>
    <row r="600" s="14" customFormat="1">
      <c r="A600" s="14"/>
      <c r="B600" s="249"/>
      <c r="C600" s="250"/>
      <c r="D600" s="240" t="s">
        <v>327</v>
      </c>
      <c r="E600" s="251" t="s">
        <v>19</v>
      </c>
      <c r="F600" s="252" t="s">
        <v>846</v>
      </c>
      <c r="G600" s="250"/>
      <c r="H600" s="253">
        <v>0.14000000000000001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327</v>
      </c>
      <c r="AU600" s="259" t="s">
        <v>85</v>
      </c>
      <c r="AV600" s="14" t="s">
        <v>85</v>
      </c>
      <c r="AW600" s="14" t="s">
        <v>36</v>
      </c>
      <c r="AX600" s="14" t="s">
        <v>75</v>
      </c>
      <c r="AY600" s="259" t="s">
        <v>207</v>
      </c>
    </row>
    <row r="601" s="14" customFormat="1">
      <c r="A601" s="14"/>
      <c r="B601" s="249"/>
      <c r="C601" s="250"/>
      <c r="D601" s="240" t="s">
        <v>327</v>
      </c>
      <c r="E601" s="251" t="s">
        <v>19</v>
      </c>
      <c r="F601" s="252" t="s">
        <v>847</v>
      </c>
      <c r="G601" s="250"/>
      <c r="H601" s="253">
        <v>0.47999999999999998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327</v>
      </c>
      <c r="AU601" s="259" t="s">
        <v>85</v>
      </c>
      <c r="AV601" s="14" t="s">
        <v>85</v>
      </c>
      <c r="AW601" s="14" t="s">
        <v>36</v>
      </c>
      <c r="AX601" s="14" t="s">
        <v>75</v>
      </c>
      <c r="AY601" s="259" t="s">
        <v>207</v>
      </c>
    </row>
    <row r="602" s="14" customFormat="1">
      <c r="A602" s="14"/>
      <c r="B602" s="249"/>
      <c r="C602" s="250"/>
      <c r="D602" s="240" t="s">
        <v>327</v>
      </c>
      <c r="E602" s="251" t="s">
        <v>19</v>
      </c>
      <c r="F602" s="252" t="s">
        <v>848</v>
      </c>
      <c r="G602" s="250"/>
      <c r="H602" s="253">
        <v>0.25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327</v>
      </c>
      <c r="AU602" s="259" t="s">
        <v>85</v>
      </c>
      <c r="AV602" s="14" t="s">
        <v>85</v>
      </c>
      <c r="AW602" s="14" t="s">
        <v>36</v>
      </c>
      <c r="AX602" s="14" t="s">
        <v>75</v>
      </c>
      <c r="AY602" s="259" t="s">
        <v>207</v>
      </c>
    </row>
    <row r="603" s="14" customFormat="1">
      <c r="A603" s="14"/>
      <c r="B603" s="249"/>
      <c r="C603" s="250"/>
      <c r="D603" s="240" t="s">
        <v>327</v>
      </c>
      <c r="E603" s="251" t="s">
        <v>19</v>
      </c>
      <c r="F603" s="252" t="s">
        <v>849</v>
      </c>
      <c r="G603" s="250"/>
      <c r="H603" s="253">
        <v>0.17000000000000001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9" t="s">
        <v>327</v>
      </c>
      <c r="AU603" s="259" t="s">
        <v>85</v>
      </c>
      <c r="AV603" s="14" t="s">
        <v>85</v>
      </c>
      <c r="AW603" s="14" t="s">
        <v>36</v>
      </c>
      <c r="AX603" s="14" t="s">
        <v>75</v>
      </c>
      <c r="AY603" s="259" t="s">
        <v>207</v>
      </c>
    </row>
    <row r="604" s="14" customFormat="1">
      <c r="A604" s="14"/>
      <c r="B604" s="249"/>
      <c r="C604" s="250"/>
      <c r="D604" s="240" t="s">
        <v>327</v>
      </c>
      <c r="E604" s="251" t="s">
        <v>19</v>
      </c>
      <c r="F604" s="252" t="s">
        <v>850</v>
      </c>
      <c r="G604" s="250"/>
      <c r="H604" s="253">
        <v>0.20000000000000001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327</v>
      </c>
      <c r="AU604" s="259" t="s">
        <v>85</v>
      </c>
      <c r="AV604" s="14" t="s">
        <v>85</v>
      </c>
      <c r="AW604" s="14" t="s">
        <v>36</v>
      </c>
      <c r="AX604" s="14" t="s">
        <v>75</v>
      </c>
      <c r="AY604" s="259" t="s">
        <v>207</v>
      </c>
    </row>
    <row r="605" s="13" customFormat="1">
      <c r="A605" s="13"/>
      <c r="B605" s="238"/>
      <c r="C605" s="239"/>
      <c r="D605" s="240" t="s">
        <v>327</v>
      </c>
      <c r="E605" s="241" t="s">
        <v>19</v>
      </c>
      <c r="F605" s="242" t="s">
        <v>769</v>
      </c>
      <c r="G605" s="239"/>
      <c r="H605" s="241" t="s">
        <v>19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327</v>
      </c>
      <c r="AU605" s="248" t="s">
        <v>85</v>
      </c>
      <c r="AV605" s="13" t="s">
        <v>82</v>
      </c>
      <c r="AW605" s="13" t="s">
        <v>36</v>
      </c>
      <c r="AX605" s="13" t="s">
        <v>75</v>
      </c>
      <c r="AY605" s="248" t="s">
        <v>207</v>
      </c>
    </row>
    <row r="606" s="13" customFormat="1">
      <c r="A606" s="13"/>
      <c r="B606" s="238"/>
      <c r="C606" s="239"/>
      <c r="D606" s="240" t="s">
        <v>327</v>
      </c>
      <c r="E606" s="241" t="s">
        <v>19</v>
      </c>
      <c r="F606" s="242" t="s">
        <v>811</v>
      </c>
      <c r="G606" s="239"/>
      <c r="H606" s="241" t="s">
        <v>19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327</v>
      </c>
      <c r="AU606" s="248" t="s">
        <v>85</v>
      </c>
      <c r="AV606" s="13" t="s">
        <v>82</v>
      </c>
      <c r="AW606" s="13" t="s">
        <v>36</v>
      </c>
      <c r="AX606" s="13" t="s">
        <v>75</v>
      </c>
      <c r="AY606" s="248" t="s">
        <v>207</v>
      </c>
    </row>
    <row r="607" s="14" customFormat="1">
      <c r="A607" s="14"/>
      <c r="B607" s="249"/>
      <c r="C607" s="250"/>
      <c r="D607" s="240" t="s">
        <v>327</v>
      </c>
      <c r="E607" s="251" t="s">
        <v>19</v>
      </c>
      <c r="F607" s="252" t="s">
        <v>842</v>
      </c>
      <c r="G607" s="250"/>
      <c r="H607" s="253">
        <v>0.16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327</v>
      </c>
      <c r="AU607" s="259" t="s">
        <v>85</v>
      </c>
      <c r="AV607" s="14" t="s">
        <v>85</v>
      </c>
      <c r="AW607" s="14" t="s">
        <v>36</v>
      </c>
      <c r="AX607" s="14" t="s">
        <v>75</v>
      </c>
      <c r="AY607" s="259" t="s">
        <v>207</v>
      </c>
    </row>
    <row r="608" s="14" customFormat="1">
      <c r="A608" s="14"/>
      <c r="B608" s="249"/>
      <c r="C608" s="250"/>
      <c r="D608" s="240" t="s">
        <v>327</v>
      </c>
      <c r="E608" s="251" t="s">
        <v>19</v>
      </c>
      <c r="F608" s="252" t="s">
        <v>843</v>
      </c>
      <c r="G608" s="250"/>
      <c r="H608" s="253">
        <v>0.14999999999999999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327</v>
      </c>
      <c r="AU608" s="259" t="s">
        <v>85</v>
      </c>
      <c r="AV608" s="14" t="s">
        <v>85</v>
      </c>
      <c r="AW608" s="14" t="s">
        <v>36</v>
      </c>
      <c r="AX608" s="14" t="s">
        <v>75</v>
      </c>
      <c r="AY608" s="259" t="s">
        <v>207</v>
      </c>
    </row>
    <row r="609" s="14" customFormat="1">
      <c r="A609" s="14"/>
      <c r="B609" s="249"/>
      <c r="C609" s="250"/>
      <c r="D609" s="240" t="s">
        <v>327</v>
      </c>
      <c r="E609" s="251" t="s">
        <v>19</v>
      </c>
      <c r="F609" s="252" t="s">
        <v>845</v>
      </c>
      <c r="G609" s="250"/>
      <c r="H609" s="253">
        <v>0.35999999999999999</v>
      </c>
      <c r="I609" s="254"/>
      <c r="J609" s="250"/>
      <c r="K609" s="250"/>
      <c r="L609" s="255"/>
      <c r="M609" s="256"/>
      <c r="N609" s="257"/>
      <c r="O609" s="257"/>
      <c r="P609" s="257"/>
      <c r="Q609" s="257"/>
      <c r="R609" s="257"/>
      <c r="S609" s="257"/>
      <c r="T609" s="25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9" t="s">
        <v>327</v>
      </c>
      <c r="AU609" s="259" t="s">
        <v>85</v>
      </c>
      <c r="AV609" s="14" t="s">
        <v>85</v>
      </c>
      <c r="AW609" s="14" t="s">
        <v>36</v>
      </c>
      <c r="AX609" s="14" t="s">
        <v>75</v>
      </c>
      <c r="AY609" s="259" t="s">
        <v>207</v>
      </c>
    </row>
    <row r="610" s="14" customFormat="1">
      <c r="A610" s="14"/>
      <c r="B610" s="249"/>
      <c r="C610" s="250"/>
      <c r="D610" s="240" t="s">
        <v>327</v>
      </c>
      <c r="E610" s="251" t="s">
        <v>19</v>
      </c>
      <c r="F610" s="252" t="s">
        <v>846</v>
      </c>
      <c r="G610" s="250"/>
      <c r="H610" s="253">
        <v>0.14000000000000001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9" t="s">
        <v>327</v>
      </c>
      <c r="AU610" s="259" t="s">
        <v>85</v>
      </c>
      <c r="AV610" s="14" t="s">
        <v>85</v>
      </c>
      <c r="AW610" s="14" t="s">
        <v>36</v>
      </c>
      <c r="AX610" s="14" t="s">
        <v>75</v>
      </c>
      <c r="AY610" s="259" t="s">
        <v>207</v>
      </c>
    </row>
    <row r="611" s="14" customFormat="1">
      <c r="A611" s="14"/>
      <c r="B611" s="249"/>
      <c r="C611" s="250"/>
      <c r="D611" s="240" t="s">
        <v>327</v>
      </c>
      <c r="E611" s="251" t="s">
        <v>19</v>
      </c>
      <c r="F611" s="252" t="s">
        <v>848</v>
      </c>
      <c r="G611" s="250"/>
      <c r="H611" s="253">
        <v>0.25</v>
      </c>
      <c r="I611" s="254"/>
      <c r="J611" s="250"/>
      <c r="K611" s="250"/>
      <c r="L611" s="255"/>
      <c r="M611" s="256"/>
      <c r="N611" s="257"/>
      <c r="O611" s="257"/>
      <c r="P611" s="257"/>
      <c r="Q611" s="257"/>
      <c r="R611" s="257"/>
      <c r="S611" s="257"/>
      <c r="T611" s="25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9" t="s">
        <v>327</v>
      </c>
      <c r="AU611" s="259" t="s">
        <v>85</v>
      </c>
      <c r="AV611" s="14" t="s">
        <v>85</v>
      </c>
      <c r="AW611" s="14" t="s">
        <v>36</v>
      </c>
      <c r="AX611" s="14" t="s">
        <v>75</v>
      </c>
      <c r="AY611" s="259" t="s">
        <v>207</v>
      </c>
    </row>
    <row r="612" s="14" customFormat="1">
      <c r="A612" s="14"/>
      <c r="B612" s="249"/>
      <c r="C612" s="250"/>
      <c r="D612" s="240" t="s">
        <v>327</v>
      </c>
      <c r="E612" s="251" t="s">
        <v>19</v>
      </c>
      <c r="F612" s="252" t="s">
        <v>849</v>
      </c>
      <c r="G612" s="250"/>
      <c r="H612" s="253">
        <v>0.17000000000000001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327</v>
      </c>
      <c r="AU612" s="259" t="s">
        <v>85</v>
      </c>
      <c r="AV612" s="14" t="s">
        <v>85</v>
      </c>
      <c r="AW612" s="14" t="s">
        <v>36</v>
      </c>
      <c r="AX612" s="14" t="s">
        <v>75</v>
      </c>
      <c r="AY612" s="259" t="s">
        <v>207</v>
      </c>
    </row>
    <row r="613" s="13" customFormat="1">
      <c r="A613" s="13"/>
      <c r="B613" s="238"/>
      <c r="C613" s="239"/>
      <c r="D613" s="240" t="s">
        <v>327</v>
      </c>
      <c r="E613" s="241" t="s">
        <v>19</v>
      </c>
      <c r="F613" s="242" t="s">
        <v>771</v>
      </c>
      <c r="G613" s="239"/>
      <c r="H613" s="241" t="s">
        <v>19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327</v>
      </c>
      <c r="AU613" s="248" t="s">
        <v>85</v>
      </c>
      <c r="AV613" s="13" t="s">
        <v>82</v>
      </c>
      <c r="AW613" s="13" t="s">
        <v>36</v>
      </c>
      <c r="AX613" s="13" t="s">
        <v>75</v>
      </c>
      <c r="AY613" s="248" t="s">
        <v>207</v>
      </c>
    </row>
    <row r="614" s="13" customFormat="1">
      <c r="A614" s="13"/>
      <c r="B614" s="238"/>
      <c r="C614" s="239"/>
      <c r="D614" s="240" t="s">
        <v>327</v>
      </c>
      <c r="E614" s="241" t="s">
        <v>19</v>
      </c>
      <c r="F614" s="242" t="s">
        <v>814</v>
      </c>
      <c r="G614" s="239"/>
      <c r="H614" s="241" t="s">
        <v>19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8" t="s">
        <v>327</v>
      </c>
      <c r="AU614" s="248" t="s">
        <v>85</v>
      </c>
      <c r="AV614" s="13" t="s">
        <v>82</v>
      </c>
      <c r="AW614" s="13" t="s">
        <v>36</v>
      </c>
      <c r="AX614" s="13" t="s">
        <v>75</v>
      </c>
      <c r="AY614" s="248" t="s">
        <v>207</v>
      </c>
    </row>
    <row r="615" s="14" customFormat="1">
      <c r="A615" s="14"/>
      <c r="B615" s="249"/>
      <c r="C615" s="250"/>
      <c r="D615" s="240" t="s">
        <v>327</v>
      </c>
      <c r="E615" s="251" t="s">
        <v>19</v>
      </c>
      <c r="F615" s="252" t="s">
        <v>851</v>
      </c>
      <c r="G615" s="250"/>
      <c r="H615" s="253">
        <v>0.20999999999999999</v>
      </c>
      <c r="I615" s="254"/>
      <c r="J615" s="250"/>
      <c r="K615" s="250"/>
      <c r="L615" s="255"/>
      <c r="M615" s="256"/>
      <c r="N615" s="257"/>
      <c r="O615" s="257"/>
      <c r="P615" s="257"/>
      <c r="Q615" s="257"/>
      <c r="R615" s="257"/>
      <c r="S615" s="257"/>
      <c r="T615" s="25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9" t="s">
        <v>327</v>
      </c>
      <c r="AU615" s="259" t="s">
        <v>85</v>
      </c>
      <c r="AV615" s="14" t="s">
        <v>85</v>
      </c>
      <c r="AW615" s="14" t="s">
        <v>36</v>
      </c>
      <c r="AX615" s="14" t="s">
        <v>75</v>
      </c>
      <c r="AY615" s="259" t="s">
        <v>207</v>
      </c>
    </row>
    <row r="616" s="14" customFormat="1">
      <c r="A616" s="14"/>
      <c r="B616" s="249"/>
      <c r="C616" s="250"/>
      <c r="D616" s="240" t="s">
        <v>327</v>
      </c>
      <c r="E616" s="251" t="s">
        <v>19</v>
      </c>
      <c r="F616" s="252" t="s">
        <v>852</v>
      </c>
      <c r="G616" s="250"/>
      <c r="H616" s="253">
        <v>0.54300000000000004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327</v>
      </c>
      <c r="AU616" s="259" t="s">
        <v>85</v>
      </c>
      <c r="AV616" s="14" t="s">
        <v>85</v>
      </c>
      <c r="AW616" s="14" t="s">
        <v>36</v>
      </c>
      <c r="AX616" s="14" t="s">
        <v>75</v>
      </c>
      <c r="AY616" s="259" t="s">
        <v>207</v>
      </c>
    </row>
    <row r="617" s="16" customFormat="1">
      <c r="A617" s="16"/>
      <c r="B617" s="271"/>
      <c r="C617" s="272"/>
      <c r="D617" s="240" t="s">
        <v>327</v>
      </c>
      <c r="E617" s="273" t="s">
        <v>19</v>
      </c>
      <c r="F617" s="274" t="s">
        <v>420</v>
      </c>
      <c r="G617" s="272"/>
      <c r="H617" s="275">
        <v>4.2130000000000001</v>
      </c>
      <c r="I617" s="276"/>
      <c r="J617" s="272"/>
      <c r="K617" s="272"/>
      <c r="L617" s="277"/>
      <c r="M617" s="278"/>
      <c r="N617" s="279"/>
      <c r="O617" s="279"/>
      <c r="P617" s="279"/>
      <c r="Q617" s="279"/>
      <c r="R617" s="279"/>
      <c r="S617" s="279"/>
      <c r="T617" s="280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1" t="s">
        <v>327</v>
      </c>
      <c r="AU617" s="281" t="s">
        <v>85</v>
      </c>
      <c r="AV617" s="16" t="s">
        <v>216</v>
      </c>
      <c r="AW617" s="16" t="s">
        <v>36</v>
      </c>
      <c r="AX617" s="16" t="s">
        <v>75</v>
      </c>
      <c r="AY617" s="281" t="s">
        <v>207</v>
      </c>
    </row>
    <row r="618" s="15" customFormat="1">
      <c r="A618" s="15"/>
      <c r="B618" s="260"/>
      <c r="C618" s="261"/>
      <c r="D618" s="240" t="s">
        <v>327</v>
      </c>
      <c r="E618" s="262" t="s">
        <v>19</v>
      </c>
      <c r="F618" s="263" t="s">
        <v>345</v>
      </c>
      <c r="G618" s="261"/>
      <c r="H618" s="264">
        <v>391.84199999999998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327</v>
      </c>
      <c r="AU618" s="270" t="s">
        <v>85</v>
      </c>
      <c r="AV618" s="15" t="s">
        <v>215</v>
      </c>
      <c r="AW618" s="15" t="s">
        <v>36</v>
      </c>
      <c r="AX618" s="15" t="s">
        <v>82</v>
      </c>
      <c r="AY618" s="270" t="s">
        <v>207</v>
      </c>
    </row>
    <row r="619" s="2" customFormat="1" ht="16.5" customHeight="1">
      <c r="A619" s="40"/>
      <c r="B619" s="41"/>
      <c r="C619" s="214" t="s">
        <v>853</v>
      </c>
      <c r="D619" s="214" t="s">
        <v>211</v>
      </c>
      <c r="E619" s="215" t="s">
        <v>854</v>
      </c>
      <c r="F619" s="216" t="s">
        <v>855</v>
      </c>
      <c r="G619" s="217" t="s">
        <v>220</v>
      </c>
      <c r="H619" s="218">
        <v>391.84199999999998</v>
      </c>
      <c r="I619" s="219"/>
      <c r="J619" s="220">
        <f>ROUND(I619*H619,2)</f>
        <v>0</v>
      </c>
      <c r="K619" s="216" t="s">
        <v>323</v>
      </c>
      <c r="L619" s="46"/>
      <c r="M619" s="229" t="s">
        <v>19</v>
      </c>
      <c r="N619" s="230" t="s">
        <v>46</v>
      </c>
      <c r="O619" s="86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215</v>
      </c>
      <c r="AT619" s="226" t="s">
        <v>211</v>
      </c>
      <c r="AU619" s="226" t="s">
        <v>85</v>
      </c>
      <c r="AY619" s="19" t="s">
        <v>207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82</v>
      </c>
      <c r="BK619" s="227">
        <f>ROUND(I619*H619,2)</f>
        <v>0</v>
      </c>
      <c r="BL619" s="19" t="s">
        <v>215</v>
      </c>
      <c r="BM619" s="226" t="s">
        <v>856</v>
      </c>
    </row>
    <row r="620" s="2" customFormat="1">
      <c r="A620" s="40"/>
      <c r="B620" s="41"/>
      <c r="C620" s="42"/>
      <c r="D620" s="233" t="s">
        <v>325</v>
      </c>
      <c r="E620" s="42"/>
      <c r="F620" s="234" t="s">
        <v>857</v>
      </c>
      <c r="G620" s="42"/>
      <c r="H620" s="42"/>
      <c r="I620" s="235"/>
      <c r="J620" s="42"/>
      <c r="K620" s="42"/>
      <c r="L620" s="46"/>
      <c r="M620" s="236"/>
      <c r="N620" s="237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325</v>
      </c>
      <c r="AU620" s="19" t="s">
        <v>85</v>
      </c>
    </row>
    <row r="621" s="2" customFormat="1" ht="16.5" customHeight="1">
      <c r="A621" s="40"/>
      <c r="B621" s="41"/>
      <c r="C621" s="214" t="s">
        <v>858</v>
      </c>
      <c r="D621" s="214" t="s">
        <v>211</v>
      </c>
      <c r="E621" s="215" t="s">
        <v>859</v>
      </c>
      <c r="F621" s="216" t="s">
        <v>860</v>
      </c>
      <c r="G621" s="217" t="s">
        <v>220</v>
      </c>
      <c r="H621" s="218">
        <v>391.84199999999998</v>
      </c>
      <c r="I621" s="219"/>
      <c r="J621" s="220">
        <f>ROUND(I621*H621,2)</f>
        <v>0</v>
      </c>
      <c r="K621" s="216" t="s">
        <v>323</v>
      </c>
      <c r="L621" s="46"/>
      <c r="M621" s="229" t="s">
        <v>19</v>
      </c>
      <c r="N621" s="230" t="s">
        <v>46</v>
      </c>
      <c r="O621" s="86"/>
      <c r="P621" s="231">
        <f>O621*H621</f>
        <v>0</v>
      </c>
      <c r="Q621" s="231">
        <v>0.0025000000000000001</v>
      </c>
      <c r="R621" s="231">
        <f>Q621*H621</f>
        <v>0.97960499999999995</v>
      </c>
      <c r="S621" s="231">
        <v>0</v>
      </c>
      <c r="T621" s="232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215</v>
      </c>
      <c r="AT621" s="226" t="s">
        <v>211</v>
      </c>
      <c r="AU621" s="226" t="s">
        <v>85</v>
      </c>
      <c r="AY621" s="19" t="s">
        <v>207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82</v>
      </c>
      <c r="BK621" s="227">
        <f>ROUND(I621*H621,2)</f>
        <v>0</v>
      </c>
      <c r="BL621" s="19" t="s">
        <v>215</v>
      </c>
      <c r="BM621" s="226" t="s">
        <v>861</v>
      </c>
    </row>
    <row r="622" s="2" customFormat="1">
      <c r="A622" s="40"/>
      <c r="B622" s="41"/>
      <c r="C622" s="42"/>
      <c r="D622" s="233" t="s">
        <v>325</v>
      </c>
      <c r="E622" s="42"/>
      <c r="F622" s="234" t="s">
        <v>862</v>
      </c>
      <c r="G622" s="42"/>
      <c r="H622" s="42"/>
      <c r="I622" s="235"/>
      <c r="J622" s="42"/>
      <c r="K622" s="42"/>
      <c r="L622" s="46"/>
      <c r="M622" s="236"/>
      <c r="N622" s="237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325</v>
      </c>
      <c r="AU622" s="19" t="s">
        <v>85</v>
      </c>
    </row>
    <row r="623" s="2" customFormat="1" ht="24.15" customHeight="1">
      <c r="A623" s="40"/>
      <c r="B623" s="41"/>
      <c r="C623" s="214" t="s">
        <v>863</v>
      </c>
      <c r="D623" s="214" t="s">
        <v>211</v>
      </c>
      <c r="E623" s="215" t="s">
        <v>864</v>
      </c>
      <c r="F623" s="216" t="s">
        <v>865</v>
      </c>
      <c r="G623" s="217" t="s">
        <v>430</v>
      </c>
      <c r="H623" s="218">
        <v>4.5220000000000002</v>
      </c>
      <c r="I623" s="219"/>
      <c r="J623" s="220">
        <f>ROUND(I623*H623,2)</f>
        <v>0</v>
      </c>
      <c r="K623" s="216" t="s">
        <v>323</v>
      </c>
      <c r="L623" s="46"/>
      <c r="M623" s="229" t="s">
        <v>19</v>
      </c>
      <c r="N623" s="230" t="s">
        <v>46</v>
      </c>
      <c r="O623" s="86"/>
      <c r="P623" s="231">
        <f>O623*H623</f>
        <v>0</v>
      </c>
      <c r="Q623" s="231">
        <v>1.04922</v>
      </c>
      <c r="R623" s="231">
        <f>Q623*H623</f>
        <v>4.74457284</v>
      </c>
      <c r="S623" s="231">
        <v>0</v>
      </c>
      <c r="T623" s="232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215</v>
      </c>
      <c r="AT623" s="226" t="s">
        <v>211</v>
      </c>
      <c r="AU623" s="226" t="s">
        <v>85</v>
      </c>
      <c r="AY623" s="19" t="s">
        <v>207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82</v>
      </c>
      <c r="BK623" s="227">
        <f>ROUND(I623*H623,2)</f>
        <v>0</v>
      </c>
      <c r="BL623" s="19" t="s">
        <v>215</v>
      </c>
      <c r="BM623" s="226" t="s">
        <v>866</v>
      </c>
    </row>
    <row r="624" s="2" customFormat="1">
      <c r="A624" s="40"/>
      <c r="B624" s="41"/>
      <c r="C624" s="42"/>
      <c r="D624" s="233" t="s">
        <v>325</v>
      </c>
      <c r="E624" s="42"/>
      <c r="F624" s="234" t="s">
        <v>867</v>
      </c>
      <c r="G624" s="42"/>
      <c r="H624" s="42"/>
      <c r="I624" s="235"/>
      <c r="J624" s="42"/>
      <c r="K624" s="42"/>
      <c r="L624" s="46"/>
      <c r="M624" s="236"/>
      <c r="N624" s="237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325</v>
      </c>
      <c r="AU624" s="19" t="s">
        <v>85</v>
      </c>
    </row>
    <row r="625" s="13" customFormat="1">
      <c r="A625" s="13"/>
      <c r="B625" s="238"/>
      <c r="C625" s="239"/>
      <c r="D625" s="240" t="s">
        <v>327</v>
      </c>
      <c r="E625" s="241" t="s">
        <v>19</v>
      </c>
      <c r="F625" s="242" t="s">
        <v>868</v>
      </c>
      <c r="G625" s="239"/>
      <c r="H625" s="241" t="s">
        <v>19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327</v>
      </c>
      <c r="AU625" s="248" t="s">
        <v>85</v>
      </c>
      <c r="AV625" s="13" t="s">
        <v>82</v>
      </c>
      <c r="AW625" s="13" t="s">
        <v>36</v>
      </c>
      <c r="AX625" s="13" t="s">
        <v>75</v>
      </c>
      <c r="AY625" s="248" t="s">
        <v>207</v>
      </c>
    </row>
    <row r="626" s="14" customFormat="1">
      <c r="A626" s="14"/>
      <c r="B626" s="249"/>
      <c r="C626" s="250"/>
      <c r="D626" s="240" t="s">
        <v>327</v>
      </c>
      <c r="E626" s="251" t="s">
        <v>19</v>
      </c>
      <c r="F626" s="252" t="s">
        <v>869</v>
      </c>
      <c r="G626" s="250"/>
      <c r="H626" s="253">
        <v>4.5220000000000002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327</v>
      </c>
      <c r="AU626" s="259" t="s">
        <v>85</v>
      </c>
      <c r="AV626" s="14" t="s">
        <v>85</v>
      </c>
      <c r="AW626" s="14" t="s">
        <v>36</v>
      </c>
      <c r="AX626" s="14" t="s">
        <v>82</v>
      </c>
      <c r="AY626" s="259" t="s">
        <v>207</v>
      </c>
    </row>
    <row r="627" s="2" customFormat="1" ht="16.5" customHeight="1">
      <c r="A627" s="40"/>
      <c r="B627" s="41"/>
      <c r="C627" s="214" t="s">
        <v>870</v>
      </c>
      <c r="D627" s="214" t="s">
        <v>211</v>
      </c>
      <c r="E627" s="215" t="s">
        <v>871</v>
      </c>
      <c r="F627" s="216" t="s">
        <v>872</v>
      </c>
      <c r="G627" s="217" t="s">
        <v>430</v>
      </c>
      <c r="H627" s="218">
        <v>6.2460000000000004</v>
      </c>
      <c r="I627" s="219"/>
      <c r="J627" s="220">
        <f>ROUND(I627*H627,2)</f>
        <v>0</v>
      </c>
      <c r="K627" s="216" t="s">
        <v>323</v>
      </c>
      <c r="L627" s="46"/>
      <c r="M627" s="229" t="s">
        <v>19</v>
      </c>
      <c r="N627" s="230" t="s">
        <v>46</v>
      </c>
      <c r="O627" s="86"/>
      <c r="P627" s="231">
        <f>O627*H627</f>
        <v>0</v>
      </c>
      <c r="Q627" s="231">
        <v>1.0900000000000001</v>
      </c>
      <c r="R627" s="231">
        <f>Q627*H627</f>
        <v>6.8081400000000007</v>
      </c>
      <c r="S627" s="231">
        <v>0</v>
      </c>
      <c r="T627" s="232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215</v>
      </c>
      <c r="AT627" s="226" t="s">
        <v>211</v>
      </c>
      <c r="AU627" s="226" t="s">
        <v>85</v>
      </c>
      <c r="AY627" s="19" t="s">
        <v>207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82</v>
      </c>
      <c r="BK627" s="227">
        <f>ROUND(I627*H627,2)</f>
        <v>0</v>
      </c>
      <c r="BL627" s="19" t="s">
        <v>215</v>
      </c>
      <c r="BM627" s="226" t="s">
        <v>873</v>
      </c>
    </row>
    <row r="628" s="2" customFormat="1">
      <c r="A628" s="40"/>
      <c r="B628" s="41"/>
      <c r="C628" s="42"/>
      <c r="D628" s="233" t="s">
        <v>325</v>
      </c>
      <c r="E628" s="42"/>
      <c r="F628" s="234" t="s">
        <v>874</v>
      </c>
      <c r="G628" s="42"/>
      <c r="H628" s="42"/>
      <c r="I628" s="235"/>
      <c r="J628" s="42"/>
      <c r="K628" s="42"/>
      <c r="L628" s="46"/>
      <c r="M628" s="236"/>
      <c r="N628" s="237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325</v>
      </c>
      <c r="AU628" s="19" t="s">
        <v>85</v>
      </c>
    </row>
    <row r="629" s="13" customFormat="1">
      <c r="A629" s="13"/>
      <c r="B629" s="238"/>
      <c r="C629" s="239"/>
      <c r="D629" s="240" t="s">
        <v>327</v>
      </c>
      <c r="E629" s="241" t="s">
        <v>19</v>
      </c>
      <c r="F629" s="242" t="s">
        <v>875</v>
      </c>
      <c r="G629" s="239"/>
      <c r="H629" s="241" t="s">
        <v>19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327</v>
      </c>
      <c r="AU629" s="248" t="s">
        <v>85</v>
      </c>
      <c r="AV629" s="13" t="s">
        <v>82</v>
      </c>
      <c r="AW629" s="13" t="s">
        <v>36</v>
      </c>
      <c r="AX629" s="13" t="s">
        <v>75</v>
      </c>
      <c r="AY629" s="248" t="s">
        <v>207</v>
      </c>
    </row>
    <row r="630" s="14" customFormat="1">
      <c r="A630" s="14"/>
      <c r="B630" s="249"/>
      <c r="C630" s="250"/>
      <c r="D630" s="240" t="s">
        <v>327</v>
      </c>
      <c r="E630" s="251" t="s">
        <v>19</v>
      </c>
      <c r="F630" s="252" t="s">
        <v>876</v>
      </c>
      <c r="G630" s="250"/>
      <c r="H630" s="253">
        <v>5.0460000000000003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327</v>
      </c>
      <c r="AU630" s="259" t="s">
        <v>85</v>
      </c>
      <c r="AV630" s="14" t="s">
        <v>85</v>
      </c>
      <c r="AW630" s="14" t="s">
        <v>36</v>
      </c>
      <c r="AX630" s="14" t="s">
        <v>75</v>
      </c>
      <c r="AY630" s="259" t="s">
        <v>207</v>
      </c>
    </row>
    <row r="631" s="13" customFormat="1">
      <c r="A631" s="13"/>
      <c r="B631" s="238"/>
      <c r="C631" s="239"/>
      <c r="D631" s="240" t="s">
        <v>327</v>
      </c>
      <c r="E631" s="241" t="s">
        <v>19</v>
      </c>
      <c r="F631" s="242" t="s">
        <v>877</v>
      </c>
      <c r="G631" s="239"/>
      <c r="H631" s="241" t="s">
        <v>19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327</v>
      </c>
      <c r="AU631" s="248" t="s">
        <v>85</v>
      </c>
      <c r="AV631" s="13" t="s">
        <v>82</v>
      </c>
      <c r="AW631" s="13" t="s">
        <v>36</v>
      </c>
      <c r="AX631" s="13" t="s">
        <v>75</v>
      </c>
      <c r="AY631" s="248" t="s">
        <v>207</v>
      </c>
    </row>
    <row r="632" s="14" customFormat="1">
      <c r="A632" s="14"/>
      <c r="B632" s="249"/>
      <c r="C632" s="250"/>
      <c r="D632" s="240" t="s">
        <v>327</v>
      </c>
      <c r="E632" s="251" t="s">
        <v>19</v>
      </c>
      <c r="F632" s="252" t="s">
        <v>878</v>
      </c>
      <c r="G632" s="250"/>
      <c r="H632" s="253">
        <v>1.2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327</v>
      </c>
      <c r="AU632" s="259" t="s">
        <v>85</v>
      </c>
      <c r="AV632" s="14" t="s">
        <v>85</v>
      </c>
      <c r="AW632" s="14" t="s">
        <v>36</v>
      </c>
      <c r="AX632" s="14" t="s">
        <v>75</v>
      </c>
      <c r="AY632" s="259" t="s">
        <v>207</v>
      </c>
    </row>
    <row r="633" s="15" customFormat="1">
      <c r="A633" s="15"/>
      <c r="B633" s="260"/>
      <c r="C633" s="261"/>
      <c r="D633" s="240" t="s">
        <v>327</v>
      </c>
      <c r="E633" s="262" t="s">
        <v>19</v>
      </c>
      <c r="F633" s="263" t="s">
        <v>345</v>
      </c>
      <c r="G633" s="261"/>
      <c r="H633" s="264">
        <v>6.2460000000000004</v>
      </c>
      <c r="I633" s="265"/>
      <c r="J633" s="261"/>
      <c r="K633" s="261"/>
      <c r="L633" s="266"/>
      <c r="M633" s="267"/>
      <c r="N633" s="268"/>
      <c r="O633" s="268"/>
      <c r="P633" s="268"/>
      <c r="Q633" s="268"/>
      <c r="R633" s="268"/>
      <c r="S633" s="268"/>
      <c r="T633" s="26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0" t="s">
        <v>327</v>
      </c>
      <c r="AU633" s="270" t="s">
        <v>85</v>
      </c>
      <c r="AV633" s="15" t="s">
        <v>215</v>
      </c>
      <c r="AW633" s="15" t="s">
        <v>36</v>
      </c>
      <c r="AX633" s="15" t="s">
        <v>82</v>
      </c>
      <c r="AY633" s="270" t="s">
        <v>207</v>
      </c>
    </row>
    <row r="634" s="2" customFormat="1" ht="16.5" customHeight="1">
      <c r="A634" s="40"/>
      <c r="B634" s="41"/>
      <c r="C634" s="214" t="s">
        <v>879</v>
      </c>
      <c r="D634" s="214" t="s">
        <v>211</v>
      </c>
      <c r="E634" s="215" t="s">
        <v>880</v>
      </c>
      <c r="F634" s="216" t="s">
        <v>881</v>
      </c>
      <c r="G634" s="217" t="s">
        <v>496</v>
      </c>
      <c r="H634" s="218">
        <v>195.25</v>
      </c>
      <c r="I634" s="219"/>
      <c r="J634" s="220">
        <f>ROUND(I634*H634,2)</f>
        <v>0</v>
      </c>
      <c r="K634" s="216" t="s">
        <v>323</v>
      </c>
      <c r="L634" s="46"/>
      <c r="M634" s="229" t="s">
        <v>19</v>
      </c>
      <c r="N634" s="230" t="s">
        <v>46</v>
      </c>
      <c r="O634" s="86"/>
      <c r="P634" s="231">
        <f>O634*H634</f>
        <v>0</v>
      </c>
      <c r="Q634" s="231">
        <v>0.00020000000000000001</v>
      </c>
      <c r="R634" s="231">
        <f>Q634*H634</f>
        <v>0.039050000000000001</v>
      </c>
      <c r="S634" s="231">
        <v>0</v>
      </c>
      <c r="T634" s="232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215</v>
      </c>
      <c r="AT634" s="226" t="s">
        <v>211</v>
      </c>
      <c r="AU634" s="226" t="s">
        <v>85</v>
      </c>
      <c r="AY634" s="19" t="s">
        <v>207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82</v>
      </c>
      <c r="BK634" s="227">
        <f>ROUND(I634*H634,2)</f>
        <v>0</v>
      </c>
      <c r="BL634" s="19" t="s">
        <v>215</v>
      </c>
      <c r="BM634" s="226" t="s">
        <v>882</v>
      </c>
    </row>
    <row r="635" s="2" customFormat="1">
      <c r="A635" s="40"/>
      <c r="B635" s="41"/>
      <c r="C635" s="42"/>
      <c r="D635" s="233" t="s">
        <v>325</v>
      </c>
      <c r="E635" s="42"/>
      <c r="F635" s="234" t="s">
        <v>883</v>
      </c>
      <c r="G635" s="42"/>
      <c r="H635" s="42"/>
      <c r="I635" s="235"/>
      <c r="J635" s="42"/>
      <c r="K635" s="42"/>
      <c r="L635" s="46"/>
      <c r="M635" s="236"/>
      <c r="N635" s="237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325</v>
      </c>
      <c r="AU635" s="19" t="s">
        <v>85</v>
      </c>
    </row>
    <row r="636" s="13" customFormat="1">
      <c r="A636" s="13"/>
      <c r="B636" s="238"/>
      <c r="C636" s="239"/>
      <c r="D636" s="240" t="s">
        <v>327</v>
      </c>
      <c r="E636" s="241" t="s">
        <v>19</v>
      </c>
      <c r="F636" s="242" t="s">
        <v>884</v>
      </c>
      <c r="G636" s="239"/>
      <c r="H636" s="241" t="s">
        <v>19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327</v>
      </c>
      <c r="AU636" s="248" t="s">
        <v>85</v>
      </c>
      <c r="AV636" s="13" t="s">
        <v>82</v>
      </c>
      <c r="AW636" s="13" t="s">
        <v>36</v>
      </c>
      <c r="AX636" s="13" t="s">
        <v>75</v>
      </c>
      <c r="AY636" s="248" t="s">
        <v>207</v>
      </c>
    </row>
    <row r="637" s="13" customFormat="1">
      <c r="A637" s="13"/>
      <c r="B637" s="238"/>
      <c r="C637" s="239"/>
      <c r="D637" s="240" t="s">
        <v>327</v>
      </c>
      <c r="E637" s="241" t="s">
        <v>19</v>
      </c>
      <c r="F637" s="242" t="s">
        <v>885</v>
      </c>
      <c r="G637" s="239"/>
      <c r="H637" s="241" t="s">
        <v>19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327</v>
      </c>
      <c r="AU637" s="248" t="s">
        <v>85</v>
      </c>
      <c r="AV637" s="13" t="s">
        <v>82</v>
      </c>
      <c r="AW637" s="13" t="s">
        <v>36</v>
      </c>
      <c r="AX637" s="13" t="s">
        <v>75</v>
      </c>
      <c r="AY637" s="248" t="s">
        <v>207</v>
      </c>
    </row>
    <row r="638" s="13" customFormat="1">
      <c r="A638" s="13"/>
      <c r="B638" s="238"/>
      <c r="C638" s="239"/>
      <c r="D638" s="240" t="s">
        <v>327</v>
      </c>
      <c r="E638" s="241" t="s">
        <v>19</v>
      </c>
      <c r="F638" s="242" t="s">
        <v>795</v>
      </c>
      <c r="G638" s="239"/>
      <c r="H638" s="241" t="s">
        <v>19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8" t="s">
        <v>327</v>
      </c>
      <c r="AU638" s="248" t="s">
        <v>85</v>
      </c>
      <c r="AV638" s="13" t="s">
        <v>82</v>
      </c>
      <c r="AW638" s="13" t="s">
        <v>36</v>
      </c>
      <c r="AX638" s="13" t="s">
        <v>75</v>
      </c>
      <c r="AY638" s="248" t="s">
        <v>207</v>
      </c>
    </row>
    <row r="639" s="14" customFormat="1">
      <c r="A639" s="14"/>
      <c r="B639" s="249"/>
      <c r="C639" s="250"/>
      <c r="D639" s="240" t="s">
        <v>327</v>
      </c>
      <c r="E639" s="251" t="s">
        <v>19</v>
      </c>
      <c r="F639" s="252" t="s">
        <v>886</v>
      </c>
      <c r="G639" s="250"/>
      <c r="H639" s="253">
        <v>58.5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9" t="s">
        <v>327</v>
      </c>
      <c r="AU639" s="259" t="s">
        <v>85</v>
      </c>
      <c r="AV639" s="14" t="s">
        <v>85</v>
      </c>
      <c r="AW639" s="14" t="s">
        <v>36</v>
      </c>
      <c r="AX639" s="14" t="s">
        <v>75</v>
      </c>
      <c r="AY639" s="259" t="s">
        <v>207</v>
      </c>
    </row>
    <row r="640" s="13" customFormat="1">
      <c r="A640" s="13"/>
      <c r="B640" s="238"/>
      <c r="C640" s="239"/>
      <c r="D640" s="240" t="s">
        <v>327</v>
      </c>
      <c r="E640" s="241" t="s">
        <v>19</v>
      </c>
      <c r="F640" s="242" t="s">
        <v>797</v>
      </c>
      <c r="G640" s="239"/>
      <c r="H640" s="241" t="s">
        <v>19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327</v>
      </c>
      <c r="AU640" s="248" t="s">
        <v>85</v>
      </c>
      <c r="AV640" s="13" t="s">
        <v>82</v>
      </c>
      <c r="AW640" s="13" t="s">
        <v>36</v>
      </c>
      <c r="AX640" s="13" t="s">
        <v>75</v>
      </c>
      <c r="AY640" s="248" t="s">
        <v>207</v>
      </c>
    </row>
    <row r="641" s="14" customFormat="1">
      <c r="A641" s="14"/>
      <c r="B641" s="249"/>
      <c r="C641" s="250"/>
      <c r="D641" s="240" t="s">
        <v>327</v>
      </c>
      <c r="E641" s="251" t="s">
        <v>19</v>
      </c>
      <c r="F641" s="252" t="s">
        <v>887</v>
      </c>
      <c r="G641" s="250"/>
      <c r="H641" s="253">
        <v>64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327</v>
      </c>
      <c r="AU641" s="259" t="s">
        <v>85</v>
      </c>
      <c r="AV641" s="14" t="s">
        <v>85</v>
      </c>
      <c r="AW641" s="14" t="s">
        <v>36</v>
      </c>
      <c r="AX641" s="14" t="s">
        <v>75</v>
      </c>
      <c r="AY641" s="259" t="s">
        <v>207</v>
      </c>
    </row>
    <row r="642" s="13" customFormat="1">
      <c r="A642" s="13"/>
      <c r="B642" s="238"/>
      <c r="C642" s="239"/>
      <c r="D642" s="240" t="s">
        <v>327</v>
      </c>
      <c r="E642" s="241" t="s">
        <v>19</v>
      </c>
      <c r="F642" s="242" t="s">
        <v>800</v>
      </c>
      <c r="G642" s="239"/>
      <c r="H642" s="241" t="s">
        <v>19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8" t="s">
        <v>327</v>
      </c>
      <c r="AU642" s="248" t="s">
        <v>85</v>
      </c>
      <c r="AV642" s="13" t="s">
        <v>82</v>
      </c>
      <c r="AW642" s="13" t="s">
        <v>36</v>
      </c>
      <c r="AX642" s="13" t="s">
        <v>75</v>
      </c>
      <c r="AY642" s="248" t="s">
        <v>207</v>
      </c>
    </row>
    <row r="643" s="14" customFormat="1">
      <c r="A643" s="14"/>
      <c r="B643" s="249"/>
      <c r="C643" s="250"/>
      <c r="D643" s="240" t="s">
        <v>327</v>
      </c>
      <c r="E643" s="251" t="s">
        <v>19</v>
      </c>
      <c r="F643" s="252" t="s">
        <v>888</v>
      </c>
      <c r="G643" s="250"/>
      <c r="H643" s="253">
        <v>68.25</v>
      </c>
      <c r="I643" s="254"/>
      <c r="J643" s="250"/>
      <c r="K643" s="250"/>
      <c r="L643" s="255"/>
      <c r="M643" s="256"/>
      <c r="N643" s="257"/>
      <c r="O643" s="257"/>
      <c r="P643" s="257"/>
      <c r="Q643" s="257"/>
      <c r="R643" s="257"/>
      <c r="S643" s="257"/>
      <c r="T643" s="25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9" t="s">
        <v>327</v>
      </c>
      <c r="AU643" s="259" t="s">
        <v>85</v>
      </c>
      <c r="AV643" s="14" t="s">
        <v>85</v>
      </c>
      <c r="AW643" s="14" t="s">
        <v>36</v>
      </c>
      <c r="AX643" s="14" t="s">
        <v>75</v>
      </c>
      <c r="AY643" s="259" t="s">
        <v>207</v>
      </c>
    </row>
    <row r="644" s="16" customFormat="1">
      <c r="A644" s="16"/>
      <c r="B644" s="271"/>
      <c r="C644" s="272"/>
      <c r="D644" s="240" t="s">
        <v>327</v>
      </c>
      <c r="E644" s="273" t="s">
        <v>19</v>
      </c>
      <c r="F644" s="274" t="s">
        <v>420</v>
      </c>
      <c r="G644" s="272"/>
      <c r="H644" s="275">
        <v>190.75</v>
      </c>
      <c r="I644" s="276"/>
      <c r="J644" s="272"/>
      <c r="K644" s="272"/>
      <c r="L644" s="277"/>
      <c r="M644" s="278"/>
      <c r="N644" s="279"/>
      <c r="O644" s="279"/>
      <c r="P644" s="279"/>
      <c r="Q644" s="279"/>
      <c r="R644" s="279"/>
      <c r="S644" s="279"/>
      <c r="T644" s="280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1" t="s">
        <v>327</v>
      </c>
      <c r="AU644" s="281" t="s">
        <v>85</v>
      </c>
      <c r="AV644" s="16" t="s">
        <v>216</v>
      </c>
      <c r="AW644" s="16" t="s">
        <v>36</v>
      </c>
      <c r="AX644" s="16" t="s">
        <v>75</v>
      </c>
      <c r="AY644" s="281" t="s">
        <v>207</v>
      </c>
    </row>
    <row r="645" s="13" customFormat="1">
      <c r="A645" s="13"/>
      <c r="B645" s="238"/>
      <c r="C645" s="239"/>
      <c r="D645" s="240" t="s">
        <v>327</v>
      </c>
      <c r="E645" s="241" t="s">
        <v>19</v>
      </c>
      <c r="F645" s="242" t="s">
        <v>889</v>
      </c>
      <c r="G645" s="239"/>
      <c r="H645" s="241" t="s">
        <v>19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8" t="s">
        <v>327</v>
      </c>
      <c r="AU645" s="248" t="s">
        <v>85</v>
      </c>
      <c r="AV645" s="13" t="s">
        <v>82</v>
      </c>
      <c r="AW645" s="13" t="s">
        <v>36</v>
      </c>
      <c r="AX645" s="13" t="s">
        <v>75</v>
      </c>
      <c r="AY645" s="248" t="s">
        <v>207</v>
      </c>
    </row>
    <row r="646" s="13" customFormat="1">
      <c r="A646" s="13"/>
      <c r="B646" s="238"/>
      <c r="C646" s="239"/>
      <c r="D646" s="240" t="s">
        <v>327</v>
      </c>
      <c r="E646" s="241" t="s">
        <v>19</v>
      </c>
      <c r="F646" s="242" t="s">
        <v>771</v>
      </c>
      <c r="G646" s="239"/>
      <c r="H646" s="241" t="s">
        <v>19</v>
      </c>
      <c r="I646" s="243"/>
      <c r="J646" s="239"/>
      <c r="K646" s="239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327</v>
      </c>
      <c r="AU646" s="248" t="s">
        <v>85</v>
      </c>
      <c r="AV646" s="13" t="s">
        <v>82</v>
      </c>
      <c r="AW646" s="13" t="s">
        <v>36</v>
      </c>
      <c r="AX646" s="13" t="s">
        <v>75</v>
      </c>
      <c r="AY646" s="248" t="s">
        <v>207</v>
      </c>
    </row>
    <row r="647" s="14" customFormat="1">
      <c r="A647" s="14"/>
      <c r="B647" s="249"/>
      <c r="C647" s="250"/>
      <c r="D647" s="240" t="s">
        <v>327</v>
      </c>
      <c r="E647" s="251" t="s">
        <v>19</v>
      </c>
      <c r="F647" s="252" t="s">
        <v>890</v>
      </c>
      <c r="G647" s="250"/>
      <c r="H647" s="253">
        <v>4.5</v>
      </c>
      <c r="I647" s="254"/>
      <c r="J647" s="250"/>
      <c r="K647" s="250"/>
      <c r="L647" s="255"/>
      <c r="M647" s="256"/>
      <c r="N647" s="257"/>
      <c r="O647" s="257"/>
      <c r="P647" s="257"/>
      <c r="Q647" s="257"/>
      <c r="R647" s="257"/>
      <c r="S647" s="257"/>
      <c r="T647" s="25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9" t="s">
        <v>327</v>
      </c>
      <c r="AU647" s="259" t="s">
        <v>85</v>
      </c>
      <c r="AV647" s="14" t="s">
        <v>85</v>
      </c>
      <c r="AW647" s="14" t="s">
        <v>36</v>
      </c>
      <c r="AX647" s="14" t="s">
        <v>75</v>
      </c>
      <c r="AY647" s="259" t="s">
        <v>207</v>
      </c>
    </row>
    <row r="648" s="16" customFormat="1">
      <c r="A648" s="16"/>
      <c r="B648" s="271"/>
      <c r="C648" s="272"/>
      <c r="D648" s="240" t="s">
        <v>327</v>
      </c>
      <c r="E648" s="273" t="s">
        <v>19</v>
      </c>
      <c r="F648" s="274" t="s">
        <v>420</v>
      </c>
      <c r="G648" s="272"/>
      <c r="H648" s="275">
        <v>4.5</v>
      </c>
      <c r="I648" s="276"/>
      <c r="J648" s="272"/>
      <c r="K648" s="272"/>
      <c r="L648" s="277"/>
      <c r="M648" s="278"/>
      <c r="N648" s="279"/>
      <c r="O648" s="279"/>
      <c r="P648" s="279"/>
      <c r="Q648" s="279"/>
      <c r="R648" s="279"/>
      <c r="S648" s="279"/>
      <c r="T648" s="280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81" t="s">
        <v>327</v>
      </c>
      <c r="AU648" s="281" t="s">
        <v>85</v>
      </c>
      <c r="AV648" s="16" t="s">
        <v>216</v>
      </c>
      <c r="AW648" s="16" t="s">
        <v>36</v>
      </c>
      <c r="AX648" s="16" t="s">
        <v>75</v>
      </c>
      <c r="AY648" s="281" t="s">
        <v>207</v>
      </c>
    </row>
    <row r="649" s="15" customFormat="1">
      <c r="A649" s="15"/>
      <c r="B649" s="260"/>
      <c r="C649" s="261"/>
      <c r="D649" s="240" t="s">
        <v>327</v>
      </c>
      <c r="E649" s="262" t="s">
        <v>19</v>
      </c>
      <c r="F649" s="263" t="s">
        <v>345</v>
      </c>
      <c r="G649" s="261"/>
      <c r="H649" s="264">
        <v>195.25</v>
      </c>
      <c r="I649" s="265"/>
      <c r="J649" s="261"/>
      <c r="K649" s="261"/>
      <c r="L649" s="266"/>
      <c r="M649" s="267"/>
      <c r="N649" s="268"/>
      <c r="O649" s="268"/>
      <c r="P649" s="268"/>
      <c r="Q649" s="268"/>
      <c r="R649" s="268"/>
      <c r="S649" s="268"/>
      <c r="T649" s="269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0" t="s">
        <v>327</v>
      </c>
      <c r="AU649" s="270" t="s">
        <v>85</v>
      </c>
      <c r="AV649" s="15" t="s">
        <v>215</v>
      </c>
      <c r="AW649" s="15" t="s">
        <v>36</v>
      </c>
      <c r="AX649" s="15" t="s">
        <v>82</v>
      </c>
      <c r="AY649" s="270" t="s">
        <v>207</v>
      </c>
    </row>
    <row r="650" s="2" customFormat="1" ht="21.75" customHeight="1">
      <c r="A650" s="40"/>
      <c r="B650" s="41"/>
      <c r="C650" s="214" t="s">
        <v>891</v>
      </c>
      <c r="D650" s="214" t="s">
        <v>211</v>
      </c>
      <c r="E650" s="215" t="s">
        <v>892</v>
      </c>
      <c r="F650" s="216" t="s">
        <v>893</v>
      </c>
      <c r="G650" s="217" t="s">
        <v>220</v>
      </c>
      <c r="H650" s="218">
        <v>14.6</v>
      </c>
      <c r="I650" s="219"/>
      <c r="J650" s="220">
        <f>ROUND(I650*H650,2)</f>
        <v>0</v>
      </c>
      <c r="K650" s="216" t="s">
        <v>323</v>
      </c>
      <c r="L650" s="46"/>
      <c r="M650" s="229" t="s">
        <v>19</v>
      </c>
      <c r="N650" s="230" t="s">
        <v>46</v>
      </c>
      <c r="O650" s="86"/>
      <c r="P650" s="231">
        <f>O650*H650</f>
        <v>0</v>
      </c>
      <c r="Q650" s="231">
        <v>0.17330000000000001</v>
      </c>
      <c r="R650" s="231">
        <f>Q650*H650</f>
        <v>2.5301800000000001</v>
      </c>
      <c r="S650" s="231">
        <v>0</v>
      </c>
      <c r="T650" s="232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215</v>
      </c>
      <c r="AT650" s="226" t="s">
        <v>211</v>
      </c>
      <c r="AU650" s="226" t="s">
        <v>85</v>
      </c>
      <c r="AY650" s="19" t="s">
        <v>207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82</v>
      </c>
      <c r="BK650" s="227">
        <f>ROUND(I650*H650,2)</f>
        <v>0</v>
      </c>
      <c r="BL650" s="19" t="s">
        <v>215</v>
      </c>
      <c r="BM650" s="226" t="s">
        <v>894</v>
      </c>
    </row>
    <row r="651" s="2" customFormat="1">
      <c r="A651" s="40"/>
      <c r="B651" s="41"/>
      <c r="C651" s="42"/>
      <c r="D651" s="233" t="s">
        <v>325</v>
      </c>
      <c r="E651" s="42"/>
      <c r="F651" s="234" t="s">
        <v>895</v>
      </c>
      <c r="G651" s="42"/>
      <c r="H651" s="42"/>
      <c r="I651" s="235"/>
      <c r="J651" s="42"/>
      <c r="K651" s="42"/>
      <c r="L651" s="46"/>
      <c r="M651" s="236"/>
      <c r="N651" s="237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325</v>
      </c>
      <c r="AU651" s="19" t="s">
        <v>85</v>
      </c>
    </row>
    <row r="652" s="13" customFormat="1">
      <c r="A652" s="13"/>
      <c r="B652" s="238"/>
      <c r="C652" s="239"/>
      <c r="D652" s="240" t="s">
        <v>327</v>
      </c>
      <c r="E652" s="241" t="s">
        <v>19</v>
      </c>
      <c r="F652" s="242" t="s">
        <v>875</v>
      </c>
      <c r="G652" s="239"/>
      <c r="H652" s="241" t="s">
        <v>19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8" t="s">
        <v>327</v>
      </c>
      <c r="AU652" s="248" t="s">
        <v>85</v>
      </c>
      <c r="AV652" s="13" t="s">
        <v>82</v>
      </c>
      <c r="AW652" s="13" t="s">
        <v>36</v>
      </c>
      <c r="AX652" s="13" t="s">
        <v>75</v>
      </c>
      <c r="AY652" s="248" t="s">
        <v>207</v>
      </c>
    </row>
    <row r="653" s="13" customFormat="1">
      <c r="A653" s="13"/>
      <c r="B653" s="238"/>
      <c r="C653" s="239"/>
      <c r="D653" s="240" t="s">
        <v>327</v>
      </c>
      <c r="E653" s="241" t="s">
        <v>19</v>
      </c>
      <c r="F653" s="242" t="s">
        <v>896</v>
      </c>
      <c r="G653" s="239"/>
      <c r="H653" s="241" t="s">
        <v>19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327</v>
      </c>
      <c r="AU653" s="248" t="s">
        <v>85</v>
      </c>
      <c r="AV653" s="13" t="s">
        <v>82</v>
      </c>
      <c r="AW653" s="13" t="s">
        <v>36</v>
      </c>
      <c r="AX653" s="13" t="s">
        <v>75</v>
      </c>
      <c r="AY653" s="248" t="s">
        <v>207</v>
      </c>
    </row>
    <row r="654" s="14" customFormat="1">
      <c r="A654" s="14"/>
      <c r="B654" s="249"/>
      <c r="C654" s="250"/>
      <c r="D654" s="240" t="s">
        <v>327</v>
      </c>
      <c r="E654" s="251" t="s">
        <v>19</v>
      </c>
      <c r="F654" s="252" t="s">
        <v>897</v>
      </c>
      <c r="G654" s="250"/>
      <c r="H654" s="253">
        <v>4.4000000000000004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327</v>
      </c>
      <c r="AU654" s="259" t="s">
        <v>85</v>
      </c>
      <c r="AV654" s="14" t="s">
        <v>85</v>
      </c>
      <c r="AW654" s="14" t="s">
        <v>36</v>
      </c>
      <c r="AX654" s="14" t="s">
        <v>75</v>
      </c>
      <c r="AY654" s="259" t="s">
        <v>207</v>
      </c>
    </row>
    <row r="655" s="13" customFormat="1">
      <c r="A655" s="13"/>
      <c r="B655" s="238"/>
      <c r="C655" s="239"/>
      <c r="D655" s="240" t="s">
        <v>327</v>
      </c>
      <c r="E655" s="241" t="s">
        <v>19</v>
      </c>
      <c r="F655" s="242" t="s">
        <v>877</v>
      </c>
      <c r="G655" s="239"/>
      <c r="H655" s="241" t="s">
        <v>19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327</v>
      </c>
      <c r="AU655" s="248" t="s">
        <v>85</v>
      </c>
      <c r="AV655" s="13" t="s">
        <v>82</v>
      </c>
      <c r="AW655" s="13" t="s">
        <v>36</v>
      </c>
      <c r="AX655" s="13" t="s">
        <v>75</v>
      </c>
      <c r="AY655" s="248" t="s">
        <v>207</v>
      </c>
    </row>
    <row r="656" s="14" customFormat="1">
      <c r="A656" s="14"/>
      <c r="B656" s="249"/>
      <c r="C656" s="250"/>
      <c r="D656" s="240" t="s">
        <v>327</v>
      </c>
      <c r="E656" s="251" t="s">
        <v>19</v>
      </c>
      <c r="F656" s="252" t="s">
        <v>898</v>
      </c>
      <c r="G656" s="250"/>
      <c r="H656" s="253">
        <v>10.199999999999999</v>
      </c>
      <c r="I656" s="254"/>
      <c r="J656" s="250"/>
      <c r="K656" s="250"/>
      <c r="L656" s="255"/>
      <c r="M656" s="256"/>
      <c r="N656" s="257"/>
      <c r="O656" s="257"/>
      <c r="P656" s="257"/>
      <c r="Q656" s="257"/>
      <c r="R656" s="257"/>
      <c r="S656" s="257"/>
      <c r="T656" s="25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9" t="s">
        <v>327</v>
      </c>
      <c r="AU656" s="259" t="s">
        <v>85</v>
      </c>
      <c r="AV656" s="14" t="s">
        <v>85</v>
      </c>
      <c r="AW656" s="14" t="s">
        <v>36</v>
      </c>
      <c r="AX656" s="14" t="s">
        <v>75</v>
      </c>
      <c r="AY656" s="259" t="s">
        <v>207</v>
      </c>
    </row>
    <row r="657" s="15" customFormat="1">
      <c r="A657" s="15"/>
      <c r="B657" s="260"/>
      <c r="C657" s="261"/>
      <c r="D657" s="240" t="s">
        <v>327</v>
      </c>
      <c r="E657" s="262" t="s">
        <v>19</v>
      </c>
      <c r="F657" s="263" t="s">
        <v>345</v>
      </c>
      <c r="G657" s="261"/>
      <c r="H657" s="264">
        <v>14.6</v>
      </c>
      <c r="I657" s="265"/>
      <c r="J657" s="261"/>
      <c r="K657" s="261"/>
      <c r="L657" s="266"/>
      <c r="M657" s="267"/>
      <c r="N657" s="268"/>
      <c r="O657" s="268"/>
      <c r="P657" s="268"/>
      <c r="Q657" s="268"/>
      <c r="R657" s="268"/>
      <c r="S657" s="268"/>
      <c r="T657" s="26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0" t="s">
        <v>327</v>
      </c>
      <c r="AU657" s="270" t="s">
        <v>85</v>
      </c>
      <c r="AV657" s="15" t="s">
        <v>215</v>
      </c>
      <c r="AW657" s="15" t="s">
        <v>36</v>
      </c>
      <c r="AX657" s="15" t="s">
        <v>82</v>
      </c>
      <c r="AY657" s="270" t="s">
        <v>207</v>
      </c>
    </row>
    <row r="658" s="2" customFormat="1" ht="24.15" customHeight="1">
      <c r="A658" s="40"/>
      <c r="B658" s="41"/>
      <c r="C658" s="214" t="s">
        <v>899</v>
      </c>
      <c r="D658" s="214" t="s">
        <v>211</v>
      </c>
      <c r="E658" s="215" t="s">
        <v>900</v>
      </c>
      <c r="F658" s="216" t="s">
        <v>901</v>
      </c>
      <c r="G658" s="217" t="s">
        <v>214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9" t="s">
        <v>19</v>
      </c>
      <c r="N658" s="230" t="s">
        <v>46</v>
      </c>
      <c r="O658" s="86"/>
      <c r="P658" s="231">
        <f>O658*H658</f>
        <v>0</v>
      </c>
      <c r="Q658" s="231">
        <v>0</v>
      </c>
      <c r="R658" s="231">
        <f>Q658*H658</f>
        <v>0</v>
      </c>
      <c r="S658" s="231">
        <v>0</v>
      </c>
      <c r="T658" s="232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215</v>
      </c>
      <c r="AT658" s="226" t="s">
        <v>211</v>
      </c>
      <c r="AU658" s="226" t="s">
        <v>85</v>
      </c>
      <c r="AY658" s="19" t="s">
        <v>207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82</v>
      </c>
      <c r="BK658" s="227">
        <f>ROUND(I658*H658,2)</f>
        <v>0</v>
      </c>
      <c r="BL658" s="19" t="s">
        <v>215</v>
      </c>
      <c r="BM658" s="226" t="s">
        <v>902</v>
      </c>
    </row>
    <row r="659" s="12" customFormat="1" ht="20.88" customHeight="1">
      <c r="A659" s="12"/>
      <c r="B659" s="198"/>
      <c r="C659" s="199"/>
      <c r="D659" s="200" t="s">
        <v>74</v>
      </c>
      <c r="E659" s="212" t="s">
        <v>677</v>
      </c>
      <c r="F659" s="212" t="s">
        <v>903</v>
      </c>
      <c r="G659" s="199"/>
      <c r="H659" s="199"/>
      <c r="I659" s="202"/>
      <c r="J659" s="213">
        <f>BK659</f>
        <v>0</v>
      </c>
      <c r="K659" s="199"/>
      <c r="L659" s="204"/>
      <c r="M659" s="205"/>
      <c r="N659" s="206"/>
      <c r="O659" s="206"/>
      <c r="P659" s="207">
        <f>SUM(P660:P697)</f>
        <v>0</v>
      </c>
      <c r="Q659" s="206"/>
      <c r="R659" s="207">
        <f>SUM(R660:R697)</f>
        <v>121.55050272999999</v>
      </c>
      <c r="S659" s="206"/>
      <c r="T659" s="208">
        <f>SUM(T660:T697)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9" t="s">
        <v>82</v>
      </c>
      <c r="AT659" s="210" t="s">
        <v>74</v>
      </c>
      <c r="AU659" s="210" t="s">
        <v>85</v>
      </c>
      <c r="AY659" s="209" t="s">
        <v>207</v>
      </c>
      <c r="BK659" s="211">
        <f>SUM(BK660:BK697)</f>
        <v>0</v>
      </c>
    </row>
    <row r="660" s="2" customFormat="1" ht="16.5" customHeight="1">
      <c r="A660" s="40"/>
      <c r="B660" s="41"/>
      <c r="C660" s="214" t="s">
        <v>904</v>
      </c>
      <c r="D660" s="214" t="s">
        <v>211</v>
      </c>
      <c r="E660" s="215" t="s">
        <v>905</v>
      </c>
      <c r="F660" s="216" t="s">
        <v>906</v>
      </c>
      <c r="G660" s="217" t="s">
        <v>337</v>
      </c>
      <c r="H660" s="218">
        <v>46.848999999999997</v>
      </c>
      <c r="I660" s="219"/>
      <c r="J660" s="220">
        <f>ROUND(I660*H660,2)</f>
        <v>0</v>
      </c>
      <c r="K660" s="216" t="s">
        <v>323</v>
      </c>
      <c r="L660" s="46"/>
      <c r="M660" s="229" t="s">
        <v>19</v>
      </c>
      <c r="N660" s="230" t="s">
        <v>46</v>
      </c>
      <c r="O660" s="86"/>
      <c r="P660" s="231">
        <f>O660*H660</f>
        <v>0</v>
      </c>
      <c r="Q660" s="231">
        <v>2.45329</v>
      </c>
      <c r="R660" s="231">
        <f>Q660*H660</f>
        <v>114.93418320999999</v>
      </c>
      <c r="S660" s="231">
        <v>0</v>
      </c>
      <c r="T660" s="232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215</v>
      </c>
      <c r="AT660" s="226" t="s">
        <v>211</v>
      </c>
      <c r="AU660" s="226" t="s">
        <v>216</v>
      </c>
      <c r="AY660" s="19" t="s">
        <v>207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82</v>
      </c>
      <c r="BK660" s="227">
        <f>ROUND(I660*H660,2)</f>
        <v>0</v>
      </c>
      <c r="BL660" s="19" t="s">
        <v>215</v>
      </c>
      <c r="BM660" s="226" t="s">
        <v>907</v>
      </c>
    </row>
    <row r="661" s="2" customFormat="1">
      <c r="A661" s="40"/>
      <c r="B661" s="41"/>
      <c r="C661" s="42"/>
      <c r="D661" s="233" t="s">
        <v>325</v>
      </c>
      <c r="E661" s="42"/>
      <c r="F661" s="234" t="s">
        <v>908</v>
      </c>
      <c r="G661" s="42"/>
      <c r="H661" s="42"/>
      <c r="I661" s="235"/>
      <c r="J661" s="42"/>
      <c r="K661" s="42"/>
      <c r="L661" s="46"/>
      <c r="M661" s="236"/>
      <c r="N661" s="237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325</v>
      </c>
      <c r="AU661" s="19" t="s">
        <v>216</v>
      </c>
    </row>
    <row r="662" s="13" customFormat="1">
      <c r="A662" s="13"/>
      <c r="B662" s="238"/>
      <c r="C662" s="239"/>
      <c r="D662" s="240" t="s">
        <v>327</v>
      </c>
      <c r="E662" s="241" t="s">
        <v>19</v>
      </c>
      <c r="F662" s="242" t="s">
        <v>909</v>
      </c>
      <c r="G662" s="239"/>
      <c r="H662" s="241" t="s">
        <v>19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327</v>
      </c>
      <c r="AU662" s="248" t="s">
        <v>216</v>
      </c>
      <c r="AV662" s="13" t="s">
        <v>82</v>
      </c>
      <c r="AW662" s="13" t="s">
        <v>36</v>
      </c>
      <c r="AX662" s="13" t="s">
        <v>75</v>
      </c>
      <c r="AY662" s="248" t="s">
        <v>207</v>
      </c>
    </row>
    <row r="663" s="14" customFormat="1">
      <c r="A663" s="14"/>
      <c r="B663" s="249"/>
      <c r="C663" s="250"/>
      <c r="D663" s="240" t="s">
        <v>327</v>
      </c>
      <c r="E663" s="251" t="s">
        <v>19</v>
      </c>
      <c r="F663" s="252" t="s">
        <v>910</v>
      </c>
      <c r="G663" s="250"/>
      <c r="H663" s="253">
        <v>36.259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327</v>
      </c>
      <c r="AU663" s="259" t="s">
        <v>216</v>
      </c>
      <c r="AV663" s="14" t="s">
        <v>85</v>
      </c>
      <c r="AW663" s="14" t="s">
        <v>36</v>
      </c>
      <c r="AX663" s="14" t="s">
        <v>75</v>
      </c>
      <c r="AY663" s="259" t="s">
        <v>207</v>
      </c>
    </row>
    <row r="664" s="13" customFormat="1">
      <c r="A664" s="13"/>
      <c r="B664" s="238"/>
      <c r="C664" s="239"/>
      <c r="D664" s="240" t="s">
        <v>327</v>
      </c>
      <c r="E664" s="241" t="s">
        <v>19</v>
      </c>
      <c r="F664" s="242" t="s">
        <v>911</v>
      </c>
      <c r="G664" s="239"/>
      <c r="H664" s="241" t="s">
        <v>19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327</v>
      </c>
      <c r="AU664" s="248" t="s">
        <v>216</v>
      </c>
      <c r="AV664" s="13" t="s">
        <v>82</v>
      </c>
      <c r="AW664" s="13" t="s">
        <v>36</v>
      </c>
      <c r="AX664" s="13" t="s">
        <v>75</v>
      </c>
      <c r="AY664" s="248" t="s">
        <v>207</v>
      </c>
    </row>
    <row r="665" s="13" customFormat="1">
      <c r="A665" s="13"/>
      <c r="B665" s="238"/>
      <c r="C665" s="239"/>
      <c r="D665" s="240" t="s">
        <v>327</v>
      </c>
      <c r="E665" s="241" t="s">
        <v>19</v>
      </c>
      <c r="F665" s="242" t="s">
        <v>912</v>
      </c>
      <c r="G665" s="239"/>
      <c r="H665" s="241" t="s">
        <v>19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8" t="s">
        <v>327</v>
      </c>
      <c r="AU665" s="248" t="s">
        <v>216</v>
      </c>
      <c r="AV665" s="13" t="s">
        <v>82</v>
      </c>
      <c r="AW665" s="13" t="s">
        <v>36</v>
      </c>
      <c r="AX665" s="13" t="s">
        <v>75</v>
      </c>
      <c r="AY665" s="248" t="s">
        <v>207</v>
      </c>
    </row>
    <row r="666" s="14" customFormat="1">
      <c r="A666" s="14"/>
      <c r="B666" s="249"/>
      <c r="C666" s="250"/>
      <c r="D666" s="240" t="s">
        <v>327</v>
      </c>
      <c r="E666" s="251" t="s">
        <v>19</v>
      </c>
      <c r="F666" s="252" t="s">
        <v>913</v>
      </c>
      <c r="G666" s="250"/>
      <c r="H666" s="253">
        <v>4.1100000000000003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9" t="s">
        <v>327</v>
      </c>
      <c r="AU666" s="259" t="s">
        <v>216</v>
      </c>
      <c r="AV666" s="14" t="s">
        <v>85</v>
      </c>
      <c r="AW666" s="14" t="s">
        <v>36</v>
      </c>
      <c r="AX666" s="14" t="s">
        <v>75</v>
      </c>
      <c r="AY666" s="259" t="s">
        <v>207</v>
      </c>
    </row>
    <row r="667" s="13" customFormat="1">
      <c r="A667" s="13"/>
      <c r="B667" s="238"/>
      <c r="C667" s="239"/>
      <c r="D667" s="240" t="s">
        <v>327</v>
      </c>
      <c r="E667" s="241" t="s">
        <v>19</v>
      </c>
      <c r="F667" s="242" t="s">
        <v>914</v>
      </c>
      <c r="G667" s="239"/>
      <c r="H667" s="241" t="s">
        <v>19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8" t="s">
        <v>327</v>
      </c>
      <c r="AU667" s="248" t="s">
        <v>216</v>
      </c>
      <c r="AV667" s="13" t="s">
        <v>82</v>
      </c>
      <c r="AW667" s="13" t="s">
        <v>36</v>
      </c>
      <c r="AX667" s="13" t="s">
        <v>75</v>
      </c>
      <c r="AY667" s="248" t="s">
        <v>207</v>
      </c>
    </row>
    <row r="668" s="14" customFormat="1">
      <c r="A668" s="14"/>
      <c r="B668" s="249"/>
      <c r="C668" s="250"/>
      <c r="D668" s="240" t="s">
        <v>327</v>
      </c>
      <c r="E668" s="251" t="s">
        <v>19</v>
      </c>
      <c r="F668" s="252" t="s">
        <v>915</v>
      </c>
      <c r="G668" s="250"/>
      <c r="H668" s="253">
        <v>0.84299999999999997</v>
      </c>
      <c r="I668" s="254"/>
      <c r="J668" s="250"/>
      <c r="K668" s="250"/>
      <c r="L668" s="255"/>
      <c r="M668" s="256"/>
      <c r="N668" s="257"/>
      <c r="O668" s="257"/>
      <c r="P668" s="257"/>
      <c r="Q668" s="257"/>
      <c r="R668" s="257"/>
      <c r="S668" s="257"/>
      <c r="T668" s="25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9" t="s">
        <v>327</v>
      </c>
      <c r="AU668" s="259" t="s">
        <v>216</v>
      </c>
      <c r="AV668" s="14" t="s">
        <v>85</v>
      </c>
      <c r="AW668" s="14" t="s">
        <v>36</v>
      </c>
      <c r="AX668" s="14" t="s">
        <v>75</v>
      </c>
      <c r="AY668" s="259" t="s">
        <v>207</v>
      </c>
    </row>
    <row r="669" s="14" customFormat="1">
      <c r="A669" s="14"/>
      <c r="B669" s="249"/>
      <c r="C669" s="250"/>
      <c r="D669" s="240" t="s">
        <v>327</v>
      </c>
      <c r="E669" s="251" t="s">
        <v>19</v>
      </c>
      <c r="F669" s="252" t="s">
        <v>916</v>
      </c>
      <c r="G669" s="250"/>
      <c r="H669" s="253">
        <v>1.4610000000000001</v>
      </c>
      <c r="I669" s="254"/>
      <c r="J669" s="250"/>
      <c r="K669" s="250"/>
      <c r="L669" s="255"/>
      <c r="M669" s="256"/>
      <c r="N669" s="257"/>
      <c r="O669" s="257"/>
      <c r="P669" s="257"/>
      <c r="Q669" s="257"/>
      <c r="R669" s="257"/>
      <c r="S669" s="257"/>
      <c r="T669" s="25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9" t="s">
        <v>327</v>
      </c>
      <c r="AU669" s="259" t="s">
        <v>216</v>
      </c>
      <c r="AV669" s="14" t="s">
        <v>85</v>
      </c>
      <c r="AW669" s="14" t="s">
        <v>36</v>
      </c>
      <c r="AX669" s="14" t="s">
        <v>75</v>
      </c>
      <c r="AY669" s="259" t="s">
        <v>207</v>
      </c>
    </row>
    <row r="670" s="14" customFormat="1">
      <c r="A670" s="14"/>
      <c r="B670" s="249"/>
      <c r="C670" s="250"/>
      <c r="D670" s="240" t="s">
        <v>327</v>
      </c>
      <c r="E670" s="251" t="s">
        <v>19</v>
      </c>
      <c r="F670" s="252" t="s">
        <v>917</v>
      </c>
      <c r="G670" s="250"/>
      <c r="H670" s="253">
        <v>2.52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9" t="s">
        <v>327</v>
      </c>
      <c r="AU670" s="259" t="s">
        <v>216</v>
      </c>
      <c r="AV670" s="14" t="s">
        <v>85</v>
      </c>
      <c r="AW670" s="14" t="s">
        <v>36</v>
      </c>
      <c r="AX670" s="14" t="s">
        <v>75</v>
      </c>
      <c r="AY670" s="259" t="s">
        <v>207</v>
      </c>
    </row>
    <row r="671" s="14" customFormat="1">
      <c r="A671" s="14"/>
      <c r="B671" s="249"/>
      <c r="C671" s="250"/>
      <c r="D671" s="240" t="s">
        <v>327</v>
      </c>
      <c r="E671" s="251" t="s">
        <v>19</v>
      </c>
      <c r="F671" s="252" t="s">
        <v>918</v>
      </c>
      <c r="G671" s="250"/>
      <c r="H671" s="253">
        <v>-0.29999999999999999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9" t="s">
        <v>327</v>
      </c>
      <c r="AU671" s="259" t="s">
        <v>216</v>
      </c>
      <c r="AV671" s="14" t="s">
        <v>85</v>
      </c>
      <c r="AW671" s="14" t="s">
        <v>36</v>
      </c>
      <c r="AX671" s="14" t="s">
        <v>75</v>
      </c>
      <c r="AY671" s="259" t="s">
        <v>207</v>
      </c>
    </row>
    <row r="672" s="14" customFormat="1">
      <c r="A672" s="14"/>
      <c r="B672" s="249"/>
      <c r="C672" s="250"/>
      <c r="D672" s="240" t="s">
        <v>327</v>
      </c>
      <c r="E672" s="251" t="s">
        <v>19</v>
      </c>
      <c r="F672" s="252" t="s">
        <v>919</v>
      </c>
      <c r="G672" s="250"/>
      <c r="H672" s="253">
        <v>0.97199999999999998</v>
      </c>
      <c r="I672" s="254"/>
      <c r="J672" s="250"/>
      <c r="K672" s="250"/>
      <c r="L672" s="255"/>
      <c r="M672" s="256"/>
      <c r="N672" s="257"/>
      <c r="O672" s="257"/>
      <c r="P672" s="257"/>
      <c r="Q672" s="257"/>
      <c r="R672" s="257"/>
      <c r="S672" s="257"/>
      <c r="T672" s="25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9" t="s">
        <v>327</v>
      </c>
      <c r="AU672" s="259" t="s">
        <v>216</v>
      </c>
      <c r="AV672" s="14" t="s">
        <v>85</v>
      </c>
      <c r="AW672" s="14" t="s">
        <v>36</v>
      </c>
      <c r="AX672" s="14" t="s">
        <v>75</v>
      </c>
      <c r="AY672" s="259" t="s">
        <v>207</v>
      </c>
    </row>
    <row r="673" s="14" customFormat="1">
      <c r="A673" s="14"/>
      <c r="B673" s="249"/>
      <c r="C673" s="250"/>
      <c r="D673" s="240" t="s">
        <v>327</v>
      </c>
      <c r="E673" s="251" t="s">
        <v>19</v>
      </c>
      <c r="F673" s="252" t="s">
        <v>920</v>
      </c>
      <c r="G673" s="250"/>
      <c r="H673" s="253">
        <v>0.98399999999999999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327</v>
      </c>
      <c r="AU673" s="259" t="s">
        <v>216</v>
      </c>
      <c r="AV673" s="14" t="s">
        <v>85</v>
      </c>
      <c r="AW673" s="14" t="s">
        <v>36</v>
      </c>
      <c r="AX673" s="14" t="s">
        <v>75</v>
      </c>
      <c r="AY673" s="259" t="s">
        <v>207</v>
      </c>
    </row>
    <row r="674" s="15" customFormat="1">
      <c r="A674" s="15"/>
      <c r="B674" s="260"/>
      <c r="C674" s="261"/>
      <c r="D674" s="240" t="s">
        <v>327</v>
      </c>
      <c r="E674" s="262" t="s">
        <v>19</v>
      </c>
      <c r="F674" s="263" t="s">
        <v>345</v>
      </c>
      <c r="G674" s="261"/>
      <c r="H674" s="264">
        <v>46.848999999999997</v>
      </c>
      <c r="I674" s="265"/>
      <c r="J674" s="261"/>
      <c r="K674" s="261"/>
      <c r="L674" s="266"/>
      <c r="M674" s="267"/>
      <c r="N674" s="268"/>
      <c r="O674" s="268"/>
      <c r="P674" s="268"/>
      <c r="Q674" s="268"/>
      <c r="R674" s="268"/>
      <c r="S674" s="268"/>
      <c r="T674" s="269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0" t="s">
        <v>327</v>
      </c>
      <c r="AU674" s="270" t="s">
        <v>216</v>
      </c>
      <c r="AV674" s="15" t="s">
        <v>215</v>
      </c>
      <c r="AW674" s="15" t="s">
        <v>36</v>
      </c>
      <c r="AX674" s="15" t="s">
        <v>82</v>
      </c>
      <c r="AY674" s="270" t="s">
        <v>207</v>
      </c>
    </row>
    <row r="675" s="2" customFormat="1" ht="16.5" customHeight="1">
      <c r="A675" s="40"/>
      <c r="B675" s="41"/>
      <c r="C675" s="214" t="s">
        <v>921</v>
      </c>
      <c r="D675" s="214" t="s">
        <v>211</v>
      </c>
      <c r="E675" s="215" t="s">
        <v>922</v>
      </c>
      <c r="F675" s="216" t="s">
        <v>923</v>
      </c>
      <c r="G675" s="217" t="s">
        <v>220</v>
      </c>
      <c r="H675" s="218">
        <v>316.142</v>
      </c>
      <c r="I675" s="219"/>
      <c r="J675" s="220">
        <f>ROUND(I675*H675,2)</f>
        <v>0</v>
      </c>
      <c r="K675" s="216" t="s">
        <v>323</v>
      </c>
      <c r="L675" s="46"/>
      <c r="M675" s="229" t="s">
        <v>19</v>
      </c>
      <c r="N675" s="230" t="s">
        <v>46</v>
      </c>
      <c r="O675" s="86"/>
      <c r="P675" s="231">
        <f>O675*H675</f>
        <v>0</v>
      </c>
      <c r="Q675" s="231">
        <v>0.0023700000000000001</v>
      </c>
      <c r="R675" s="231">
        <f>Q675*H675</f>
        <v>0.74925654000000008</v>
      </c>
      <c r="S675" s="231">
        <v>0</v>
      </c>
      <c r="T675" s="232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215</v>
      </c>
      <c r="AT675" s="226" t="s">
        <v>211</v>
      </c>
      <c r="AU675" s="226" t="s">
        <v>216</v>
      </c>
      <c r="AY675" s="19" t="s">
        <v>207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82</v>
      </c>
      <c r="BK675" s="227">
        <f>ROUND(I675*H675,2)</f>
        <v>0</v>
      </c>
      <c r="BL675" s="19" t="s">
        <v>215</v>
      </c>
      <c r="BM675" s="226" t="s">
        <v>924</v>
      </c>
    </row>
    <row r="676" s="2" customFormat="1">
      <c r="A676" s="40"/>
      <c r="B676" s="41"/>
      <c r="C676" s="42"/>
      <c r="D676" s="233" t="s">
        <v>325</v>
      </c>
      <c r="E676" s="42"/>
      <c r="F676" s="234" t="s">
        <v>925</v>
      </c>
      <c r="G676" s="42"/>
      <c r="H676" s="42"/>
      <c r="I676" s="235"/>
      <c r="J676" s="42"/>
      <c r="K676" s="42"/>
      <c r="L676" s="46"/>
      <c r="M676" s="236"/>
      <c r="N676" s="237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325</v>
      </c>
      <c r="AU676" s="19" t="s">
        <v>216</v>
      </c>
    </row>
    <row r="677" s="13" customFormat="1">
      <c r="A677" s="13"/>
      <c r="B677" s="238"/>
      <c r="C677" s="239"/>
      <c r="D677" s="240" t="s">
        <v>327</v>
      </c>
      <c r="E677" s="241" t="s">
        <v>19</v>
      </c>
      <c r="F677" s="242" t="s">
        <v>926</v>
      </c>
      <c r="G677" s="239"/>
      <c r="H677" s="241" t="s">
        <v>19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8" t="s">
        <v>327</v>
      </c>
      <c r="AU677" s="248" t="s">
        <v>216</v>
      </c>
      <c r="AV677" s="13" t="s">
        <v>82</v>
      </c>
      <c r="AW677" s="13" t="s">
        <v>36</v>
      </c>
      <c r="AX677" s="13" t="s">
        <v>75</v>
      </c>
      <c r="AY677" s="248" t="s">
        <v>207</v>
      </c>
    </row>
    <row r="678" s="14" customFormat="1">
      <c r="A678" s="14"/>
      <c r="B678" s="249"/>
      <c r="C678" s="250"/>
      <c r="D678" s="240" t="s">
        <v>327</v>
      </c>
      <c r="E678" s="251" t="s">
        <v>19</v>
      </c>
      <c r="F678" s="252" t="s">
        <v>927</v>
      </c>
      <c r="G678" s="250"/>
      <c r="H678" s="253">
        <v>241.72499999999999</v>
      </c>
      <c r="I678" s="254"/>
      <c r="J678" s="250"/>
      <c r="K678" s="250"/>
      <c r="L678" s="255"/>
      <c r="M678" s="256"/>
      <c r="N678" s="257"/>
      <c r="O678" s="257"/>
      <c r="P678" s="257"/>
      <c r="Q678" s="257"/>
      <c r="R678" s="257"/>
      <c r="S678" s="257"/>
      <c r="T678" s="25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9" t="s">
        <v>327</v>
      </c>
      <c r="AU678" s="259" t="s">
        <v>216</v>
      </c>
      <c r="AV678" s="14" t="s">
        <v>85</v>
      </c>
      <c r="AW678" s="14" t="s">
        <v>36</v>
      </c>
      <c r="AX678" s="14" t="s">
        <v>75</v>
      </c>
      <c r="AY678" s="259" t="s">
        <v>207</v>
      </c>
    </row>
    <row r="679" s="14" customFormat="1">
      <c r="A679" s="14"/>
      <c r="B679" s="249"/>
      <c r="C679" s="250"/>
      <c r="D679" s="240" t="s">
        <v>327</v>
      </c>
      <c r="E679" s="251" t="s">
        <v>19</v>
      </c>
      <c r="F679" s="252" t="s">
        <v>928</v>
      </c>
      <c r="G679" s="250"/>
      <c r="H679" s="253">
        <v>2.7000000000000002</v>
      </c>
      <c r="I679" s="254"/>
      <c r="J679" s="250"/>
      <c r="K679" s="250"/>
      <c r="L679" s="255"/>
      <c r="M679" s="256"/>
      <c r="N679" s="257"/>
      <c r="O679" s="257"/>
      <c r="P679" s="257"/>
      <c r="Q679" s="257"/>
      <c r="R679" s="257"/>
      <c r="S679" s="257"/>
      <c r="T679" s="25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9" t="s">
        <v>327</v>
      </c>
      <c r="AU679" s="259" t="s">
        <v>216</v>
      </c>
      <c r="AV679" s="14" t="s">
        <v>85</v>
      </c>
      <c r="AW679" s="14" t="s">
        <v>36</v>
      </c>
      <c r="AX679" s="14" t="s">
        <v>75</v>
      </c>
      <c r="AY679" s="259" t="s">
        <v>207</v>
      </c>
    </row>
    <row r="680" s="13" customFormat="1">
      <c r="A680" s="13"/>
      <c r="B680" s="238"/>
      <c r="C680" s="239"/>
      <c r="D680" s="240" t="s">
        <v>327</v>
      </c>
      <c r="E680" s="241" t="s">
        <v>19</v>
      </c>
      <c r="F680" s="242" t="s">
        <v>911</v>
      </c>
      <c r="G680" s="239"/>
      <c r="H680" s="241" t="s">
        <v>19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327</v>
      </c>
      <c r="AU680" s="248" t="s">
        <v>216</v>
      </c>
      <c r="AV680" s="13" t="s">
        <v>82</v>
      </c>
      <c r="AW680" s="13" t="s">
        <v>36</v>
      </c>
      <c r="AX680" s="13" t="s">
        <v>75</v>
      </c>
      <c r="AY680" s="248" t="s">
        <v>207</v>
      </c>
    </row>
    <row r="681" s="13" customFormat="1">
      <c r="A681" s="13"/>
      <c r="B681" s="238"/>
      <c r="C681" s="239"/>
      <c r="D681" s="240" t="s">
        <v>327</v>
      </c>
      <c r="E681" s="241" t="s">
        <v>19</v>
      </c>
      <c r="F681" s="242" t="s">
        <v>912</v>
      </c>
      <c r="G681" s="239"/>
      <c r="H681" s="241" t="s">
        <v>19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327</v>
      </c>
      <c r="AU681" s="248" t="s">
        <v>216</v>
      </c>
      <c r="AV681" s="13" t="s">
        <v>82</v>
      </c>
      <c r="AW681" s="13" t="s">
        <v>36</v>
      </c>
      <c r="AX681" s="13" t="s">
        <v>75</v>
      </c>
      <c r="AY681" s="248" t="s">
        <v>207</v>
      </c>
    </row>
    <row r="682" s="14" customFormat="1">
      <c r="A682" s="14"/>
      <c r="B682" s="249"/>
      <c r="C682" s="250"/>
      <c r="D682" s="240" t="s">
        <v>327</v>
      </c>
      <c r="E682" s="251" t="s">
        <v>19</v>
      </c>
      <c r="F682" s="252" t="s">
        <v>929</v>
      </c>
      <c r="G682" s="250"/>
      <c r="H682" s="253">
        <v>5.9199999999999999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327</v>
      </c>
      <c r="AU682" s="259" t="s">
        <v>216</v>
      </c>
      <c r="AV682" s="14" t="s">
        <v>85</v>
      </c>
      <c r="AW682" s="14" t="s">
        <v>36</v>
      </c>
      <c r="AX682" s="14" t="s">
        <v>75</v>
      </c>
      <c r="AY682" s="259" t="s">
        <v>207</v>
      </c>
    </row>
    <row r="683" s="13" customFormat="1">
      <c r="A683" s="13"/>
      <c r="B683" s="238"/>
      <c r="C683" s="239"/>
      <c r="D683" s="240" t="s">
        <v>327</v>
      </c>
      <c r="E683" s="241" t="s">
        <v>19</v>
      </c>
      <c r="F683" s="242" t="s">
        <v>914</v>
      </c>
      <c r="G683" s="239"/>
      <c r="H683" s="241" t="s">
        <v>19</v>
      </c>
      <c r="I683" s="243"/>
      <c r="J683" s="239"/>
      <c r="K683" s="239"/>
      <c r="L683" s="244"/>
      <c r="M683" s="245"/>
      <c r="N683" s="246"/>
      <c r="O683" s="246"/>
      <c r="P683" s="246"/>
      <c r="Q683" s="246"/>
      <c r="R683" s="246"/>
      <c r="S683" s="246"/>
      <c r="T683" s="24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8" t="s">
        <v>327</v>
      </c>
      <c r="AU683" s="248" t="s">
        <v>216</v>
      </c>
      <c r="AV683" s="13" t="s">
        <v>82</v>
      </c>
      <c r="AW683" s="13" t="s">
        <v>36</v>
      </c>
      <c r="AX683" s="13" t="s">
        <v>75</v>
      </c>
      <c r="AY683" s="248" t="s">
        <v>207</v>
      </c>
    </row>
    <row r="684" s="14" customFormat="1">
      <c r="A684" s="14"/>
      <c r="B684" s="249"/>
      <c r="C684" s="250"/>
      <c r="D684" s="240" t="s">
        <v>327</v>
      </c>
      <c r="E684" s="251" t="s">
        <v>19</v>
      </c>
      <c r="F684" s="252" t="s">
        <v>930</v>
      </c>
      <c r="G684" s="250"/>
      <c r="H684" s="253">
        <v>8.4299999999999997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327</v>
      </c>
      <c r="AU684" s="259" t="s">
        <v>216</v>
      </c>
      <c r="AV684" s="14" t="s">
        <v>85</v>
      </c>
      <c r="AW684" s="14" t="s">
        <v>36</v>
      </c>
      <c r="AX684" s="14" t="s">
        <v>75</v>
      </c>
      <c r="AY684" s="259" t="s">
        <v>207</v>
      </c>
    </row>
    <row r="685" s="14" customFormat="1">
      <c r="A685" s="14"/>
      <c r="B685" s="249"/>
      <c r="C685" s="250"/>
      <c r="D685" s="240" t="s">
        <v>327</v>
      </c>
      <c r="E685" s="251" t="s">
        <v>19</v>
      </c>
      <c r="F685" s="252" t="s">
        <v>931</v>
      </c>
      <c r="G685" s="250"/>
      <c r="H685" s="253">
        <v>14.606999999999999</v>
      </c>
      <c r="I685" s="254"/>
      <c r="J685" s="250"/>
      <c r="K685" s="250"/>
      <c r="L685" s="255"/>
      <c r="M685" s="256"/>
      <c r="N685" s="257"/>
      <c r="O685" s="257"/>
      <c r="P685" s="257"/>
      <c r="Q685" s="257"/>
      <c r="R685" s="257"/>
      <c r="S685" s="257"/>
      <c r="T685" s="25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9" t="s">
        <v>327</v>
      </c>
      <c r="AU685" s="259" t="s">
        <v>216</v>
      </c>
      <c r="AV685" s="14" t="s">
        <v>85</v>
      </c>
      <c r="AW685" s="14" t="s">
        <v>36</v>
      </c>
      <c r="AX685" s="14" t="s">
        <v>75</v>
      </c>
      <c r="AY685" s="259" t="s">
        <v>207</v>
      </c>
    </row>
    <row r="686" s="14" customFormat="1">
      <c r="A686" s="14"/>
      <c r="B686" s="249"/>
      <c r="C686" s="250"/>
      <c r="D686" s="240" t="s">
        <v>327</v>
      </c>
      <c r="E686" s="251" t="s">
        <v>19</v>
      </c>
      <c r="F686" s="252" t="s">
        <v>932</v>
      </c>
      <c r="G686" s="250"/>
      <c r="H686" s="253">
        <v>25.199999999999999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327</v>
      </c>
      <c r="AU686" s="259" t="s">
        <v>216</v>
      </c>
      <c r="AV686" s="14" t="s">
        <v>85</v>
      </c>
      <c r="AW686" s="14" t="s">
        <v>36</v>
      </c>
      <c r="AX686" s="14" t="s">
        <v>75</v>
      </c>
      <c r="AY686" s="259" t="s">
        <v>207</v>
      </c>
    </row>
    <row r="687" s="14" customFormat="1">
      <c r="A687" s="14"/>
      <c r="B687" s="249"/>
      <c r="C687" s="250"/>
      <c r="D687" s="240" t="s">
        <v>327</v>
      </c>
      <c r="E687" s="251" t="s">
        <v>19</v>
      </c>
      <c r="F687" s="252" t="s">
        <v>933</v>
      </c>
      <c r="G687" s="250"/>
      <c r="H687" s="253">
        <v>-3</v>
      </c>
      <c r="I687" s="254"/>
      <c r="J687" s="250"/>
      <c r="K687" s="250"/>
      <c r="L687" s="255"/>
      <c r="M687" s="256"/>
      <c r="N687" s="257"/>
      <c r="O687" s="257"/>
      <c r="P687" s="257"/>
      <c r="Q687" s="257"/>
      <c r="R687" s="257"/>
      <c r="S687" s="257"/>
      <c r="T687" s="25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9" t="s">
        <v>327</v>
      </c>
      <c r="AU687" s="259" t="s">
        <v>216</v>
      </c>
      <c r="AV687" s="14" t="s">
        <v>85</v>
      </c>
      <c r="AW687" s="14" t="s">
        <v>36</v>
      </c>
      <c r="AX687" s="14" t="s">
        <v>75</v>
      </c>
      <c r="AY687" s="259" t="s">
        <v>207</v>
      </c>
    </row>
    <row r="688" s="14" customFormat="1">
      <c r="A688" s="14"/>
      <c r="B688" s="249"/>
      <c r="C688" s="250"/>
      <c r="D688" s="240" t="s">
        <v>327</v>
      </c>
      <c r="E688" s="251" t="s">
        <v>19</v>
      </c>
      <c r="F688" s="252" t="s">
        <v>934</v>
      </c>
      <c r="G688" s="250"/>
      <c r="H688" s="253">
        <v>1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327</v>
      </c>
      <c r="AU688" s="259" t="s">
        <v>216</v>
      </c>
      <c r="AV688" s="14" t="s">
        <v>85</v>
      </c>
      <c r="AW688" s="14" t="s">
        <v>36</v>
      </c>
      <c r="AX688" s="14" t="s">
        <v>75</v>
      </c>
      <c r="AY688" s="259" t="s">
        <v>207</v>
      </c>
    </row>
    <row r="689" s="14" customFormat="1">
      <c r="A689" s="14"/>
      <c r="B689" s="249"/>
      <c r="C689" s="250"/>
      <c r="D689" s="240" t="s">
        <v>327</v>
      </c>
      <c r="E689" s="251" t="s">
        <v>19</v>
      </c>
      <c r="F689" s="252" t="s">
        <v>935</v>
      </c>
      <c r="G689" s="250"/>
      <c r="H689" s="253">
        <v>9.7200000000000006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327</v>
      </c>
      <c r="AU689" s="259" t="s">
        <v>216</v>
      </c>
      <c r="AV689" s="14" t="s">
        <v>85</v>
      </c>
      <c r="AW689" s="14" t="s">
        <v>36</v>
      </c>
      <c r="AX689" s="14" t="s">
        <v>75</v>
      </c>
      <c r="AY689" s="259" t="s">
        <v>207</v>
      </c>
    </row>
    <row r="690" s="14" customFormat="1">
      <c r="A690" s="14"/>
      <c r="B690" s="249"/>
      <c r="C690" s="250"/>
      <c r="D690" s="240" t="s">
        <v>327</v>
      </c>
      <c r="E690" s="251" t="s">
        <v>19</v>
      </c>
      <c r="F690" s="252" t="s">
        <v>936</v>
      </c>
      <c r="G690" s="250"/>
      <c r="H690" s="253">
        <v>9.8399999999999999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327</v>
      </c>
      <c r="AU690" s="259" t="s">
        <v>216</v>
      </c>
      <c r="AV690" s="14" t="s">
        <v>85</v>
      </c>
      <c r="AW690" s="14" t="s">
        <v>36</v>
      </c>
      <c r="AX690" s="14" t="s">
        <v>75</v>
      </c>
      <c r="AY690" s="259" t="s">
        <v>207</v>
      </c>
    </row>
    <row r="691" s="15" customFormat="1">
      <c r="A691" s="15"/>
      <c r="B691" s="260"/>
      <c r="C691" s="261"/>
      <c r="D691" s="240" t="s">
        <v>327</v>
      </c>
      <c r="E691" s="262" t="s">
        <v>19</v>
      </c>
      <c r="F691" s="263" t="s">
        <v>345</v>
      </c>
      <c r="G691" s="261"/>
      <c r="H691" s="264">
        <v>316.142</v>
      </c>
      <c r="I691" s="265"/>
      <c r="J691" s="261"/>
      <c r="K691" s="261"/>
      <c r="L691" s="266"/>
      <c r="M691" s="267"/>
      <c r="N691" s="268"/>
      <c r="O691" s="268"/>
      <c r="P691" s="268"/>
      <c r="Q691" s="268"/>
      <c r="R691" s="268"/>
      <c r="S691" s="268"/>
      <c r="T691" s="269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0" t="s">
        <v>327</v>
      </c>
      <c r="AU691" s="270" t="s">
        <v>216</v>
      </c>
      <c r="AV691" s="15" t="s">
        <v>215</v>
      </c>
      <c r="AW691" s="15" t="s">
        <v>36</v>
      </c>
      <c r="AX691" s="15" t="s">
        <v>82</v>
      </c>
      <c r="AY691" s="270" t="s">
        <v>207</v>
      </c>
    </row>
    <row r="692" s="2" customFormat="1" ht="16.5" customHeight="1">
      <c r="A692" s="40"/>
      <c r="B692" s="41"/>
      <c r="C692" s="214" t="s">
        <v>937</v>
      </c>
      <c r="D692" s="214" t="s">
        <v>211</v>
      </c>
      <c r="E692" s="215" t="s">
        <v>938</v>
      </c>
      <c r="F692" s="216" t="s">
        <v>939</v>
      </c>
      <c r="G692" s="217" t="s">
        <v>220</v>
      </c>
      <c r="H692" s="218">
        <v>316.142</v>
      </c>
      <c r="I692" s="219"/>
      <c r="J692" s="220">
        <f>ROUND(I692*H692,2)</f>
        <v>0</v>
      </c>
      <c r="K692" s="216" t="s">
        <v>323</v>
      </c>
      <c r="L692" s="46"/>
      <c r="M692" s="229" t="s">
        <v>19</v>
      </c>
      <c r="N692" s="230" t="s">
        <v>46</v>
      </c>
      <c r="O692" s="86"/>
      <c r="P692" s="231">
        <f>O692*H692</f>
        <v>0</v>
      </c>
      <c r="Q692" s="231">
        <v>0</v>
      </c>
      <c r="R692" s="231">
        <f>Q692*H692</f>
        <v>0</v>
      </c>
      <c r="S692" s="231">
        <v>0</v>
      </c>
      <c r="T692" s="232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215</v>
      </c>
      <c r="AT692" s="226" t="s">
        <v>211</v>
      </c>
      <c r="AU692" s="226" t="s">
        <v>216</v>
      </c>
      <c r="AY692" s="19" t="s">
        <v>207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82</v>
      </c>
      <c r="BK692" s="227">
        <f>ROUND(I692*H692,2)</f>
        <v>0</v>
      </c>
      <c r="BL692" s="19" t="s">
        <v>215</v>
      </c>
      <c r="BM692" s="226" t="s">
        <v>940</v>
      </c>
    </row>
    <row r="693" s="2" customFormat="1">
      <c r="A693" s="40"/>
      <c r="B693" s="41"/>
      <c r="C693" s="42"/>
      <c r="D693" s="233" t="s">
        <v>325</v>
      </c>
      <c r="E693" s="42"/>
      <c r="F693" s="234" t="s">
        <v>941</v>
      </c>
      <c r="G693" s="42"/>
      <c r="H693" s="42"/>
      <c r="I693" s="235"/>
      <c r="J693" s="42"/>
      <c r="K693" s="42"/>
      <c r="L693" s="46"/>
      <c r="M693" s="236"/>
      <c r="N693" s="237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325</v>
      </c>
      <c r="AU693" s="19" t="s">
        <v>216</v>
      </c>
    </row>
    <row r="694" s="2" customFormat="1" ht="16.5" customHeight="1">
      <c r="A694" s="40"/>
      <c r="B694" s="41"/>
      <c r="C694" s="214" t="s">
        <v>942</v>
      </c>
      <c r="D694" s="214" t="s">
        <v>211</v>
      </c>
      <c r="E694" s="215" t="s">
        <v>943</v>
      </c>
      <c r="F694" s="216" t="s">
        <v>944</v>
      </c>
      <c r="G694" s="217" t="s">
        <v>430</v>
      </c>
      <c r="H694" s="218">
        <v>5.6219999999999999</v>
      </c>
      <c r="I694" s="219"/>
      <c r="J694" s="220">
        <f>ROUND(I694*H694,2)</f>
        <v>0</v>
      </c>
      <c r="K694" s="216" t="s">
        <v>323</v>
      </c>
      <c r="L694" s="46"/>
      <c r="M694" s="229" t="s">
        <v>19</v>
      </c>
      <c r="N694" s="230" t="s">
        <v>46</v>
      </c>
      <c r="O694" s="86"/>
      <c r="P694" s="231">
        <f>O694*H694</f>
        <v>0</v>
      </c>
      <c r="Q694" s="231">
        <v>1.04359</v>
      </c>
      <c r="R694" s="231">
        <f>Q694*H694</f>
        <v>5.86706298</v>
      </c>
      <c r="S694" s="231">
        <v>0</v>
      </c>
      <c r="T694" s="232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215</v>
      </c>
      <c r="AT694" s="226" t="s">
        <v>211</v>
      </c>
      <c r="AU694" s="226" t="s">
        <v>216</v>
      </c>
      <c r="AY694" s="19" t="s">
        <v>207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82</v>
      </c>
      <c r="BK694" s="227">
        <f>ROUND(I694*H694,2)</f>
        <v>0</v>
      </c>
      <c r="BL694" s="19" t="s">
        <v>215</v>
      </c>
      <c r="BM694" s="226" t="s">
        <v>945</v>
      </c>
    </row>
    <row r="695" s="2" customFormat="1">
      <c r="A695" s="40"/>
      <c r="B695" s="41"/>
      <c r="C695" s="42"/>
      <c r="D695" s="233" t="s">
        <v>325</v>
      </c>
      <c r="E695" s="42"/>
      <c r="F695" s="234" t="s">
        <v>946</v>
      </c>
      <c r="G695" s="42"/>
      <c r="H695" s="42"/>
      <c r="I695" s="235"/>
      <c r="J695" s="42"/>
      <c r="K695" s="42"/>
      <c r="L695" s="46"/>
      <c r="M695" s="236"/>
      <c r="N695" s="237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325</v>
      </c>
      <c r="AU695" s="19" t="s">
        <v>216</v>
      </c>
    </row>
    <row r="696" s="13" customFormat="1">
      <c r="A696" s="13"/>
      <c r="B696" s="238"/>
      <c r="C696" s="239"/>
      <c r="D696" s="240" t="s">
        <v>327</v>
      </c>
      <c r="E696" s="241" t="s">
        <v>19</v>
      </c>
      <c r="F696" s="242" t="s">
        <v>947</v>
      </c>
      <c r="G696" s="239"/>
      <c r="H696" s="241" t="s">
        <v>19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327</v>
      </c>
      <c r="AU696" s="248" t="s">
        <v>216</v>
      </c>
      <c r="AV696" s="13" t="s">
        <v>82</v>
      </c>
      <c r="AW696" s="13" t="s">
        <v>36</v>
      </c>
      <c r="AX696" s="13" t="s">
        <v>75</v>
      </c>
      <c r="AY696" s="248" t="s">
        <v>207</v>
      </c>
    </row>
    <row r="697" s="14" customFormat="1">
      <c r="A697" s="14"/>
      <c r="B697" s="249"/>
      <c r="C697" s="250"/>
      <c r="D697" s="240" t="s">
        <v>327</v>
      </c>
      <c r="E697" s="251" t="s">
        <v>19</v>
      </c>
      <c r="F697" s="252" t="s">
        <v>948</v>
      </c>
      <c r="G697" s="250"/>
      <c r="H697" s="253">
        <v>5.6219999999999999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327</v>
      </c>
      <c r="AU697" s="259" t="s">
        <v>216</v>
      </c>
      <c r="AV697" s="14" t="s">
        <v>85</v>
      </c>
      <c r="AW697" s="14" t="s">
        <v>36</v>
      </c>
      <c r="AX697" s="14" t="s">
        <v>82</v>
      </c>
      <c r="AY697" s="259" t="s">
        <v>207</v>
      </c>
    </row>
    <row r="698" s="12" customFormat="1" ht="22.8" customHeight="1">
      <c r="A698" s="12"/>
      <c r="B698" s="198"/>
      <c r="C698" s="199"/>
      <c r="D698" s="200" t="s">
        <v>74</v>
      </c>
      <c r="E698" s="212" t="s">
        <v>949</v>
      </c>
      <c r="F698" s="212" t="s">
        <v>950</v>
      </c>
      <c r="G698" s="199"/>
      <c r="H698" s="199"/>
      <c r="I698" s="202"/>
      <c r="J698" s="213">
        <f>BK698</f>
        <v>0</v>
      </c>
      <c r="K698" s="199"/>
      <c r="L698" s="204"/>
      <c r="M698" s="205"/>
      <c r="N698" s="206"/>
      <c r="O698" s="206"/>
      <c r="P698" s="207">
        <f>SUM(P699:P734)</f>
        <v>0</v>
      </c>
      <c r="Q698" s="206"/>
      <c r="R698" s="207">
        <f>SUM(R699:R734)</f>
        <v>414.07200000000006</v>
      </c>
      <c r="S698" s="206"/>
      <c r="T698" s="208">
        <f>SUM(T699:T734)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9" t="s">
        <v>82</v>
      </c>
      <c r="AT698" s="210" t="s">
        <v>74</v>
      </c>
      <c r="AU698" s="210" t="s">
        <v>82</v>
      </c>
      <c r="AY698" s="209" t="s">
        <v>207</v>
      </c>
      <c r="BK698" s="211">
        <f>SUM(BK699:BK734)</f>
        <v>0</v>
      </c>
    </row>
    <row r="699" s="2" customFormat="1" ht="24.15" customHeight="1">
      <c r="A699" s="40"/>
      <c r="B699" s="41"/>
      <c r="C699" s="214" t="s">
        <v>951</v>
      </c>
      <c r="D699" s="214" t="s">
        <v>211</v>
      </c>
      <c r="E699" s="215" t="s">
        <v>952</v>
      </c>
      <c r="F699" s="216" t="s">
        <v>953</v>
      </c>
      <c r="G699" s="217" t="s">
        <v>214</v>
      </c>
      <c r="H699" s="218">
        <v>4</v>
      </c>
      <c r="I699" s="219"/>
      <c r="J699" s="220">
        <f>ROUND(I699*H699,2)</f>
        <v>0</v>
      </c>
      <c r="K699" s="216" t="s">
        <v>19</v>
      </c>
      <c r="L699" s="46"/>
      <c r="M699" s="229" t="s">
        <v>19</v>
      </c>
      <c r="N699" s="230" t="s">
        <v>46</v>
      </c>
      <c r="O699" s="86"/>
      <c r="P699" s="231">
        <f>O699*H699</f>
        <v>0</v>
      </c>
      <c r="Q699" s="231">
        <v>0.01</v>
      </c>
      <c r="R699" s="231">
        <f>Q699*H699</f>
        <v>0.040000000000000001</v>
      </c>
      <c r="S699" s="231">
        <v>0</v>
      </c>
      <c r="T699" s="232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215</v>
      </c>
      <c r="AT699" s="226" t="s">
        <v>211</v>
      </c>
      <c r="AU699" s="226" t="s">
        <v>85</v>
      </c>
      <c r="AY699" s="19" t="s">
        <v>207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82</v>
      </c>
      <c r="BK699" s="227">
        <f>ROUND(I699*H699,2)</f>
        <v>0</v>
      </c>
      <c r="BL699" s="19" t="s">
        <v>215</v>
      </c>
      <c r="BM699" s="226" t="s">
        <v>954</v>
      </c>
    </row>
    <row r="700" s="2" customFormat="1" ht="24.15" customHeight="1">
      <c r="A700" s="40"/>
      <c r="B700" s="41"/>
      <c r="C700" s="214" t="s">
        <v>955</v>
      </c>
      <c r="D700" s="214" t="s">
        <v>211</v>
      </c>
      <c r="E700" s="215" t="s">
        <v>956</v>
      </c>
      <c r="F700" s="216" t="s">
        <v>957</v>
      </c>
      <c r="G700" s="217" t="s">
        <v>214</v>
      </c>
      <c r="H700" s="218">
        <v>6</v>
      </c>
      <c r="I700" s="219"/>
      <c r="J700" s="220">
        <f>ROUND(I700*H700,2)</f>
        <v>0</v>
      </c>
      <c r="K700" s="216" t="s">
        <v>19</v>
      </c>
      <c r="L700" s="46"/>
      <c r="M700" s="229" t="s">
        <v>19</v>
      </c>
      <c r="N700" s="230" t="s">
        <v>46</v>
      </c>
      <c r="O700" s="86"/>
      <c r="P700" s="231">
        <f>O700*H700</f>
        <v>0</v>
      </c>
      <c r="Q700" s="231">
        <v>0.0080000000000000002</v>
      </c>
      <c r="R700" s="231">
        <f>Q700*H700</f>
        <v>0.048000000000000001</v>
      </c>
      <c r="S700" s="231">
        <v>0</v>
      </c>
      <c r="T700" s="232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215</v>
      </c>
      <c r="AT700" s="226" t="s">
        <v>211</v>
      </c>
      <c r="AU700" s="226" t="s">
        <v>85</v>
      </c>
      <c r="AY700" s="19" t="s">
        <v>207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82</v>
      </c>
      <c r="BK700" s="227">
        <f>ROUND(I700*H700,2)</f>
        <v>0</v>
      </c>
      <c r="BL700" s="19" t="s">
        <v>215</v>
      </c>
      <c r="BM700" s="226" t="s">
        <v>958</v>
      </c>
    </row>
    <row r="701" s="2" customFormat="1" ht="24.15" customHeight="1">
      <c r="A701" s="40"/>
      <c r="B701" s="41"/>
      <c r="C701" s="214" t="s">
        <v>959</v>
      </c>
      <c r="D701" s="214" t="s">
        <v>211</v>
      </c>
      <c r="E701" s="215" t="s">
        <v>960</v>
      </c>
      <c r="F701" s="216" t="s">
        <v>961</v>
      </c>
      <c r="G701" s="217" t="s">
        <v>214</v>
      </c>
      <c r="H701" s="218">
        <v>3</v>
      </c>
      <c r="I701" s="219"/>
      <c r="J701" s="220">
        <f>ROUND(I701*H701,2)</f>
        <v>0</v>
      </c>
      <c r="K701" s="216" t="s">
        <v>19</v>
      </c>
      <c r="L701" s="46"/>
      <c r="M701" s="229" t="s">
        <v>19</v>
      </c>
      <c r="N701" s="230" t="s">
        <v>46</v>
      </c>
      <c r="O701" s="86"/>
      <c r="P701" s="231">
        <f>O701*H701</f>
        <v>0</v>
      </c>
      <c r="Q701" s="231">
        <v>0.0089999999999999993</v>
      </c>
      <c r="R701" s="231">
        <f>Q701*H701</f>
        <v>0.026999999999999996</v>
      </c>
      <c r="S701" s="231">
        <v>0</v>
      </c>
      <c r="T701" s="232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215</v>
      </c>
      <c r="AT701" s="226" t="s">
        <v>211</v>
      </c>
      <c r="AU701" s="226" t="s">
        <v>85</v>
      </c>
      <c r="AY701" s="19" t="s">
        <v>207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82</v>
      </c>
      <c r="BK701" s="227">
        <f>ROUND(I701*H701,2)</f>
        <v>0</v>
      </c>
      <c r="BL701" s="19" t="s">
        <v>215</v>
      </c>
      <c r="BM701" s="226" t="s">
        <v>962</v>
      </c>
    </row>
    <row r="702" s="2" customFormat="1" ht="24.15" customHeight="1">
      <c r="A702" s="40"/>
      <c r="B702" s="41"/>
      <c r="C702" s="214" t="s">
        <v>963</v>
      </c>
      <c r="D702" s="214" t="s">
        <v>211</v>
      </c>
      <c r="E702" s="215" t="s">
        <v>964</v>
      </c>
      <c r="F702" s="216" t="s">
        <v>965</v>
      </c>
      <c r="G702" s="217" t="s">
        <v>214</v>
      </c>
      <c r="H702" s="218">
        <v>63</v>
      </c>
      <c r="I702" s="219"/>
      <c r="J702" s="220">
        <f>ROUND(I702*H702,2)</f>
        <v>0</v>
      </c>
      <c r="K702" s="216" t="s">
        <v>19</v>
      </c>
      <c r="L702" s="46"/>
      <c r="M702" s="229" t="s">
        <v>19</v>
      </c>
      <c r="N702" s="230" t="s">
        <v>46</v>
      </c>
      <c r="O702" s="86"/>
      <c r="P702" s="231">
        <f>O702*H702</f>
        <v>0</v>
      </c>
      <c r="Q702" s="231">
        <v>0.0089999999999999993</v>
      </c>
      <c r="R702" s="231">
        <f>Q702*H702</f>
        <v>0.56699999999999995</v>
      </c>
      <c r="S702" s="231">
        <v>0</v>
      </c>
      <c r="T702" s="232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215</v>
      </c>
      <c r="AT702" s="226" t="s">
        <v>211</v>
      </c>
      <c r="AU702" s="226" t="s">
        <v>85</v>
      </c>
      <c r="AY702" s="19" t="s">
        <v>207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82</v>
      </c>
      <c r="BK702" s="227">
        <f>ROUND(I702*H702,2)</f>
        <v>0</v>
      </c>
      <c r="BL702" s="19" t="s">
        <v>215</v>
      </c>
      <c r="BM702" s="226" t="s">
        <v>966</v>
      </c>
    </row>
    <row r="703" s="2" customFormat="1" ht="24.15" customHeight="1">
      <c r="A703" s="40"/>
      <c r="B703" s="41"/>
      <c r="C703" s="214" t="s">
        <v>967</v>
      </c>
      <c r="D703" s="214" t="s">
        <v>211</v>
      </c>
      <c r="E703" s="215" t="s">
        <v>968</v>
      </c>
      <c r="F703" s="216" t="s">
        <v>969</v>
      </c>
      <c r="G703" s="217" t="s">
        <v>214</v>
      </c>
      <c r="H703" s="218">
        <v>5</v>
      </c>
      <c r="I703" s="219"/>
      <c r="J703" s="220">
        <f>ROUND(I703*H703,2)</f>
        <v>0</v>
      </c>
      <c r="K703" s="216" t="s">
        <v>19</v>
      </c>
      <c r="L703" s="46"/>
      <c r="M703" s="229" t="s">
        <v>19</v>
      </c>
      <c r="N703" s="230" t="s">
        <v>46</v>
      </c>
      <c r="O703" s="86"/>
      <c r="P703" s="231">
        <f>O703*H703</f>
        <v>0</v>
      </c>
      <c r="Q703" s="231">
        <v>0.01</v>
      </c>
      <c r="R703" s="231">
        <f>Q703*H703</f>
        <v>0.050000000000000003</v>
      </c>
      <c r="S703" s="231">
        <v>0</v>
      </c>
      <c r="T703" s="232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215</v>
      </c>
      <c r="AT703" s="226" t="s">
        <v>211</v>
      </c>
      <c r="AU703" s="226" t="s">
        <v>85</v>
      </c>
      <c r="AY703" s="19" t="s">
        <v>207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82</v>
      </c>
      <c r="BK703" s="227">
        <f>ROUND(I703*H703,2)</f>
        <v>0</v>
      </c>
      <c r="BL703" s="19" t="s">
        <v>215</v>
      </c>
      <c r="BM703" s="226" t="s">
        <v>970</v>
      </c>
    </row>
    <row r="704" s="2" customFormat="1" ht="24.15" customHeight="1">
      <c r="A704" s="40"/>
      <c r="B704" s="41"/>
      <c r="C704" s="214" t="s">
        <v>971</v>
      </c>
      <c r="D704" s="214" t="s">
        <v>211</v>
      </c>
      <c r="E704" s="215" t="s">
        <v>972</v>
      </c>
      <c r="F704" s="216" t="s">
        <v>973</v>
      </c>
      <c r="G704" s="217" t="s">
        <v>214</v>
      </c>
      <c r="H704" s="218">
        <v>1</v>
      </c>
      <c r="I704" s="219"/>
      <c r="J704" s="220">
        <f>ROUND(I704*H704,2)</f>
        <v>0</v>
      </c>
      <c r="K704" s="216" t="s">
        <v>19</v>
      </c>
      <c r="L704" s="46"/>
      <c r="M704" s="229" t="s">
        <v>19</v>
      </c>
      <c r="N704" s="230" t="s">
        <v>46</v>
      </c>
      <c r="O704" s="86"/>
      <c r="P704" s="231">
        <f>O704*H704</f>
        <v>0</v>
      </c>
      <c r="Q704" s="231">
        <v>4</v>
      </c>
      <c r="R704" s="231">
        <f>Q704*H704</f>
        <v>4</v>
      </c>
      <c r="S704" s="231">
        <v>0</v>
      </c>
      <c r="T704" s="232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215</v>
      </c>
      <c r="AT704" s="226" t="s">
        <v>211</v>
      </c>
      <c r="AU704" s="226" t="s">
        <v>85</v>
      </c>
      <c r="AY704" s="19" t="s">
        <v>207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82</v>
      </c>
      <c r="BK704" s="227">
        <f>ROUND(I704*H704,2)</f>
        <v>0</v>
      </c>
      <c r="BL704" s="19" t="s">
        <v>215</v>
      </c>
      <c r="BM704" s="226" t="s">
        <v>974</v>
      </c>
    </row>
    <row r="705" s="2" customFormat="1" ht="24.15" customHeight="1">
      <c r="A705" s="40"/>
      <c r="B705" s="41"/>
      <c r="C705" s="214" t="s">
        <v>975</v>
      </c>
      <c r="D705" s="214" t="s">
        <v>211</v>
      </c>
      <c r="E705" s="215" t="s">
        <v>976</v>
      </c>
      <c r="F705" s="216" t="s">
        <v>973</v>
      </c>
      <c r="G705" s="217" t="s">
        <v>214</v>
      </c>
      <c r="H705" s="218">
        <v>8</v>
      </c>
      <c r="I705" s="219"/>
      <c r="J705" s="220">
        <f>ROUND(I705*H705,2)</f>
        <v>0</v>
      </c>
      <c r="K705" s="216" t="s">
        <v>19</v>
      </c>
      <c r="L705" s="46"/>
      <c r="M705" s="229" t="s">
        <v>19</v>
      </c>
      <c r="N705" s="230" t="s">
        <v>46</v>
      </c>
      <c r="O705" s="86"/>
      <c r="P705" s="231">
        <f>O705*H705</f>
        <v>0</v>
      </c>
      <c r="Q705" s="231">
        <v>4.1600000000000001</v>
      </c>
      <c r="R705" s="231">
        <f>Q705*H705</f>
        <v>33.280000000000001</v>
      </c>
      <c r="S705" s="231">
        <v>0</v>
      </c>
      <c r="T705" s="232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215</v>
      </c>
      <c r="AT705" s="226" t="s">
        <v>211</v>
      </c>
      <c r="AU705" s="226" t="s">
        <v>85</v>
      </c>
      <c r="AY705" s="19" t="s">
        <v>207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82</v>
      </c>
      <c r="BK705" s="227">
        <f>ROUND(I705*H705,2)</f>
        <v>0</v>
      </c>
      <c r="BL705" s="19" t="s">
        <v>215</v>
      </c>
      <c r="BM705" s="226" t="s">
        <v>977</v>
      </c>
    </row>
    <row r="706" s="2" customFormat="1" ht="24.15" customHeight="1">
      <c r="A706" s="40"/>
      <c r="B706" s="41"/>
      <c r="C706" s="214" t="s">
        <v>978</v>
      </c>
      <c r="D706" s="214" t="s">
        <v>211</v>
      </c>
      <c r="E706" s="215" t="s">
        <v>979</v>
      </c>
      <c r="F706" s="216" t="s">
        <v>973</v>
      </c>
      <c r="G706" s="217" t="s">
        <v>214</v>
      </c>
      <c r="H706" s="218">
        <v>2</v>
      </c>
      <c r="I706" s="219"/>
      <c r="J706" s="220">
        <f>ROUND(I706*H706,2)</f>
        <v>0</v>
      </c>
      <c r="K706" s="216" t="s">
        <v>19</v>
      </c>
      <c r="L706" s="46"/>
      <c r="M706" s="229" t="s">
        <v>19</v>
      </c>
      <c r="N706" s="230" t="s">
        <v>46</v>
      </c>
      <c r="O706" s="86"/>
      <c r="P706" s="231">
        <f>O706*H706</f>
        <v>0</v>
      </c>
      <c r="Q706" s="231">
        <v>4.1600000000000001</v>
      </c>
      <c r="R706" s="231">
        <f>Q706*H706</f>
        <v>8.3200000000000003</v>
      </c>
      <c r="S706" s="231">
        <v>0</v>
      </c>
      <c r="T706" s="232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215</v>
      </c>
      <c r="AT706" s="226" t="s">
        <v>211</v>
      </c>
      <c r="AU706" s="226" t="s">
        <v>85</v>
      </c>
      <c r="AY706" s="19" t="s">
        <v>207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82</v>
      </c>
      <c r="BK706" s="227">
        <f>ROUND(I706*H706,2)</f>
        <v>0</v>
      </c>
      <c r="BL706" s="19" t="s">
        <v>215</v>
      </c>
      <c r="BM706" s="226" t="s">
        <v>980</v>
      </c>
    </row>
    <row r="707" s="2" customFormat="1" ht="24.15" customHeight="1">
      <c r="A707" s="40"/>
      <c r="B707" s="41"/>
      <c r="C707" s="214" t="s">
        <v>981</v>
      </c>
      <c r="D707" s="214" t="s">
        <v>211</v>
      </c>
      <c r="E707" s="215" t="s">
        <v>982</v>
      </c>
      <c r="F707" s="216" t="s">
        <v>973</v>
      </c>
      <c r="G707" s="217" t="s">
        <v>214</v>
      </c>
      <c r="H707" s="218">
        <v>5</v>
      </c>
      <c r="I707" s="219"/>
      <c r="J707" s="220">
        <f>ROUND(I707*H707,2)</f>
        <v>0</v>
      </c>
      <c r="K707" s="216" t="s">
        <v>19</v>
      </c>
      <c r="L707" s="46"/>
      <c r="M707" s="229" t="s">
        <v>19</v>
      </c>
      <c r="N707" s="230" t="s">
        <v>46</v>
      </c>
      <c r="O707" s="86"/>
      <c r="P707" s="231">
        <f>O707*H707</f>
        <v>0</v>
      </c>
      <c r="Q707" s="231">
        <v>4.1600000000000001</v>
      </c>
      <c r="R707" s="231">
        <f>Q707*H707</f>
        <v>20.800000000000001</v>
      </c>
      <c r="S707" s="231">
        <v>0</v>
      </c>
      <c r="T707" s="232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215</v>
      </c>
      <c r="AT707" s="226" t="s">
        <v>211</v>
      </c>
      <c r="AU707" s="226" t="s">
        <v>85</v>
      </c>
      <c r="AY707" s="19" t="s">
        <v>207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82</v>
      </c>
      <c r="BK707" s="227">
        <f>ROUND(I707*H707,2)</f>
        <v>0</v>
      </c>
      <c r="BL707" s="19" t="s">
        <v>215</v>
      </c>
      <c r="BM707" s="226" t="s">
        <v>983</v>
      </c>
    </row>
    <row r="708" s="2" customFormat="1" ht="24.15" customHeight="1">
      <c r="A708" s="40"/>
      <c r="B708" s="41"/>
      <c r="C708" s="214" t="s">
        <v>984</v>
      </c>
      <c r="D708" s="214" t="s">
        <v>211</v>
      </c>
      <c r="E708" s="215" t="s">
        <v>985</v>
      </c>
      <c r="F708" s="216" t="s">
        <v>973</v>
      </c>
      <c r="G708" s="217" t="s">
        <v>214</v>
      </c>
      <c r="H708" s="218">
        <v>1</v>
      </c>
      <c r="I708" s="219"/>
      <c r="J708" s="220">
        <f>ROUND(I708*H708,2)</f>
        <v>0</v>
      </c>
      <c r="K708" s="216" t="s">
        <v>19</v>
      </c>
      <c r="L708" s="46"/>
      <c r="M708" s="229" t="s">
        <v>19</v>
      </c>
      <c r="N708" s="230" t="s">
        <v>46</v>
      </c>
      <c r="O708" s="86"/>
      <c r="P708" s="231">
        <f>O708*H708</f>
        <v>0</v>
      </c>
      <c r="Q708" s="231">
        <v>4.2000000000000002</v>
      </c>
      <c r="R708" s="231">
        <f>Q708*H708</f>
        <v>4.2000000000000002</v>
      </c>
      <c r="S708" s="231">
        <v>0</v>
      </c>
      <c r="T708" s="232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215</v>
      </c>
      <c r="AT708" s="226" t="s">
        <v>211</v>
      </c>
      <c r="AU708" s="226" t="s">
        <v>85</v>
      </c>
      <c r="AY708" s="19" t="s">
        <v>207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82</v>
      </c>
      <c r="BK708" s="227">
        <f>ROUND(I708*H708,2)</f>
        <v>0</v>
      </c>
      <c r="BL708" s="19" t="s">
        <v>215</v>
      </c>
      <c r="BM708" s="226" t="s">
        <v>986</v>
      </c>
    </row>
    <row r="709" s="2" customFormat="1" ht="24.15" customHeight="1">
      <c r="A709" s="40"/>
      <c r="B709" s="41"/>
      <c r="C709" s="214" t="s">
        <v>987</v>
      </c>
      <c r="D709" s="214" t="s">
        <v>211</v>
      </c>
      <c r="E709" s="215" t="s">
        <v>988</v>
      </c>
      <c r="F709" s="216" t="s">
        <v>973</v>
      </c>
      <c r="G709" s="217" t="s">
        <v>214</v>
      </c>
      <c r="H709" s="218">
        <v>1</v>
      </c>
      <c r="I709" s="219"/>
      <c r="J709" s="220">
        <f>ROUND(I709*H709,2)</f>
        <v>0</v>
      </c>
      <c r="K709" s="216" t="s">
        <v>19</v>
      </c>
      <c r="L709" s="46"/>
      <c r="M709" s="229" t="s">
        <v>19</v>
      </c>
      <c r="N709" s="230" t="s">
        <v>46</v>
      </c>
      <c r="O709" s="86"/>
      <c r="P709" s="231">
        <f>O709*H709</f>
        <v>0</v>
      </c>
      <c r="Q709" s="231">
        <v>4.3399999999999999</v>
      </c>
      <c r="R709" s="231">
        <f>Q709*H709</f>
        <v>4.3399999999999999</v>
      </c>
      <c r="S709" s="231">
        <v>0</v>
      </c>
      <c r="T709" s="23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215</v>
      </c>
      <c r="AT709" s="226" t="s">
        <v>211</v>
      </c>
      <c r="AU709" s="226" t="s">
        <v>85</v>
      </c>
      <c r="AY709" s="19" t="s">
        <v>207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82</v>
      </c>
      <c r="BK709" s="227">
        <f>ROUND(I709*H709,2)</f>
        <v>0</v>
      </c>
      <c r="BL709" s="19" t="s">
        <v>215</v>
      </c>
      <c r="BM709" s="226" t="s">
        <v>989</v>
      </c>
    </row>
    <row r="710" s="2" customFormat="1" ht="24.15" customHeight="1">
      <c r="A710" s="40"/>
      <c r="B710" s="41"/>
      <c r="C710" s="214" t="s">
        <v>990</v>
      </c>
      <c r="D710" s="214" t="s">
        <v>211</v>
      </c>
      <c r="E710" s="215" t="s">
        <v>991</v>
      </c>
      <c r="F710" s="216" t="s">
        <v>973</v>
      </c>
      <c r="G710" s="217" t="s">
        <v>214</v>
      </c>
      <c r="H710" s="218">
        <v>1</v>
      </c>
      <c r="I710" s="219"/>
      <c r="J710" s="220">
        <f>ROUND(I710*H710,2)</f>
        <v>0</v>
      </c>
      <c r="K710" s="216" t="s">
        <v>19</v>
      </c>
      <c r="L710" s="46"/>
      <c r="M710" s="229" t="s">
        <v>19</v>
      </c>
      <c r="N710" s="230" t="s">
        <v>46</v>
      </c>
      <c r="O710" s="86"/>
      <c r="P710" s="231">
        <f>O710*H710</f>
        <v>0</v>
      </c>
      <c r="Q710" s="231">
        <v>4.3399999999999999</v>
      </c>
      <c r="R710" s="231">
        <f>Q710*H710</f>
        <v>4.3399999999999999</v>
      </c>
      <c r="S710" s="231">
        <v>0</v>
      </c>
      <c r="T710" s="232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215</v>
      </c>
      <c r="AT710" s="226" t="s">
        <v>211</v>
      </c>
      <c r="AU710" s="226" t="s">
        <v>85</v>
      </c>
      <c r="AY710" s="19" t="s">
        <v>207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82</v>
      </c>
      <c r="BK710" s="227">
        <f>ROUND(I710*H710,2)</f>
        <v>0</v>
      </c>
      <c r="BL710" s="19" t="s">
        <v>215</v>
      </c>
      <c r="BM710" s="226" t="s">
        <v>992</v>
      </c>
    </row>
    <row r="711" s="2" customFormat="1" ht="24.15" customHeight="1">
      <c r="A711" s="40"/>
      <c r="B711" s="41"/>
      <c r="C711" s="214" t="s">
        <v>993</v>
      </c>
      <c r="D711" s="214" t="s">
        <v>211</v>
      </c>
      <c r="E711" s="215" t="s">
        <v>994</v>
      </c>
      <c r="F711" s="216" t="s">
        <v>973</v>
      </c>
      <c r="G711" s="217" t="s">
        <v>214</v>
      </c>
      <c r="H711" s="218">
        <v>1</v>
      </c>
      <c r="I711" s="219"/>
      <c r="J711" s="220">
        <f>ROUND(I711*H711,2)</f>
        <v>0</v>
      </c>
      <c r="K711" s="216" t="s">
        <v>19</v>
      </c>
      <c r="L711" s="46"/>
      <c r="M711" s="229" t="s">
        <v>19</v>
      </c>
      <c r="N711" s="230" t="s">
        <v>46</v>
      </c>
      <c r="O711" s="86"/>
      <c r="P711" s="231">
        <f>O711*H711</f>
        <v>0</v>
      </c>
      <c r="Q711" s="231">
        <v>4.5</v>
      </c>
      <c r="R711" s="231">
        <f>Q711*H711</f>
        <v>4.5</v>
      </c>
      <c r="S711" s="231">
        <v>0</v>
      </c>
      <c r="T711" s="232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215</v>
      </c>
      <c r="AT711" s="226" t="s">
        <v>211</v>
      </c>
      <c r="AU711" s="226" t="s">
        <v>85</v>
      </c>
      <c r="AY711" s="19" t="s">
        <v>207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82</v>
      </c>
      <c r="BK711" s="227">
        <f>ROUND(I711*H711,2)</f>
        <v>0</v>
      </c>
      <c r="BL711" s="19" t="s">
        <v>215</v>
      </c>
      <c r="BM711" s="226" t="s">
        <v>995</v>
      </c>
    </row>
    <row r="712" s="2" customFormat="1" ht="24.15" customHeight="1">
      <c r="A712" s="40"/>
      <c r="B712" s="41"/>
      <c r="C712" s="214" t="s">
        <v>996</v>
      </c>
      <c r="D712" s="214" t="s">
        <v>211</v>
      </c>
      <c r="E712" s="215" t="s">
        <v>997</v>
      </c>
      <c r="F712" s="216" t="s">
        <v>998</v>
      </c>
      <c r="G712" s="217" t="s">
        <v>214</v>
      </c>
      <c r="H712" s="218">
        <v>2</v>
      </c>
      <c r="I712" s="219"/>
      <c r="J712" s="220">
        <f>ROUND(I712*H712,2)</f>
        <v>0</v>
      </c>
      <c r="K712" s="216" t="s">
        <v>19</v>
      </c>
      <c r="L712" s="46"/>
      <c r="M712" s="229" t="s">
        <v>19</v>
      </c>
      <c r="N712" s="230" t="s">
        <v>46</v>
      </c>
      <c r="O712" s="86"/>
      <c r="P712" s="231">
        <f>O712*H712</f>
        <v>0</v>
      </c>
      <c r="Q712" s="231">
        <v>2.6299999999999999</v>
      </c>
      <c r="R712" s="231">
        <f>Q712*H712</f>
        <v>5.2599999999999998</v>
      </c>
      <c r="S712" s="231">
        <v>0</v>
      </c>
      <c r="T712" s="232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215</v>
      </c>
      <c r="AT712" s="226" t="s">
        <v>211</v>
      </c>
      <c r="AU712" s="226" t="s">
        <v>85</v>
      </c>
      <c r="AY712" s="19" t="s">
        <v>207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82</v>
      </c>
      <c r="BK712" s="227">
        <f>ROUND(I712*H712,2)</f>
        <v>0</v>
      </c>
      <c r="BL712" s="19" t="s">
        <v>215</v>
      </c>
      <c r="BM712" s="226" t="s">
        <v>999</v>
      </c>
    </row>
    <row r="713" s="2" customFormat="1" ht="24.15" customHeight="1">
      <c r="A713" s="40"/>
      <c r="B713" s="41"/>
      <c r="C713" s="214" t="s">
        <v>1000</v>
      </c>
      <c r="D713" s="214" t="s">
        <v>211</v>
      </c>
      <c r="E713" s="215" t="s">
        <v>1001</v>
      </c>
      <c r="F713" s="216" t="s">
        <v>998</v>
      </c>
      <c r="G713" s="217" t="s">
        <v>214</v>
      </c>
      <c r="H713" s="218">
        <v>3</v>
      </c>
      <c r="I713" s="219"/>
      <c r="J713" s="220">
        <f>ROUND(I713*H713,2)</f>
        <v>0</v>
      </c>
      <c r="K713" s="216" t="s">
        <v>19</v>
      </c>
      <c r="L713" s="46"/>
      <c r="M713" s="229" t="s">
        <v>19</v>
      </c>
      <c r="N713" s="230" t="s">
        <v>46</v>
      </c>
      <c r="O713" s="86"/>
      <c r="P713" s="231">
        <f>O713*H713</f>
        <v>0</v>
      </c>
      <c r="Q713" s="231">
        <v>2.7000000000000002</v>
      </c>
      <c r="R713" s="231">
        <f>Q713*H713</f>
        <v>8.1000000000000014</v>
      </c>
      <c r="S713" s="231">
        <v>0</v>
      </c>
      <c r="T713" s="232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215</v>
      </c>
      <c r="AT713" s="226" t="s">
        <v>211</v>
      </c>
      <c r="AU713" s="226" t="s">
        <v>85</v>
      </c>
      <c r="AY713" s="19" t="s">
        <v>207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82</v>
      </c>
      <c r="BK713" s="227">
        <f>ROUND(I713*H713,2)</f>
        <v>0</v>
      </c>
      <c r="BL713" s="19" t="s">
        <v>215</v>
      </c>
      <c r="BM713" s="226" t="s">
        <v>1002</v>
      </c>
    </row>
    <row r="714" s="2" customFormat="1" ht="24.15" customHeight="1">
      <c r="A714" s="40"/>
      <c r="B714" s="41"/>
      <c r="C714" s="214" t="s">
        <v>1003</v>
      </c>
      <c r="D714" s="214" t="s">
        <v>211</v>
      </c>
      <c r="E714" s="215" t="s">
        <v>1004</v>
      </c>
      <c r="F714" s="216" t="s">
        <v>1005</v>
      </c>
      <c r="G714" s="217" t="s">
        <v>214</v>
      </c>
      <c r="H714" s="218">
        <v>4</v>
      </c>
      <c r="I714" s="219"/>
      <c r="J714" s="220">
        <f>ROUND(I714*H714,2)</f>
        <v>0</v>
      </c>
      <c r="K714" s="216" t="s">
        <v>19</v>
      </c>
      <c r="L714" s="46"/>
      <c r="M714" s="229" t="s">
        <v>19</v>
      </c>
      <c r="N714" s="230" t="s">
        <v>46</v>
      </c>
      <c r="O714" s="86"/>
      <c r="P714" s="231">
        <f>O714*H714</f>
        <v>0</v>
      </c>
      <c r="Q714" s="231">
        <v>8.6799999999999997</v>
      </c>
      <c r="R714" s="231">
        <f>Q714*H714</f>
        <v>34.719999999999999</v>
      </c>
      <c r="S714" s="231">
        <v>0</v>
      </c>
      <c r="T714" s="232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215</v>
      </c>
      <c r="AT714" s="226" t="s">
        <v>211</v>
      </c>
      <c r="AU714" s="226" t="s">
        <v>85</v>
      </c>
      <c r="AY714" s="19" t="s">
        <v>207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82</v>
      </c>
      <c r="BK714" s="227">
        <f>ROUND(I714*H714,2)</f>
        <v>0</v>
      </c>
      <c r="BL714" s="19" t="s">
        <v>215</v>
      </c>
      <c r="BM714" s="226" t="s">
        <v>1006</v>
      </c>
    </row>
    <row r="715" s="2" customFormat="1" ht="24.15" customHeight="1">
      <c r="A715" s="40"/>
      <c r="B715" s="41"/>
      <c r="C715" s="214" t="s">
        <v>1007</v>
      </c>
      <c r="D715" s="214" t="s">
        <v>211</v>
      </c>
      <c r="E715" s="215" t="s">
        <v>1008</v>
      </c>
      <c r="F715" s="216" t="s">
        <v>1009</v>
      </c>
      <c r="G715" s="217" t="s">
        <v>214</v>
      </c>
      <c r="H715" s="218">
        <v>1</v>
      </c>
      <c r="I715" s="219"/>
      <c r="J715" s="220">
        <f>ROUND(I715*H715,2)</f>
        <v>0</v>
      </c>
      <c r="K715" s="216" t="s">
        <v>19</v>
      </c>
      <c r="L715" s="46"/>
      <c r="M715" s="229" t="s">
        <v>19</v>
      </c>
      <c r="N715" s="230" t="s">
        <v>46</v>
      </c>
      <c r="O715" s="86"/>
      <c r="P715" s="231">
        <f>O715*H715</f>
        <v>0</v>
      </c>
      <c r="Q715" s="231">
        <v>22.800000000000001</v>
      </c>
      <c r="R715" s="231">
        <f>Q715*H715</f>
        <v>22.800000000000001</v>
      </c>
      <c r="S715" s="231">
        <v>0</v>
      </c>
      <c r="T715" s="232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215</v>
      </c>
      <c r="AT715" s="226" t="s">
        <v>211</v>
      </c>
      <c r="AU715" s="226" t="s">
        <v>85</v>
      </c>
      <c r="AY715" s="19" t="s">
        <v>207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82</v>
      </c>
      <c r="BK715" s="227">
        <f>ROUND(I715*H715,2)</f>
        <v>0</v>
      </c>
      <c r="BL715" s="19" t="s">
        <v>215</v>
      </c>
      <c r="BM715" s="226" t="s">
        <v>1010</v>
      </c>
    </row>
    <row r="716" s="2" customFormat="1" ht="24.15" customHeight="1">
      <c r="A716" s="40"/>
      <c r="B716" s="41"/>
      <c r="C716" s="214" t="s">
        <v>1011</v>
      </c>
      <c r="D716" s="214" t="s">
        <v>211</v>
      </c>
      <c r="E716" s="215" t="s">
        <v>1012</v>
      </c>
      <c r="F716" s="216" t="s">
        <v>1009</v>
      </c>
      <c r="G716" s="217" t="s">
        <v>214</v>
      </c>
      <c r="H716" s="218">
        <v>1</v>
      </c>
      <c r="I716" s="219"/>
      <c r="J716" s="220">
        <f>ROUND(I716*H716,2)</f>
        <v>0</v>
      </c>
      <c r="K716" s="216" t="s">
        <v>19</v>
      </c>
      <c r="L716" s="46"/>
      <c r="M716" s="229" t="s">
        <v>19</v>
      </c>
      <c r="N716" s="230" t="s">
        <v>46</v>
      </c>
      <c r="O716" s="86"/>
      <c r="P716" s="231">
        <f>O716*H716</f>
        <v>0</v>
      </c>
      <c r="Q716" s="231">
        <v>22.699999999999999</v>
      </c>
      <c r="R716" s="231">
        <f>Q716*H716</f>
        <v>22.699999999999999</v>
      </c>
      <c r="S716" s="231">
        <v>0</v>
      </c>
      <c r="T716" s="232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215</v>
      </c>
      <c r="AT716" s="226" t="s">
        <v>211</v>
      </c>
      <c r="AU716" s="226" t="s">
        <v>85</v>
      </c>
      <c r="AY716" s="19" t="s">
        <v>207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82</v>
      </c>
      <c r="BK716" s="227">
        <f>ROUND(I716*H716,2)</f>
        <v>0</v>
      </c>
      <c r="BL716" s="19" t="s">
        <v>215</v>
      </c>
      <c r="BM716" s="226" t="s">
        <v>1013</v>
      </c>
    </row>
    <row r="717" s="2" customFormat="1" ht="24.15" customHeight="1">
      <c r="A717" s="40"/>
      <c r="B717" s="41"/>
      <c r="C717" s="214" t="s">
        <v>1014</v>
      </c>
      <c r="D717" s="214" t="s">
        <v>211</v>
      </c>
      <c r="E717" s="215" t="s">
        <v>1015</v>
      </c>
      <c r="F717" s="216" t="s">
        <v>1009</v>
      </c>
      <c r="G717" s="217" t="s">
        <v>214</v>
      </c>
      <c r="H717" s="218">
        <v>1</v>
      </c>
      <c r="I717" s="219"/>
      <c r="J717" s="220">
        <f>ROUND(I717*H717,2)</f>
        <v>0</v>
      </c>
      <c r="K717" s="216" t="s">
        <v>19</v>
      </c>
      <c r="L717" s="46"/>
      <c r="M717" s="229" t="s">
        <v>19</v>
      </c>
      <c r="N717" s="230" t="s">
        <v>46</v>
      </c>
      <c r="O717" s="86"/>
      <c r="P717" s="231">
        <f>O717*H717</f>
        <v>0</v>
      </c>
      <c r="Q717" s="231">
        <v>22.600000000000001</v>
      </c>
      <c r="R717" s="231">
        <f>Q717*H717</f>
        <v>22.600000000000001</v>
      </c>
      <c r="S717" s="231">
        <v>0</v>
      </c>
      <c r="T717" s="232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215</v>
      </c>
      <c r="AT717" s="226" t="s">
        <v>211</v>
      </c>
      <c r="AU717" s="226" t="s">
        <v>85</v>
      </c>
      <c r="AY717" s="19" t="s">
        <v>207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82</v>
      </c>
      <c r="BK717" s="227">
        <f>ROUND(I717*H717,2)</f>
        <v>0</v>
      </c>
      <c r="BL717" s="19" t="s">
        <v>215</v>
      </c>
      <c r="BM717" s="226" t="s">
        <v>1016</v>
      </c>
    </row>
    <row r="718" s="2" customFormat="1" ht="24.15" customHeight="1">
      <c r="A718" s="40"/>
      <c r="B718" s="41"/>
      <c r="C718" s="214" t="s">
        <v>1017</v>
      </c>
      <c r="D718" s="214" t="s">
        <v>211</v>
      </c>
      <c r="E718" s="215" t="s">
        <v>1018</v>
      </c>
      <c r="F718" s="216" t="s">
        <v>1009</v>
      </c>
      <c r="G718" s="217" t="s">
        <v>214</v>
      </c>
      <c r="H718" s="218">
        <v>1</v>
      </c>
      <c r="I718" s="219"/>
      <c r="J718" s="220">
        <f>ROUND(I718*H718,2)</f>
        <v>0</v>
      </c>
      <c r="K718" s="216" t="s">
        <v>19</v>
      </c>
      <c r="L718" s="46"/>
      <c r="M718" s="229" t="s">
        <v>19</v>
      </c>
      <c r="N718" s="230" t="s">
        <v>46</v>
      </c>
      <c r="O718" s="86"/>
      <c r="P718" s="231">
        <f>O718*H718</f>
        <v>0</v>
      </c>
      <c r="Q718" s="231">
        <v>22.699999999999999</v>
      </c>
      <c r="R718" s="231">
        <f>Q718*H718</f>
        <v>22.699999999999999</v>
      </c>
      <c r="S718" s="231">
        <v>0</v>
      </c>
      <c r="T718" s="232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215</v>
      </c>
      <c r="AT718" s="226" t="s">
        <v>211</v>
      </c>
      <c r="AU718" s="226" t="s">
        <v>85</v>
      </c>
      <c r="AY718" s="19" t="s">
        <v>207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82</v>
      </c>
      <c r="BK718" s="227">
        <f>ROUND(I718*H718,2)</f>
        <v>0</v>
      </c>
      <c r="BL718" s="19" t="s">
        <v>215</v>
      </c>
      <c r="BM718" s="226" t="s">
        <v>1019</v>
      </c>
    </row>
    <row r="719" s="2" customFormat="1" ht="24.15" customHeight="1">
      <c r="A719" s="40"/>
      <c r="B719" s="41"/>
      <c r="C719" s="214" t="s">
        <v>1020</v>
      </c>
      <c r="D719" s="214" t="s">
        <v>211</v>
      </c>
      <c r="E719" s="215" t="s">
        <v>1021</v>
      </c>
      <c r="F719" s="216" t="s">
        <v>1022</v>
      </c>
      <c r="G719" s="217" t="s">
        <v>214</v>
      </c>
      <c r="H719" s="218">
        <v>1</v>
      </c>
      <c r="I719" s="219"/>
      <c r="J719" s="220">
        <f>ROUND(I719*H719,2)</f>
        <v>0</v>
      </c>
      <c r="K719" s="216" t="s">
        <v>19</v>
      </c>
      <c r="L719" s="46"/>
      <c r="M719" s="229" t="s">
        <v>19</v>
      </c>
      <c r="N719" s="230" t="s">
        <v>46</v>
      </c>
      <c r="O719" s="86"/>
      <c r="P719" s="231">
        <f>O719*H719</f>
        <v>0</v>
      </c>
      <c r="Q719" s="231">
        <v>24.460000000000001</v>
      </c>
      <c r="R719" s="231">
        <f>Q719*H719</f>
        <v>24.460000000000001</v>
      </c>
      <c r="S719" s="231">
        <v>0</v>
      </c>
      <c r="T719" s="23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215</v>
      </c>
      <c r="AT719" s="226" t="s">
        <v>211</v>
      </c>
      <c r="AU719" s="226" t="s">
        <v>85</v>
      </c>
      <c r="AY719" s="19" t="s">
        <v>207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82</v>
      </c>
      <c r="BK719" s="227">
        <f>ROUND(I719*H719,2)</f>
        <v>0</v>
      </c>
      <c r="BL719" s="19" t="s">
        <v>215</v>
      </c>
      <c r="BM719" s="226" t="s">
        <v>1023</v>
      </c>
    </row>
    <row r="720" s="2" customFormat="1" ht="24.15" customHeight="1">
      <c r="A720" s="40"/>
      <c r="B720" s="41"/>
      <c r="C720" s="214" t="s">
        <v>1024</v>
      </c>
      <c r="D720" s="214" t="s">
        <v>211</v>
      </c>
      <c r="E720" s="215" t="s">
        <v>1025</v>
      </c>
      <c r="F720" s="216" t="s">
        <v>1022</v>
      </c>
      <c r="G720" s="217" t="s">
        <v>214</v>
      </c>
      <c r="H720" s="218">
        <v>1</v>
      </c>
      <c r="I720" s="219"/>
      <c r="J720" s="220">
        <f>ROUND(I720*H720,2)</f>
        <v>0</v>
      </c>
      <c r="K720" s="216" t="s">
        <v>19</v>
      </c>
      <c r="L720" s="46"/>
      <c r="M720" s="229" t="s">
        <v>19</v>
      </c>
      <c r="N720" s="230" t="s">
        <v>46</v>
      </c>
      <c r="O720" s="86"/>
      <c r="P720" s="231">
        <f>O720*H720</f>
        <v>0</v>
      </c>
      <c r="Q720" s="231">
        <v>24.399999999999999</v>
      </c>
      <c r="R720" s="231">
        <f>Q720*H720</f>
        <v>24.399999999999999</v>
      </c>
      <c r="S720" s="231">
        <v>0</v>
      </c>
      <c r="T720" s="232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215</v>
      </c>
      <c r="AT720" s="226" t="s">
        <v>211</v>
      </c>
      <c r="AU720" s="226" t="s">
        <v>85</v>
      </c>
      <c r="AY720" s="19" t="s">
        <v>207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82</v>
      </c>
      <c r="BK720" s="227">
        <f>ROUND(I720*H720,2)</f>
        <v>0</v>
      </c>
      <c r="BL720" s="19" t="s">
        <v>215</v>
      </c>
      <c r="BM720" s="226" t="s">
        <v>1026</v>
      </c>
    </row>
    <row r="721" s="2" customFormat="1" ht="24.15" customHeight="1">
      <c r="A721" s="40"/>
      <c r="B721" s="41"/>
      <c r="C721" s="214" t="s">
        <v>1027</v>
      </c>
      <c r="D721" s="214" t="s">
        <v>211</v>
      </c>
      <c r="E721" s="215" t="s">
        <v>1028</v>
      </c>
      <c r="F721" s="216" t="s">
        <v>1022</v>
      </c>
      <c r="G721" s="217" t="s">
        <v>214</v>
      </c>
      <c r="H721" s="218">
        <v>1</v>
      </c>
      <c r="I721" s="219"/>
      <c r="J721" s="220">
        <f>ROUND(I721*H721,2)</f>
        <v>0</v>
      </c>
      <c r="K721" s="216" t="s">
        <v>19</v>
      </c>
      <c r="L721" s="46"/>
      <c r="M721" s="229" t="s">
        <v>19</v>
      </c>
      <c r="N721" s="230" t="s">
        <v>46</v>
      </c>
      <c r="O721" s="86"/>
      <c r="P721" s="231">
        <f>O721*H721</f>
        <v>0</v>
      </c>
      <c r="Q721" s="231">
        <v>24.399999999999999</v>
      </c>
      <c r="R721" s="231">
        <f>Q721*H721</f>
        <v>24.399999999999999</v>
      </c>
      <c r="S721" s="231">
        <v>0</v>
      </c>
      <c r="T721" s="232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215</v>
      </c>
      <c r="AT721" s="226" t="s">
        <v>211</v>
      </c>
      <c r="AU721" s="226" t="s">
        <v>85</v>
      </c>
      <c r="AY721" s="19" t="s">
        <v>207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82</v>
      </c>
      <c r="BK721" s="227">
        <f>ROUND(I721*H721,2)</f>
        <v>0</v>
      </c>
      <c r="BL721" s="19" t="s">
        <v>215</v>
      </c>
      <c r="BM721" s="226" t="s">
        <v>1029</v>
      </c>
    </row>
    <row r="722" s="2" customFormat="1" ht="24.15" customHeight="1">
      <c r="A722" s="40"/>
      <c r="B722" s="41"/>
      <c r="C722" s="214" t="s">
        <v>1030</v>
      </c>
      <c r="D722" s="214" t="s">
        <v>211</v>
      </c>
      <c r="E722" s="215" t="s">
        <v>1031</v>
      </c>
      <c r="F722" s="216" t="s">
        <v>1022</v>
      </c>
      <c r="G722" s="217" t="s">
        <v>214</v>
      </c>
      <c r="H722" s="218">
        <v>1</v>
      </c>
      <c r="I722" s="219"/>
      <c r="J722" s="220">
        <f>ROUND(I722*H722,2)</f>
        <v>0</v>
      </c>
      <c r="K722" s="216" t="s">
        <v>19</v>
      </c>
      <c r="L722" s="46"/>
      <c r="M722" s="229" t="s">
        <v>19</v>
      </c>
      <c r="N722" s="230" t="s">
        <v>46</v>
      </c>
      <c r="O722" s="86"/>
      <c r="P722" s="231">
        <f>O722*H722</f>
        <v>0</v>
      </c>
      <c r="Q722" s="231">
        <v>24.399999999999999</v>
      </c>
      <c r="R722" s="231">
        <f>Q722*H722</f>
        <v>24.399999999999999</v>
      </c>
      <c r="S722" s="231">
        <v>0</v>
      </c>
      <c r="T722" s="23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215</v>
      </c>
      <c r="AT722" s="226" t="s">
        <v>211</v>
      </c>
      <c r="AU722" s="226" t="s">
        <v>85</v>
      </c>
      <c r="AY722" s="19" t="s">
        <v>207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82</v>
      </c>
      <c r="BK722" s="227">
        <f>ROUND(I722*H722,2)</f>
        <v>0</v>
      </c>
      <c r="BL722" s="19" t="s">
        <v>215</v>
      </c>
      <c r="BM722" s="226" t="s">
        <v>1032</v>
      </c>
    </row>
    <row r="723" s="2" customFormat="1" ht="24.15" customHeight="1">
      <c r="A723" s="40"/>
      <c r="B723" s="41"/>
      <c r="C723" s="214" t="s">
        <v>1033</v>
      </c>
      <c r="D723" s="214" t="s">
        <v>211</v>
      </c>
      <c r="E723" s="215" t="s">
        <v>1034</v>
      </c>
      <c r="F723" s="216" t="s">
        <v>1035</v>
      </c>
      <c r="G723" s="217" t="s">
        <v>214</v>
      </c>
      <c r="H723" s="218">
        <v>2</v>
      </c>
      <c r="I723" s="219"/>
      <c r="J723" s="220">
        <f>ROUND(I723*H723,2)</f>
        <v>0</v>
      </c>
      <c r="K723" s="216" t="s">
        <v>19</v>
      </c>
      <c r="L723" s="46"/>
      <c r="M723" s="229" t="s">
        <v>19</v>
      </c>
      <c r="N723" s="230" t="s">
        <v>46</v>
      </c>
      <c r="O723" s="86"/>
      <c r="P723" s="231">
        <f>O723*H723</f>
        <v>0</v>
      </c>
      <c r="Q723" s="231">
        <v>5.3399999999999999</v>
      </c>
      <c r="R723" s="231">
        <f>Q723*H723</f>
        <v>10.68</v>
      </c>
      <c r="S723" s="231">
        <v>0</v>
      </c>
      <c r="T723" s="232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215</v>
      </c>
      <c r="AT723" s="226" t="s">
        <v>211</v>
      </c>
      <c r="AU723" s="226" t="s">
        <v>85</v>
      </c>
      <c r="AY723" s="19" t="s">
        <v>207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82</v>
      </c>
      <c r="BK723" s="227">
        <f>ROUND(I723*H723,2)</f>
        <v>0</v>
      </c>
      <c r="BL723" s="19" t="s">
        <v>215</v>
      </c>
      <c r="BM723" s="226" t="s">
        <v>1036</v>
      </c>
    </row>
    <row r="724" s="2" customFormat="1" ht="24.15" customHeight="1">
      <c r="A724" s="40"/>
      <c r="B724" s="41"/>
      <c r="C724" s="214" t="s">
        <v>1037</v>
      </c>
      <c r="D724" s="214" t="s">
        <v>211</v>
      </c>
      <c r="E724" s="215" t="s">
        <v>1038</v>
      </c>
      <c r="F724" s="216" t="s">
        <v>1035</v>
      </c>
      <c r="G724" s="217" t="s">
        <v>214</v>
      </c>
      <c r="H724" s="218">
        <v>2</v>
      </c>
      <c r="I724" s="219"/>
      <c r="J724" s="220">
        <f>ROUND(I724*H724,2)</f>
        <v>0</v>
      </c>
      <c r="K724" s="216" t="s">
        <v>19</v>
      </c>
      <c r="L724" s="46"/>
      <c r="M724" s="229" t="s">
        <v>19</v>
      </c>
      <c r="N724" s="230" t="s">
        <v>46</v>
      </c>
      <c r="O724" s="86"/>
      <c r="P724" s="231">
        <f>O724*H724</f>
        <v>0</v>
      </c>
      <c r="Q724" s="231">
        <v>5.2000000000000002</v>
      </c>
      <c r="R724" s="231">
        <f>Q724*H724</f>
        <v>10.4</v>
      </c>
      <c r="S724" s="231">
        <v>0</v>
      </c>
      <c r="T724" s="232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215</v>
      </c>
      <c r="AT724" s="226" t="s">
        <v>211</v>
      </c>
      <c r="AU724" s="226" t="s">
        <v>85</v>
      </c>
      <c r="AY724" s="19" t="s">
        <v>207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82</v>
      </c>
      <c r="BK724" s="227">
        <f>ROUND(I724*H724,2)</f>
        <v>0</v>
      </c>
      <c r="BL724" s="19" t="s">
        <v>215</v>
      </c>
      <c r="BM724" s="226" t="s">
        <v>1039</v>
      </c>
    </row>
    <row r="725" s="2" customFormat="1" ht="24.15" customHeight="1">
      <c r="A725" s="40"/>
      <c r="B725" s="41"/>
      <c r="C725" s="214" t="s">
        <v>1040</v>
      </c>
      <c r="D725" s="214" t="s">
        <v>211</v>
      </c>
      <c r="E725" s="215" t="s">
        <v>1041</v>
      </c>
      <c r="F725" s="216" t="s">
        <v>1042</v>
      </c>
      <c r="G725" s="217" t="s">
        <v>214</v>
      </c>
      <c r="H725" s="218">
        <v>1</v>
      </c>
      <c r="I725" s="219"/>
      <c r="J725" s="220">
        <f>ROUND(I725*H725,2)</f>
        <v>0</v>
      </c>
      <c r="K725" s="216" t="s">
        <v>19</v>
      </c>
      <c r="L725" s="46"/>
      <c r="M725" s="229" t="s">
        <v>19</v>
      </c>
      <c r="N725" s="230" t="s">
        <v>46</v>
      </c>
      <c r="O725" s="86"/>
      <c r="P725" s="231">
        <f>O725*H725</f>
        <v>0</v>
      </c>
      <c r="Q725" s="231">
        <v>1.1000000000000001</v>
      </c>
      <c r="R725" s="231">
        <f>Q725*H725</f>
        <v>1.1000000000000001</v>
      </c>
      <c r="S725" s="231">
        <v>0</v>
      </c>
      <c r="T725" s="232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215</v>
      </c>
      <c r="AT725" s="226" t="s">
        <v>211</v>
      </c>
      <c r="AU725" s="226" t="s">
        <v>85</v>
      </c>
      <c r="AY725" s="19" t="s">
        <v>207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82</v>
      </c>
      <c r="BK725" s="227">
        <f>ROUND(I725*H725,2)</f>
        <v>0</v>
      </c>
      <c r="BL725" s="19" t="s">
        <v>215</v>
      </c>
      <c r="BM725" s="226" t="s">
        <v>1043</v>
      </c>
    </row>
    <row r="726" s="2" customFormat="1" ht="24.15" customHeight="1">
      <c r="A726" s="40"/>
      <c r="B726" s="41"/>
      <c r="C726" s="214" t="s">
        <v>1044</v>
      </c>
      <c r="D726" s="214" t="s">
        <v>211</v>
      </c>
      <c r="E726" s="215" t="s">
        <v>1045</v>
      </c>
      <c r="F726" s="216" t="s">
        <v>1042</v>
      </c>
      <c r="G726" s="217" t="s">
        <v>214</v>
      </c>
      <c r="H726" s="218">
        <v>3</v>
      </c>
      <c r="I726" s="219"/>
      <c r="J726" s="220">
        <f>ROUND(I726*H726,2)</f>
        <v>0</v>
      </c>
      <c r="K726" s="216" t="s">
        <v>19</v>
      </c>
      <c r="L726" s="46"/>
      <c r="M726" s="229" t="s">
        <v>19</v>
      </c>
      <c r="N726" s="230" t="s">
        <v>46</v>
      </c>
      <c r="O726" s="86"/>
      <c r="P726" s="231">
        <f>O726*H726</f>
        <v>0</v>
      </c>
      <c r="Q726" s="231">
        <v>2.52</v>
      </c>
      <c r="R726" s="231">
        <f>Q726*H726</f>
        <v>7.5600000000000005</v>
      </c>
      <c r="S726" s="231">
        <v>0</v>
      </c>
      <c r="T726" s="232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215</v>
      </c>
      <c r="AT726" s="226" t="s">
        <v>211</v>
      </c>
      <c r="AU726" s="226" t="s">
        <v>85</v>
      </c>
      <c r="AY726" s="19" t="s">
        <v>207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82</v>
      </c>
      <c r="BK726" s="227">
        <f>ROUND(I726*H726,2)</f>
        <v>0</v>
      </c>
      <c r="BL726" s="19" t="s">
        <v>215</v>
      </c>
      <c r="BM726" s="226" t="s">
        <v>1046</v>
      </c>
    </row>
    <row r="727" s="2" customFormat="1" ht="24.15" customHeight="1">
      <c r="A727" s="40"/>
      <c r="B727" s="41"/>
      <c r="C727" s="214" t="s">
        <v>1047</v>
      </c>
      <c r="D727" s="214" t="s">
        <v>211</v>
      </c>
      <c r="E727" s="215" t="s">
        <v>1048</v>
      </c>
      <c r="F727" s="216" t="s">
        <v>1042</v>
      </c>
      <c r="G727" s="217" t="s">
        <v>214</v>
      </c>
      <c r="H727" s="218">
        <v>1</v>
      </c>
      <c r="I727" s="219"/>
      <c r="J727" s="220">
        <f>ROUND(I727*H727,2)</f>
        <v>0</v>
      </c>
      <c r="K727" s="216" t="s">
        <v>19</v>
      </c>
      <c r="L727" s="46"/>
      <c r="M727" s="229" t="s">
        <v>19</v>
      </c>
      <c r="N727" s="230" t="s">
        <v>46</v>
      </c>
      <c r="O727" s="86"/>
      <c r="P727" s="231">
        <f>O727*H727</f>
        <v>0</v>
      </c>
      <c r="Q727" s="231">
        <v>2.6800000000000002</v>
      </c>
      <c r="R727" s="231">
        <f>Q727*H727</f>
        <v>2.6800000000000002</v>
      </c>
      <c r="S727" s="231">
        <v>0</v>
      </c>
      <c r="T727" s="232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215</v>
      </c>
      <c r="AT727" s="226" t="s">
        <v>211</v>
      </c>
      <c r="AU727" s="226" t="s">
        <v>85</v>
      </c>
      <c r="AY727" s="19" t="s">
        <v>207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82</v>
      </c>
      <c r="BK727" s="227">
        <f>ROUND(I727*H727,2)</f>
        <v>0</v>
      </c>
      <c r="BL727" s="19" t="s">
        <v>215</v>
      </c>
      <c r="BM727" s="226" t="s">
        <v>1049</v>
      </c>
    </row>
    <row r="728" s="2" customFormat="1" ht="24.15" customHeight="1">
      <c r="A728" s="40"/>
      <c r="B728" s="41"/>
      <c r="C728" s="214" t="s">
        <v>1050</v>
      </c>
      <c r="D728" s="214" t="s">
        <v>211</v>
      </c>
      <c r="E728" s="215" t="s">
        <v>1051</v>
      </c>
      <c r="F728" s="216" t="s">
        <v>1042</v>
      </c>
      <c r="G728" s="217" t="s">
        <v>214</v>
      </c>
      <c r="H728" s="218">
        <v>5</v>
      </c>
      <c r="I728" s="219"/>
      <c r="J728" s="220">
        <f>ROUND(I728*H728,2)</f>
        <v>0</v>
      </c>
      <c r="K728" s="216" t="s">
        <v>19</v>
      </c>
      <c r="L728" s="46"/>
      <c r="M728" s="229" t="s">
        <v>19</v>
      </c>
      <c r="N728" s="230" t="s">
        <v>46</v>
      </c>
      <c r="O728" s="86"/>
      <c r="P728" s="231">
        <f>O728*H728</f>
        <v>0</v>
      </c>
      <c r="Q728" s="231">
        <v>3.3799999999999999</v>
      </c>
      <c r="R728" s="231">
        <f>Q728*H728</f>
        <v>16.899999999999999</v>
      </c>
      <c r="S728" s="231">
        <v>0</v>
      </c>
      <c r="T728" s="232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215</v>
      </c>
      <c r="AT728" s="226" t="s">
        <v>211</v>
      </c>
      <c r="AU728" s="226" t="s">
        <v>85</v>
      </c>
      <c r="AY728" s="19" t="s">
        <v>207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82</v>
      </c>
      <c r="BK728" s="227">
        <f>ROUND(I728*H728,2)</f>
        <v>0</v>
      </c>
      <c r="BL728" s="19" t="s">
        <v>215</v>
      </c>
      <c r="BM728" s="226" t="s">
        <v>1052</v>
      </c>
    </row>
    <row r="729" s="2" customFormat="1" ht="24.15" customHeight="1">
      <c r="A729" s="40"/>
      <c r="B729" s="41"/>
      <c r="C729" s="214" t="s">
        <v>1053</v>
      </c>
      <c r="D729" s="214" t="s">
        <v>211</v>
      </c>
      <c r="E729" s="215" t="s">
        <v>1054</v>
      </c>
      <c r="F729" s="216" t="s">
        <v>1042</v>
      </c>
      <c r="G729" s="217" t="s">
        <v>214</v>
      </c>
      <c r="H729" s="218">
        <v>1</v>
      </c>
      <c r="I729" s="219"/>
      <c r="J729" s="220">
        <f>ROUND(I729*H729,2)</f>
        <v>0</v>
      </c>
      <c r="K729" s="216" t="s">
        <v>19</v>
      </c>
      <c r="L729" s="46"/>
      <c r="M729" s="229" t="s">
        <v>19</v>
      </c>
      <c r="N729" s="230" t="s">
        <v>46</v>
      </c>
      <c r="O729" s="86"/>
      <c r="P729" s="231">
        <f>O729*H729</f>
        <v>0</v>
      </c>
      <c r="Q729" s="231">
        <v>3.3799999999999999</v>
      </c>
      <c r="R729" s="231">
        <f>Q729*H729</f>
        <v>3.3799999999999999</v>
      </c>
      <c r="S729" s="231">
        <v>0</v>
      </c>
      <c r="T729" s="232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215</v>
      </c>
      <c r="AT729" s="226" t="s">
        <v>211</v>
      </c>
      <c r="AU729" s="226" t="s">
        <v>85</v>
      </c>
      <c r="AY729" s="19" t="s">
        <v>207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82</v>
      </c>
      <c r="BK729" s="227">
        <f>ROUND(I729*H729,2)</f>
        <v>0</v>
      </c>
      <c r="BL729" s="19" t="s">
        <v>215</v>
      </c>
      <c r="BM729" s="226" t="s">
        <v>1055</v>
      </c>
    </row>
    <row r="730" s="2" customFormat="1" ht="24.15" customHeight="1">
      <c r="A730" s="40"/>
      <c r="B730" s="41"/>
      <c r="C730" s="214" t="s">
        <v>1056</v>
      </c>
      <c r="D730" s="214" t="s">
        <v>211</v>
      </c>
      <c r="E730" s="215" t="s">
        <v>1057</v>
      </c>
      <c r="F730" s="216" t="s">
        <v>1042</v>
      </c>
      <c r="G730" s="217" t="s">
        <v>214</v>
      </c>
      <c r="H730" s="218">
        <v>1</v>
      </c>
      <c r="I730" s="219"/>
      <c r="J730" s="220">
        <f>ROUND(I730*H730,2)</f>
        <v>0</v>
      </c>
      <c r="K730" s="216" t="s">
        <v>19</v>
      </c>
      <c r="L730" s="46"/>
      <c r="M730" s="229" t="s">
        <v>19</v>
      </c>
      <c r="N730" s="230" t="s">
        <v>46</v>
      </c>
      <c r="O730" s="86"/>
      <c r="P730" s="231">
        <f>O730*H730</f>
        <v>0</v>
      </c>
      <c r="Q730" s="231">
        <v>3.5600000000000001</v>
      </c>
      <c r="R730" s="231">
        <f>Q730*H730</f>
        <v>3.5600000000000001</v>
      </c>
      <c r="S730" s="231">
        <v>0</v>
      </c>
      <c r="T730" s="232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215</v>
      </c>
      <c r="AT730" s="226" t="s">
        <v>211</v>
      </c>
      <c r="AU730" s="226" t="s">
        <v>85</v>
      </c>
      <c r="AY730" s="19" t="s">
        <v>207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82</v>
      </c>
      <c r="BK730" s="227">
        <f>ROUND(I730*H730,2)</f>
        <v>0</v>
      </c>
      <c r="BL730" s="19" t="s">
        <v>215</v>
      </c>
      <c r="BM730" s="226" t="s">
        <v>1058</v>
      </c>
    </row>
    <row r="731" s="2" customFormat="1" ht="24.15" customHeight="1">
      <c r="A731" s="40"/>
      <c r="B731" s="41"/>
      <c r="C731" s="214" t="s">
        <v>1059</v>
      </c>
      <c r="D731" s="214" t="s">
        <v>211</v>
      </c>
      <c r="E731" s="215" t="s">
        <v>1060</v>
      </c>
      <c r="F731" s="216" t="s">
        <v>1042</v>
      </c>
      <c r="G731" s="217" t="s">
        <v>214</v>
      </c>
      <c r="H731" s="218">
        <v>1</v>
      </c>
      <c r="I731" s="219"/>
      <c r="J731" s="220">
        <f>ROUND(I731*H731,2)</f>
        <v>0</v>
      </c>
      <c r="K731" s="216" t="s">
        <v>19</v>
      </c>
      <c r="L731" s="46"/>
      <c r="M731" s="229" t="s">
        <v>19</v>
      </c>
      <c r="N731" s="230" t="s">
        <v>46</v>
      </c>
      <c r="O731" s="86"/>
      <c r="P731" s="231">
        <f>O731*H731</f>
        <v>0</v>
      </c>
      <c r="Q731" s="231">
        <v>3.46</v>
      </c>
      <c r="R731" s="231">
        <f>Q731*H731</f>
        <v>3.46</v>
      </c>
      <c r="S731" s="231">
        <v>0</v>
      </c>
      <c r="T731" s="232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215</v>
      </c>
      <c r="AT731" s="226" t="s">
        <v>211</v>
      </c>
      <c r="AU731" s="226" t="s">
        <v>85</v>
      </c>
      <c r="AY731" s="19" t="s">
        <v>207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82</v>
      </c>
      <c r="BK731" s="227">
        <f>ROUND(I731*H731,2)</f>
        <v>0</v>
      </c>
      <c r="BL731" s="19" t="s">
        <v>215</v>
      </c>
      <c r="BM731" s="226" t="s">
        <v>1061</v>
      </c>
    </row>
    <row r="732" s="2" customFormat="1" ht="24.15" customHeight="1">
      <c r="A732" s="40"/>
      <c r="B732" s="41"/>
      <c r="C732" s="214" t="s">
        <v>1062</v>
      </c>
      <c r="D732" s="214" t="s">
        <v>211</v>
      </c>
      <c r="E732" s="215" t="s">
        <v>1063</v>
      </c>
      <c r="F732" s="216" t="s">
        <v>1064</v>
      </c>
      <c r="G732" s="217" t="s">
        <v>214</v>
      </c>
      <c r="H732" s="218">
        <v>7</v>
      </c>
      <c r="I732" s="219"/>
      <c r="J732" s="220">
        <f>ROUND(I732*H732,2)</f>
        <v>0</v>
      </c>
      <c r="K732" s="216" t="s">
        <v>19</v>
      </c>
      <c r="L732" s="46"/>
      <c r="M732" s="229" t="s">
        <v>19</v>
      </c>
      <c r="N732" s="230" t="s">
        <v>46</v>
      </c>
      <c r="O732" s="86"/>
      <c r="P732" s="231">
        <f>O732*H732</f>
        <v>0</v>
      </c>
      <c r="Q732" s="231">
        <v>2.2999999999999998</v>
      </c>
      <c r="R732" s="231">
        <f>Q732*H732</f>
        <v>16.099999999999998</v>
      </c>
      <c r="S732" s="231">
        <v>0</v>
      </c>
      <c r="T732" s="232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215</v>
      </c>
      <c r="AT732" s="226" t="s">
        <v>211</v>
      </c>
      <c r="AU732" s="226" t="s">
        <v>85</v>
      </c>
      <c r="AY732" s="19" t="s">
        <v>207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82</v>
      </c>
      <c r="BK732" s="227">
        <f>ROUND(I732*H732,2)</f>
        <v>0</v>
      </c>
      <c r="BL732" s="19" t="s">
        <v>215</v>
      </c>
      <c r="BM732" s="226" t="s">
        <v>1065</v>
      </c>
    </row>
    <row r="733" s="2" customFormat="1" ht="24.15" customHeight="1">
      <c r="A733" s="40"/>
      <c r="B733" s="41"/>
      <c r="C733" s="214" t="s">
        <v>1066</v>
      </c>
      <c r="D733" s="214" t="s">
        <v>211</v>
      </c>
      <c r="E733" s="215" t="s">
        <v>1067</v>
      </c>
      <c r="F733" s="216" t="s">
        <v>1064</v>
      </c>
      <c r="G733" s="217" t="s">
        <v>214</v>
      </c>
      <c r="H733" s="218">
        <v>5</v>
      </c>
      <c r="I733" s="219"/>
      <c r="J733" s="220">
        <f>ROUND(I733*H733,2)</f>
        <v>0</v>
      </c>
      <c r="K733" s="216" t="s">
        <v>19</v>
      </c>
      <c r="L733" s="46"/>
      <c r="M733" s="229" t="s">
        <v>19</v>
      </c>
      <c r="N733" s="230" t="s">
        <v>46</v>
      </c>
      <c r="O733" s="86"/>
      <c r="P733" s="231">
        <f>O733*H733</f>
        <v>0</v>
      </c>
      <c r="Q733" s="231">
        <v>2.4399999999999999</v>
      </c>
      <c r="R733" s="231">
        <f>Q733*H733</f>
        <v>12.199999999999999</v>
      </c>
      <c r="S733" s="231">
        <v>0</v>
      </c>
      <c r="T733" s="232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215</v>
      </c>
      <c r="AT733" s="226" t="s">
        <v>211</v>
      </c>
      <c r="AU733" s="226" t="s">
        <v>85</v>
      </c>
      <c r="AY733" s="19" t="s">
        <v>207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82</v>
      </c>
      <c r="BK733" s="227">
        <f>ROUND(I733*H733,2)</f>
        <v>0</v>
      </c>
      <c r="BL733" s="19" t="s">
        <v>215</v>
      </c>
      <c r="BM733" s="226" t="s">
        <v>1068</v>
      </c>
    </row>
    <row r="734" s="2" customFormat="1" ht="24.15" customHeight="1">
      <c r="A734" s="40"/>
      <c r="B734" s="41"/>
      <c r="C734" s="214" t="s">
        <v>1069</v>
      </c>
      <c r="D734" s="214" t="s">
        <v>211</v>
      </c>
      <c r="E734" s="215" t="s">
        <v>1070</v>
      </c>
      <c r="F734" s="216" t="s">
        <v>1064</v>
      </c>
      <c r="G734" s="217" t="s">
        <v>214</v>
      </c>
      <c r="H734" s="218">
        <v>2</v>
      </c>
      <c r="I734" s="219"/>
      <c r="J734" s="220">
        <f>ROUND(I734*H734,2)</f>
        <v>0</v>
      </c>
      <c r="K734" s="216" t="s">
        <v>19</v>
      </c>
      <c r="L734" s="46"/>
      <c r="M734" s="229" t="s">
        <v>19</v>
      </c>
      <c r="N734" s="230" t="s">
        <v>46</v>
      </c>
      <c r="O734" s="86"/>
      <c r="P734" s="231">
        <f>O734*H734</f>
        <v>0</v>
      </c>
      <c r="Q734" s="231">
        <v>2.5</v>
      </c>
      <c r="R734" s="231">
        <f>Q734*H734</f>
        <v>5</v>
      </c>
      <c r="S734" s="231">
        <v>0</v>
      </c>
      <c r="T734" s="232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215</v>
      </c>
      <c r="AT734" s="226" t="s">
        <v>211</v>
      </c>
      <c r="AU734" s="226" t="s">
        <v>85</v>
      </c>
      <c r="AY734" s="19" t="s">
        <v>207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82</v>
      </c>
      <c r="BK734" s="227">
        <f>ROUND(I734*H734,2)</f>
        <v>0</v>
      </c>
      <c r="BL734" s="19" t="s">
        <v>215</v>
      </c>
      <c r="BM734" s="226" t="s">
        <v>1071</v>
      </c>
    </row>
    <row r="735" s="12" customFormat="1" ht="22.8" customHeight="1">
      <c r="A735" s="12"/>
      <c r="B735" s="198"/>
      <c r="C735" s="199"/>
      <c r="D735" s="200" t="s">
        <v>74</v>
      </c>
      <c r="E735" s="212" t="s">
        <v>215</v>
      </c>
      <c r="F735" s="212" t="s">
        <v>1072</v>
      </c>
      <c r="G735" s="199"/>
      <c r="H735" s="199"/>
      <c r="I735" s="202"/>
      <c r="J735" s="213">
        <f>BK735</f>
        <v>0</v>
      </c>
      <c r="K735" s="199"/>
      <c r="L735" s="204"/>
      <c r="M735" s="205"/>
      <c r="N735" s="206"/>
      <c r="O735" s="206"/>
      <c r="P735" s="207">
        <f>SUM(P736:P970)</f>
        <v>0</v>
      </c>
      <c r="Q735" s="206"/>
      <c r="R735" s="207">
        <f>SUM(R736:R970)</f>
        <v>394.53154121</v>
      </c>
      <c r="S735" s="206"/>
      <c r="T735" s="208">
        <f>SUM(T736:T970)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9" t="s">
        <v>82</v>
      </c>
      <c r="AT735" s="210" t="s">
        <v>74</v>
      </c>
      <c r="AU735" s="210" t="s">
        <v>82</v>
      </c>
      <c r="AY735" s="209" t="s">
        <v>207</v>
      </c>
      <c r="BK735" s="211">
        <f>SUM(BK736:BK970)</f>
        <v>0</v>
      </c>
    </row>
    <row r="736" s="2" customFormat="1" ht="24.15" customHeight="1">
      <c r="A736" s="40"/>
      <c r="B736" s="41"/>
      <c r="C736" s="214" t="s">
        <v>1073</v>
      </c>
      <c r="D736" s="214" t="s">
        <v>211</v>
      </c>
      <c r="E736" s="215" t="s">
        <v>1074</v>
      </c>
      <c r="F736" s="216" t="s">
        <v>1075</v>
      </c>
      <c r="G736" s="217" t="s">
        <v>337</v>
      </c>
      <c r="H736" s="218">
        <v>3.5960000000000001</v>
      </c>
      <c r="I736" s="219"/>
      <c r="J736" s="220">
        <f>ROUND(I736*H736,2)</f>
        <v>0</v>
      </c>
      <c r="K736" s="216" t="s">
        <v>323</v>
      </c>
      <c r="L736" s="46"/>
      <c r="M736" s="229" t="s">
        <v>19</v>
      </c>
      <c r="N736" s="230" t="s">
        <v>46</v>
      </c>
      <c r="O736" s="86"/>
      <c r="P736" s="231">
        <f>O736*H736</f>
        <v>0</v>
      </c>
      <c r="Q736" s="231">
        <v>2.45343</v>
      </c>
      <c r="R736" s="231">
        <f>Q736*H736</f>
        <v>8.8225342800000011</v>
      </c>
      <c r="S736" s="231">
        <v>0</v>
      </c>
      <c r="T736" s="232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215</v>
      </c>
      <c r="AT736" s="226" t="s">
        <v>211</v>
      </c>
      <c r="AU736" s="226" t="s">
        <v>85</v>
      </c>
      <c r="AY736" s="19" t="s">
        <v>207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82</v>
      </c>
      <c r="BK736" s="227">
        <f>ROUND(I736*H736,2)</f>
        <v>0</v>
      </c>
      <c r="BL736" s="19" t="s">
        <v>215</v>
      </c>
      <c r="BM736" s="226" t="s">
        <v>1076</v>
      </c>
    </row>
    <row r="737" s="2" customFormat="1">
      <c r="A737" s="40"/>
      <c r="B737" s="41"/>
      <c r="C737" s="42"/>
      <c r="D737" s="233" t="s">
        <v>325</v>
      </c>
      <c r="E737" s="42"/>
      <c r="F737" s="234" t="s">
        <v>1077</v>
      </c>
      <c r="G737" s="42"/>
      <c r="H737" s="42"/>
      <c r="I737" s="235"/>
      <c r="J737" s="42"/>
      <c r="K737" s="42"/>
      <c r="L737" s="46"/>
      <c r="M737" s="236"/>
      <c r="N737" s="237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325</v>
      </c>
      <c r="AU737" s="19" t="s">
        <v>85</v>
      </c>
    </row>
    <row r="738" s="13" customFormat="1">
      <c r="A738" s="13"/>
      <c r="B738" s="238"/>
      <c r="C738" s="239"/>
      <c r="D738" s="240" t="s">
        <v>327</v>
      </c>
      <c r="E738" s="241" t="s">
        <v>19</v>
      </c>
      <c r="F738" s="242" t="s">
        <v>1078</v>
      </c>
      <c r="G738" s="239"/>
      <c r="H738" s="241" t="s">
        <v>19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8" t="s">
        <v>327</v>
      </c>
      <c r="AU738" s="248" t="s">
        <v>85</v>
      </c>
      <c r="AV738" s="13" t="s">
        <v>82</v>
      </c>
      <c r="AW738" s="13" t="s">
        <v>36</v>
      </c>
      <c r="AX738" s="13" t="s">
        <v>75</v>
      </c>
      <c r="AY738" s="248" t="s">
        <v>207</v>
      </c>
    </row>
    <row r="739" s="13" customFormat="1">
      <c r="A739" s="13"/>
      <c r="B739" s="238"/>
      <c r="C739" s="239"/>
      <c r="D739" s="240" t="s">
        <v>327</v>
      </c>
      <c r="E739" s="241" t="s">
        <v>19</v>
      </c>
      <c r="F739" s="242" t="s">
        <v>1079</v>
      </c>
      <c r="G739" s="239"/>
      <c r="H739" s="241" t="s">
        <v>19</v>
      </c>
      <c r="I739" s="243"/>
      <c r="J739" s="239"/>
      <c r="K739" s="239"/>
      <c r="L739" s="244"/>
      <c r="M739" s="245"/>
      <c r="N739" s="246"/>
      <c r="O739" s="246"/>
      <c r="P739" s="246"/>
      <c r="Q739" s="246"/>
      <c r="R739" s="246"/>
      <c r="S739" s="246"/>
      <c r="T739" s="24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8" t="s">
        <v>327</v>
      </c>
      <c r="AU739" s="248" t="s">
        <v>85</v>
      </c>
      <c r="AV739" s="13" t="s">
        <v>82</v>
      </c>
      <c r="AW739" s="13" t="s">
        <v>36</v>
      </c>
      <c r="AX739" s="13" t="s">
        <v>75</v>
      </c>
      <c r="AY739" s="248" t="s">
        <v>207</v>
      </c>
    </row>
    <row r="740" s="14" customFormat="1">
      <c r="A740" s="14"/>
      <c r="B740" s="249"/>
      <c r="C740" s="250"/>
      <c r="D740" s="240" t="s">
        <v>327</v>
      </c>
      <c r="E740" s="251" t="s">
        <v>19</v>
      </c>
      <c r="F740" s="252" t="s">
        <v>1080</v>
      </c>
      <c r="G740" s="250"/>
      <c r="H740" s="253">
        <v>0.54300000000000004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327</v>
      </c>
      <c r="AU740" s="259" t="s">
        <v>85</v>
      </c>
      <c r="AV740" s="14" t="s">
        <v>85</v>
      </c>
      <c r="AW740" s="14" t="s">
        <v>36</v>
      </c>
      <c r="AX740" s="14" t="s">
        <v>75</v>
      </c>
      <c r="AY740" s="259" t="s">
        <v>207</v>
      </c>
    </row>
    <row r="741" s="13" customFormat="1">
      <c r="A741" s="13"/>
      <c r="B741" s="238"/>
      <c r="C741" s="239"/>
      <c r="D741" s="240" t="s">
        <v>327</v>
      </c>
      <c r="E741" s="241" t="s">
        <v>19</v>
      </c>
      <c r="F741" s="242" t="s">
        <v>1081</v>
      </c>
      <c r="G741" s="239"/>
      <c r="H741" s="241" t="s">
        <v>19</v>
      </c>
      <c r="I741" s="243"/>
      <c r="J741" s="239"/>
      <c r="K741" s="239"/>
      <c r="L741" s="244"/>
      <c r="M741" s="245"/>
      <c r="N741" s="246"/>
      <c r="O741" s="246"/>
      <c r="P741" s="246"/>
      <c r="Q741" s="246"/>
      <c r="R741" s="246"/>
      <c r="S741" s="246"/>
      <c r="T741" s="24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8" t="s">
        <v>327</v>
      </c>
      <c r="AU741" s="248" t="s">
        <v>85</v>
      </c>
      <c r="AV741" s="13" t="s">
        <v>82</v>
      </c>
      <c r="AW741" s="13" t="s">
        <v>36</v>
      </c>
      <c r="AX741" s="13" t="s">
        <v>75</v>
      </c>
      <c r="AY741" s="248" t="s">
        <v>207</v>
      </c>
    </row>
    <row r="742" s="14" customFormat="1">
      <c r="A742" s="14"/>
      <c r="B742" s="249"/>
      <c r="C742" s="250"/>
      <c r="D742" s="240" t="s">
        <v>327</v>
      </c>
      <c r="E742" s="251" t="s">
        <v>19</v>
      </c>
      <c r="F742" s="252" t="s">
        <v>1082</v>
      </c>
      <c r="G742" s="250"/>
      <c r="H742" s="253">
        <v>1.7330000000000001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327</v>
      </c>
      <c r="AU742" s="259" t="s">
        <v>85</v>
      </c>
      <c r="AV742" s="14" t="s">
        <v>85</v>
      </c>
      <c r="AW742" s="14" t="s">
        <v>36</v>
      </c>
      <c r="AX742" s="14" t="s">
        <v>75</v>
      </c>
      <c r="AY742" s="259" t="s">
        <v>207</v>
      </c>
    </row>
    <row r="743" s="13" customFormat="1">
      <c r="A743" s="13"/>
      <c r="B743" s="238"/>
      <c r="C743" s="239"/>
      <c r="D743" s="240" t="s">
        <v>327</v>
      </c>
      <c r="E743" s="241" t="s">
        <v>19</v>
      </c>
      <c r="F743" s="242" t="s">
        <v>1083</v>
      </c>
      <c r="G743" s="239"/>
      <c r="H743" s="241" t="s">
        <v>19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8" t="s">
        <v>327</v>
      </c>
      <c r="AU743" s="248" t="s">
        <v>85</v>
      </c>
      <c r="AV743" s="13" t="s">
        <v>82</v>
      </c>
      <c r="AW743" s="13" t="s">
        <v>36</v>
      </c>
      <c r="AX743" s="13" t="s">
        <v>75</v>
      </c>
      <c r="AY743" s="248" t="s">
        <v>207</v>
      </c>
    </row>
    <row r="744" s="14" customFormat="1">
      <c r="A744" s="14"/>
      <c r="B744" s="249"/>
      <c r="C744" s="250"/>
      <c r="D744" s="240" t="s">
        <v>327</v>
      </c>
      <c r="E744" s="251" t="s">
        <v>19</v>
      </c>
      <c r="F744" s="252" t="s">
        <v>1084</v>
      </c>
      <c r="G744" s="250"/>
      <c r="H744" s="253">
        <v>1.3200000000000001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327</v>
      </c>
      <c r="AU744" s="259" t="s">
        <v>85</v>
      </c>
      <c r="AV744" s="14" t="s">
        <v>85</v>
      </c>
      <c r="AW744" s="14" t="s">
        <v>36</v>
      </c>
      <c r="AX744" s="14" t="s">
        <v>75</v>
      </c>
      <c r="AY744" s="259" t="s">
        <v>207</v>
      </c>
    </row>
    <row r="745" s="15" customFormat="1">
      <c r="A745" s="15"/>
      <c r="B745" s="260"/>
      <c r="C745" s="261"/>
      <c r="D745" s="240" t="s">
        <v>327</v>
      </c>
      <c r="E745" s="262" t="s">
        <v>19</v>
      </c>
      <c r="F745" s="263" t="s">
        <v>345</v>
      </c>
      <c r="G745" s="261"/>
      <c r="H745" s="264">
        <v>3.5960000000000001</v>
      </c>
      <c r="I745" s="265"/>
      <c r="J745" s="261"/>
      <c r="K745" s="261"/>
      <c r="L745" s="266"/>
      <c r="M745" s="267"/>
      <c r="N745" s="268"/>
      <c r="O745" s="268"/>
      <c r="P745" s="268"/>
      <c r="Q745" s="268"/>
      <c r="R745" s="268"/>
      <c r="S745" s="268"/>
      <c r="T745" s="26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0" t="s">
        <v>327</v>
      </c>
      <c r="AU745" s="270" t="s">
        <v>85</v>
      </c>
      <c r="AV745" s="15" t="s">
        <v>215</v>
      </c>
      <c r="AW745" s="15" t="s">
        <v>36</v>
      </c>
      <c r="AX745" s="15" t="s">
        <v>82</v>
      </c>
      <c r="AY745" s="270" t="s">
        <v>207</v>
      </c>
    </row>
    <row r="746" s="2" customFormat="1" ht="24.15" customHeight="1">
      <c r="A746" s="40"/>
      <c r="B746" s="41"/>
      <c r="C746" s="214" t="s">
        <v>1085</v>
      </c>
      <c r="D746" s="214" t="s">
        <v>211</v>
      </c>
      <c r="E746" s="215" t="s">
        <v>1086</v>
      </c>
      <c r="F746" s="216" t="s">
        <v>1087</v>
      </c>
      <c r="G746" s="217" t="s">
        <v>337</v>
      </c>
      <c r="H746" s="218">
        <v>103</v>
      </c>
      <c r="I746" s="219"/>
      <c r="J746" s="220">
        <f>ROUND(I746*H746,2)</f>
        <v>0</v>
      </c>
      <c r="K746" s="216" t="s">
        <v>323</v>
      </c>
      <c r="L746" s="46"/>
      <c r="M746" s="229" t="s">
        <v>19</v>
      </c>
      <c r="N746" s="230" t="s">
        <v>46</v>
      </c>
      <c r="O746" s="86"/>
      <c r="P746" s="231">
        <f>O746*H746</f>
        <v>0</v>
      </c>
      <c r="Q746" s="231">
        <v>2.45343</v>
      </c>
      <c r="R746" s="231">
        <f>Q746*H746</f>
        <v>252.70329000000001</v>
      </c>
      <c r="S746" s="231">
        <v>0</v>
      </c>
      <c r="T746" s="232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215</v>
      </c>
      <c r="AT746" s="226" t="s">
        <v>211</v>
      </c>
      <c r="AU746" s="226" t="s">
        <v>85</v>
      </c>
      <c r="AY746" s="19" t="s">
        <v>207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82</v>
      </c>
      <c r="BK746" s="227">
        <f>ROUND(I746*H746,2)</f>
        <v>0</v>
      </c>
      <c r="BL746" s="19" t="s">
        <v>215</v>
      </c>
      <c r="BM746" s="226" t="s">
        <v>1088</v>
      </c>
    </row>
    <row r="747" s="2" customFormat="1">
      <c r="A747" s="40"/>
      <c r="B747" s="41"/>
      <c r="C747" s="42"/>
      <c r="D747" s="233" t="s">
        <v>325</v>
      </c>
      <c r="E747" s="42"/>
      <c r="F747" s="234" t="s">
        <v>1089</v>
      </c>
      <c r="G747" s="42"/>
      <c r="H747" s="42"/>
      <c r="I747" s="235"/>
      <c r="J747" s="42"/>
      <c r="K747" s="42"/>
      <c r="L747" s="46"/>
      <c r="M747" s="236"/>
      <c r="N747" s="237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325</v>
      </c>
      <c r="AU747" s="19" t="s">
        <v>85</v>
      </c>
    </row>
    <row r="748" s="13" customFormat="1">
      <c r="A748" s="13"/>
      <c r="B748" s="238"/>
      <c r="C748" s="239"/>
      <c r="D748" s="240" t="s">
        <v>327</v>
      </c>
      <c r="E748" s="241" t="s">
        <v>19</v>
      </c>
      <c r="F748" s="242" t="s">
        <v>1090</v>
      </c>
      <c r="G748" s="239"/>
      <c r="H748" s="241" t="s">
        <v>19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8" t="s">
        <v>327</v>
      </c>
      <c r="AU748" s="248" t="s">
        <v>85</v>
      </c>
      <c r="AV748" s="13" t="s">
        <v>82</v>
      </c>
      <c r="AW748" s="13" t="s">
        <v>36</v>
      </c>
      <c r="AX748" s="13" t="s">
        <v>75</v>
      </c>
      <c r="AY748" s="248" t="s">
        <v>207</v>
      </c>
    </row>
    <row r="749" s="14" customFormat="1">
      <c r="A749" s="14"/>
      <c r="B749" s="249"/>
      <c r="C749" s="250"/>
      <c r="D749" s="240" t="s">
        <v>327</v>
      </c>
      <c r="E749" s="251" t="s">
        <v>19</v>
      </c>
      <c r="F749" s="252" t="s">
        <v>1091</v>
      </c>
      <c r="G749" s="250"/>
      <c r="H749" s="253">
        <v>32.857999999999997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9" t="s">
        <v>327</v>
      </c>
      <c r="AU749" s="259" t="s">
        <v>85</v>
      </c>
      <c r="AV749" s="14" t="s">
        <v>85</v>
      </c>
      <c r="AW749" s="14" t="s">
        <v>36</v>
      </c>
      <c r="AX749" s="14" t="s">
        <v>75</v>
      </c>
      <c r="AY749" s="259" t="s">
        <v>207</v>
      </c>
    </row>
    <row r="750" s="14" customFormat="1">
      <c r="A750" s="14"/>
      <c r="B750" s="249"/>
      <c r="C750" s="250"/>
      <c r="D750" s="240" t="s">
        <v>327</v>
      </c>
      <c r="E750" s="251" t="s">
        <v>19</v>
      </c>
      <c r="F750" s="252" t="s">
        <v>1092</v>
      </c>
      <c r="G750" s="250"/>
      <c r="H750" s="253">
        <v>-0.068000000000000005</v>
      </c>
      <c r="I750" s="254"/>
      <c r="J750" s="250"/>
      <c r="K750" s="250"/>
      <c r="L750" s="255"/>
      <c r="M750" s="256"/>
      <c r="N750" s="257"/>
      <c r="O750" s="257"/>
      <c r="P750" s="257"/>
      <c r="Q750" s="257"/>
      <c r="R750" s="257"/>
      <c r="S750" s="257"/>
      <c r="T750" s="25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9" t="s">
        <v>327</v>
      </c>
      <c r="AU750" s="259" t="s">
        <v>85</v>
      </c>
      <c r="AV750" s="14" t="s">
        <v>85</v>
      </c>
      <c r="AW750" s="14" t="s">
        <v>36</v>
      </c>
      <c r="AX750" s="14" t="s">
        <v>75</v>
      </c>
      <c r="AY750" s="259" t="s">
        <v>207</v>
      </c>
    </row>
    <row r="751" s="14" customFormat="1">
      <c r="A751" s="14"/>
      <c r="B751" s="249"/>
      <c r="C751" s="250"/>
      <c r="D751" s="240" t="s">
        <v>327</v>
      </c>
      <c r="E751" s="251" t="s">
        <v>19</v>
      </c>
      <c r="F751" s="252" t="s">
        <v>1093</v>
      </c>
      <c r="G751" s="250"/>
      <c r="H751" s="253">
        <v>-2.254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327</v>
      </c>
      <c r="AU751" s="259" t="s">
        <v>85</v>
      </c>
      <c r="AV751" s="14" t="s">
        <v>85</v>
      </c>
      <c r="AW751" s="14" t="s">
        <v>36</v>
      </c>
      <c r="AX751" s="14" t="s">
        <v>75</v>
      </c>
      <c r="AY751" s="259" t="s">
        <v>207</v>
      </c>
    </row>
    <row r="752" s="14" customFormat="1">
      <c r="A752" s="14"/>
      <c r="B752" s="249"/>
      <c r="C752" s="250"/>
      <c r="D752" s="240" t="s">
        <v>327</v>
      </c>
      <c r="E752" s="251" t="s">
        <v>19</v>
      </c>
      <c r="F752" s="252" t="s">
        <v>1094</v>
      </c>
      <c r="G752" s="250"/>
      <c r="H752" s="253">
        <v>-1.093</v>
      </c>
      <c r="I752" s="254"/>
      <c r="J752" s="250"/>
      <c r="K752" s="250"/>
      <c r="L752" s="255"/>
      <c r="M752" s="256"/>
      <c r="N752" s="257"/>
      <c r="O752" s="257"/>
      <c r="P752" s="257"/>
      <c r="Q752" s="257"/>
      <c r="R752" s="257"/>
      <c r="S752" s="257"/>
      <c r="T752" s="25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9" t="s">
        <v>327</v>
      </c>
      <c r="AU752" s="259" t="s">
        <v>85</v>
      </c>
      <c r="AV752" s="14" t="s">
        <v>85</v>
      </c>
      <c r="AW752" s="14" t="s">
        <v>36</v>
      </c>
      <c r="AX752" s="14" t="s">
        <v>75</v>
      </c>
      <c r="AY752" s="259" t="s">
        <v>207</v>
      </c>
    </row>
    <row r="753" s="13" customFormat="1">
      <c r="A753" s="13"/>
      <c r="B753" s="238"/>
      <c r="C753" s="239"/>
      <c r="D753" s="240" t="s">
        <v>327</v>
      </c>
      <c r="E753" s="241" t="s">
        <v>19</v>
      </c>
      <c r="F753" s="242" t="s">
        <v>1095</v>
      </c>
      <c r="G753" s="239"/>
      <c r="H753" s="241" t="s">
        <v>19</v>
      </c>
      <c r="I753" s="243"/>
      <c r="J753" s="239"/>
      <c r="K753" s="239"/>
      <c r="L753" s="244"/>
      <c r="M753" s="245"/>
      <c r="N753" s="246"/>
      <c r="O753" s="246"/>
      <c r="P753" s="246"/>
      <c r="Q753" s="246"/>
      <c r="R753" s="246"/>
      <c r="S753" s="246"/>
      <c r="T753" s="24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8" t="s">
        <v>327</v>
      </c>
      <c r="AU753" s="248" t="s">
        <v>85</v>
      </c>
      <c r="AV753" s="13" t="s">
        <v>82</v>
      </c>
      <c r="AW753" s="13" t="s">
        <v>36</v>
      </c>
      <c r="AX753" s="13" t="s">
        <v>75</v>
      </c>
      <c r="AY753" s="248" t="s">
        <v>207</v>
      </c>
    </row>
    <row r="754" s="14" customFormat="1">
      <c r="A754" s="14"/>
      <c r="B754" s="249"/>
      <c r="C754" s="250"/>
      <c r="D754" s="240" t="s">
        <v>327</v>
      </c>
      <c r="E754" s="251" t="s">
        <v>19</v>
      </c>
      <c r="F754" s="252" t="s">
        <v>1091</v>
      </c>
      <c r="G754" s="250"/>
      <c r="H754" s="253">
        <v>32.857999999999997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327</v>
      </c>
      <c r="AU754" s="259" t="s">
        <v>85</v>
      </c>
      <c r="AV754" s="14" t="s">
        <v>85</v>
      </c>
      <c r="AW754" s="14" t="s">
        <v>36</v>
      </c>
      <c r="AX754" s="14" t="s">
        <v>75</v>
      </c>
      <c r="AY754" s="259" t="s">
        <v>207</v>
      </c>
    </row>
    <row r="755" s="14" customFormat="1">
      <c r="A755" s="14"/>
      <c r="B755" s="249"/>
      <c r="C755" s="250"/>
      <c r="D755" s="240" t="s">
        <v>327</v>
      </c>
      <c r="E755" s="251" t="s">
        <v>19</v>
      </c>
      <c r="F755" s="252" t="s">
        <v>1092</v>
      </c>
      <c r="G755" s="250"/>
      <c r="H755" s="253">
        <v>-0.068000000000000005</v>
      </c>
      <c r="I755" s="254"/>
      <c r="J755" s="250"/>
      <c r="K755" s="250"/>
      <c r="L755" s="255"/>
      <c r="M755" s="256"/>
      <c r="N755" s="257"/>
      <c r="O755" s="257"/>
      <c r="P755" s="257"/>
      <c r="Q755" s="257"/>
      <c r="R755" s="257"/>
      <c r="S755" s="257"/>
      <c r="T755" s="25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9" t="s">
        <v>327</v>
      </c>
      <c r="AU755" s="259" t="s">
        <v>85</v>
      </c>
      <c r="AV755" s="14" t="s">
        <v>85</v>
      </c>
      <c r="AW755" s="14" t="s">
        <v>36</v>
      </c>
      <c r="AX755" s="14" t="s">
        <v>75</v>
      </c>
      <c r="AY755" s="259" t="s">
        <v>207</v>
      </c>
    </row>
    <row r="756" s="14" customFormat="1">
      <c r="A756" s="14"/>
      <c r="B756" s="249"/>
      <c r="C756" s="250"/>
      <c r="D756" s="240" t="s">
        <v>327</v>
      </c>
      <c r="E756" s="251" t="s">
        <v>19</v>
      </c>
      <c r="F756" s="252" t="s">
        <v>1096</v>
      </c>
      <c r="G756" s="250"/>
      <c r="H756" s="253">
        <v>-2.3690000000000002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9" t="s">
        <v>327</v>
      </c>
      <c r="AU756" s="259" t="s">
        <v>85</v>
      </c>
      <c r="AV756" s="14" t="s">
        <v>85</v>
      </c>
      <c r="AW756" s="14" t="s">
        <v>36</v>
      </c>
      <c r="AX756" s="14" t="s">
        <v>75</v>
      </c>
      <c r="AY756" s="259" t="s">
        <v>207</v>
      </c>
    </row>
    <row r="757" s="14" customFormat="1">
      <c r="A757" s="14"/>
      <c r="B757" s="249"/>
      <c r="C757" s="250"/>
      <c r="D757" s="240" t="s">
        <v>327</v>
      </c>
      <c r="E757" s="251" t="s">
        <v>19</v>
      </c>
      <c r="F757" s="252" t="s">
        <v>1094</v>
      </c>
      <c r="G757" s="250"/>
      <c r="H757" s="253">
        <v>-1.093</v>
      </c>
      <c r="I757" s="254"/>
      <c r="J757" s="250"/>
      <c r="K757" s="250"/>
      <c r="L757" s="255"/>
      <c r="M757" s="256"/>
      <c r="N757" s="257"/>
      <c r="O757" s="257"/>
      <c r="P757" s="257"/>
      <c r="Q757" s="257"/>
      <c r="R757" s="257"/>
      <c r="S757" s="257"/>
      <c r="T757" s="25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9" t="s">
        <v>327</v>
      </c>
      <c r="AU757" s="259" t="s">
        <v>85</v>
      </c>
      <c r="AV757" s="14" t="s">
        <v>85</v>
      </c>
      <c r="AW757" s="14" t="s">
        <v>36</v>
      </c>
      <c r="AX757" s="14" t="s">
        <v>75</v>
      </c>
      <c r="AY757" s="259" t="s">
        <v>207</v>
      </c>
    </row>
    <row r="758" s="13" customFormat="1">
      <c r="A758" s="13"/>
      <c r="B758" s="238"/>
      <c r="C758" s="239"/>
      <c r="D758" s="240" t="s">
        <v>327</v>
      </c>
      <c r="E758" s="241" t="s">
        <v>19</v>
      </c>
      <c r="F758" s="242" t="s">
        <v>1097</v>
      </c>
      <c r="G758" s="239"/>
      <c r="H758" s="241" t="s">
        <v>19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8" t="s">
        <v>327</v>
      </c>
      <c r="AU758" s="248" t="s">
        <v>85</v>
      </c>
      <c r="AV758" s="13" t="s">
        <v>82</v>
      </c>
      <c r="AW758" s="13" t="s">
        <v>36</v>
      </c>
      <c r="AX758" s="13" t="s">
        <v>75</v>
      </c>
      <c r="AY758" s="248" t="s">
        <v>207</v>
      </c>
    </row>
    <row r="759" s="14" customFormat="1">
      <c r="A759" s="14"/>
      <c r="B759" s="249"/>
      <c r="C759" s="250"/>
      <c r="D759" s="240" t="s">
        <v>327</v>
      </c>
      <c r="E759" s="251" t="s">
        <v>19</v>
      </c>
      <c r="F759" s="252" t="s">
        <v>1098</v>
      </c>
      <c r="G759" s="250"/>
      <c r="H759" s="253">
        <v>27.995999999999999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9" t="s">
        <v>327</v>
      </c>
      <c r="AU759" s="259" t="s">
        <v>85</v>
      </c>
      <c r="AV759" s="14" t="s">
        <v>85</v>
      </c>
      <c r="AW759" s="14" t="s">
        <v>36</v>
      </c>
      <c r="AX759" s="14" t="s">
        <v>75</v>
      </c>
      <c r="AY759" s="259" t="s">
        <v>207</v>
      </c>
    </row>
    <row r="760" s="13" customFormat="1">
      <c r="A760" s="13"/>
      <c r="B760" s="238"/>
      <c r="C760" s="239"/>
      <c r="D760" s="240" t="s">
        <v>327</v>
      </c>
      <c r="E760" s="241" t="s">
        <v>19</v>
      </c>
      <c r="F760" s="242" t="s">
        <v>1099</v>
      </c>
      <c r="G760" s="239"/>
      <c r="H760" s="241" t="s">
        <v>19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327</v>
      </c>
      <c r="AU760" s="248" t="s">
        <v>85</v>
      </c>
      <c r="AV760" s="13" t="s">
        <v>82</v>
      </c>
      <c r="AW760" s="13" t="s">
        <v>36</v>
      </c>
      <c r="AX760" s="13" t="s">
        <v>75</v>
      </c>
      <c r="AY760" s="248" t="s">
        <v>207</v>
      </c>
    </row>
    <row r="761" s="14" customFormat="1">
      <c r="A761" s="14"/>
      <c r="B761" s="249"/>
      <c r="C761" s="250"/>
      <c r="D761" s="240" t="s">
        <v>327</v>
      </c>
      <c r="E761" s="251" t="s">
        <v>19</v>
      </c>
      <c r="F761" s="252" t="s">
        <v>1100</v>
      </c>
      <c r="G761" s="250"/>
      <c r="H761" s="253">
        <v>16.100999999999999</v>
      </c>
      <c r="I761" s="254"/>
      <c r="J761" s="250"/>
      <c r="K761" s="250"/>
      <c r="L761" s="255"/>
      <c r="M761" s="256"/>
      <c r="N761" s="257"/>
      <c r="O761" s="257"/>
      <c r="P761" s="257"/>
      <c r="Q761" s="257"/>
      <c r="R761" s="257"/>
      <c r="S761" s="257"/>
      <c r="T761" s="25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9" t="s">
        <v>327</v>
      </c>
      <c r="AU761" s="259" t="s">
        <v>85</v>
      </c>
      <c r="AV761" s="14" t="s">
        <v>85</v>
      </c>
      <c r="AW761" s="14" t="s">
        <v>36</v>
      </c>
      <c r="AX761" s="14" t="s">
        <v>75</v>
      </c>
      <c r="AY761" s="259" t="s">
        <v>207</v>
      </c>
    </row>
    <row r="762" s="13" customFormat="1">
      <c r="A762" s="13"/>
      <c r="B762" s="238"/>
      <c r="C762" s="239"/>
      <c r="D762" s="240" t="s">
        <v>327</v>
      </c>
      <c r="E762" s="241" t="s">
        <v>19</v>
      </c>
      <c r="F762" s="242" t="s">
        <v>1101</v>
      </c>
      <c r="G762" s="239"/>
      <c r="H762" s="241" t="s">
        <v>19</v>
      </c>
      <c r="I762" s="243"/>
      <c r="J762" s="239"/>
      <c r="K762" s="239"/>
      <c r="L762" s="244"/>
      <c r="M762" s="245"/>
      <c r="N762" s="246"/>
      <c r="O762" s="246"/>
      <c r="P762" s="246"/>
      <c r="Q762" s="246"/>
      <c r="R762" s="246"/>
      <c r="S762" s="246"/>
      <c r="T762" s="24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8" t="s">
        <v>327</v>
      </c>
      <c r="AU762" s="248" t="s">
        <v>85</v>
      </c>
      <c r="AV762" s="13" t="s">
        <v>82</v>
      </c>
      <c r="AW762" s="13" t="s">
        <v>36</v>
      </c>
      <c r="AX762" s="13" t="s">
        <v>75</v>
      </c>
      <c r="AY762" s="248" t="s">
        <v>207</v>
      </c>
    </row>
    <row r="763" s="14" customFormat="1">
      <c r="A763" s="14"/>
      <c r="B763" s="249"/>
      <c r="C763" s="250"/>
      <c r="D763" s="240" t="s">
        <v>327</v>
      </c>
      <c r="E763" s="251" t="s">
        <v>19</v>
      </c>
      <c r="F763" s="252" t="s">
        <v>1102</v>
      </c>
      <c r="G763" s="250"/>
      <c r="H763" s="253">
        <v>0.13200000000000001</v>
      </c>
      <c r="I763" s="254"/>
      <c r="J763" s="250"/>
      <c r="K763" s="250"/>
      <c r="L763" s="255"/>
      <c r="M763" s="256"/>
      <c r="N763" s="257"/>
      <c r="O763" s="257"/>
      <c r="P763" s="257"/>
      <c r="Q763" s="257"/>
      <c r="R763" s="257"/>
      <c r="S763" s="257"/>
      <c r="T763" s="25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9" t="s">
        <v>327</v>
      </c>
      <c r="AU763" s="259" t="s">
        <v>85</v>
      </c>
      <c r="AV763" s="14" t="s">
        <v>85</v>
      </c>
      <c r="AW763" s="14" t="s">
        <v>36</v>
      </c>
      <c r="AX763" s="14" t="s">
        <v>75</v>
      </c>
      <c r="AY763" s="259" t="s">
        <v>207</v>
      </c>
    </row>
    <row r="764" s="15" customFormat="1">
      <c r="A764" s="15"/>
      <c r="B764" s="260"/>
      <c r="C764" s="261"/>
      <c r="D764" s="240" t="s">
        <v>327</v>
      </c>
      <c r="E764" s="262" t="s">
        <v>19</v>
      </c>
      <c r="F764" s="263" t="s">
        <v>345</v>
      </c>
      <c r="G764" s="261"/>
      <c r="H764" s="264">
        <v>103</v>
      </c>
      <c r="I764" s="265"/>
      <c r="J764" s="261"/>
      <c r="K764" s="261"/>
      <c r="L764" s="266"/>
      <c r="M764" s="267"/>
      <c r="N764" s="268"/>
      <c r="O764" s="268"/>
      <c r="P764" s="268"/>
      <c r="Q764" s="268"/>
      <c r="R764" s="268"/>
      <c r="S764" s="268"/>
      <c r="T764" s="269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0" t="s">
        <v>327</v>
      </c>
      <c r="AU764" s="270" t="s">
        <v>85</v>
      </c>
      <c r="AV764" s="15" t="s">
        <v>215</v>
      </c>
      <c r="AW764" s="15" t="s">
        <v>36</v>
      </c>
      <c r="AX764" s="15" t="s">
        <v>82</v>
      </c>
      <c r="AY764" s="270" t="s">
        <v>207</v>
      </c>
    </row>
    <row r="765" s="2" customFormat="1" ht="21.75" customHeight="1">
      <c r="A765" s="40"/>
      <c r="B765" s="41"/>
      <c r="C765" s="214" t="s">
        <v>1103</v>
      </c>
      <c r="D765" s="214" t="s">
        <v>211</v>
      </c>
      <c r="E765" s="215" t="s">
        <v>1104</v>
      </c>
      <c r="F765" s="216" t="s">
        <v>1105</v>
      </c>
      <c r="G765" s="217" t="s">
        <v>220</v>
      </c>
      <c r="H765" s="218">
        <v>534.173</v>
      </c>
      <c r="I765" s="219"/>
      <c r="J765" s="220">
        <f>ROUND(I765*H765,2)</f>
        <v>0</v>
      </c>
      <c r="K765" s="216" t="s">
        <v>323</v>
      </c>
      <c r="L765" s="46"/>
      <c r="M765" s="229" t="s">
        <v>19</v>
      </c>
      <c r="N765" s="230" t="s">
        <v>46</v>
      </c>
      <c r="O765" s="86"/>
      <c r="P765" s="231">
        <f>O765*H765</f>
        <v>0</v>
      </c>
      <c r="Q765" s="231">
        <v>0.0053299999999999997</v>
      </c>
      <c r="R765" s="231">
        <f>Q765*H765</f>
        <v>2.8471420899999997</v>
      </c>
      <c r="S765" s="231">
        <v>0</v>
      </c>
      <c r="T765" s="232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215</v>
      </c>
      <c r="AT765" s="226" t="s">
        <v>211</v>
      </c>
      <c r="AU765" s="226" t="s">
        <v>85</v>
      </c>
      <c r="AY765" s="19" t="s">
        <v>207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82</v>
      </c>
      <c r="BK765" s="227">
        <f>ROUND(I765*H765,2)</f>
        <v>0</v>
      </c>
      <c r="BL765" s="19" t="s">
        <v>215</v>
      </c>
      <c r="BM765" s="226" t="s">
        <v>1106</v>
      </c>
    </row>
    <row r="766" s="2" customFormat="1">
      <c r="A766" s="40"/>
      <c r="B766" s="41"/>
      <c r="C766" s="42"/>
      <c r="D766" s="233" t="s">
        <v>325</v>
      </c>
      <c r="E766" s="42"/>
      <c r="F766" s="234" t="s">
        <v>1107</v>
      </c>
      <c r="G766" s="42"/>
      <c r="H766" s="42"/>
      <c r="I766" s="235"/>
      <c r="J766" s="42"/>
      <c r="K766" s="42"/>
      <c r="L766" s="46"/>
      <c r="M766" s="236"/>
      <c r="N766" s="237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325</v>
      </c>
      <c r="AU766" s="19" t="s">
        <v>85</v>
      </c>
    </row>
    <row r="767" s="13" customFormat="1">
      <c r="A767" s="13"/>
      <c r="B767" s="238"/>
      <c r="C767" s="239"/>
      <c r="D767" s="240" t="s">
        <v>327</v>
      </c>
      <c r="E767" s="241" t="s">
        <v>19</v>
      </c>
      <c r="F767" s="242" t="s">
        <v>1108</v>
      </c>
      <c r="G767" s="239"/>
      <c r="H767" s="241" t="s">
        <v>19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327</v>
      </c>
      <c r="AU767" s="248" t="s">
        <v>85</v>
      </c>
      <c r="AV767" s="13" t="s">
        <v>82</v>
      </c>
      <c r="AW767" s="13" t="s">
        <v>36</v>
      </c>
      <c r="AX767" s="13" t="s">
        <v>75</v>
      </c>
      <c r="AY767" s="248" t="s">
        <v>207</v>
      </c>
    </row>
    <row r="768" s="13" customFormat="1">
      <c r="A768" s="13"/>
      <c r="B768" s="238"/>
      <c r="C768" s="239"/>
      <c r="D768" s="240" t="s">
        <v>327</v>
      </c>
      <c r="E768" s="241" t="s">
        <v>19</v>
      </c>
      <c r="F768" s="242" t="s">
        <v>1090</v>
      </c>
      <c r="G768" s="239"/>
      <c r="H768" s="241" t="s">
        <v>19</v>
      </c>
      <c r="I768" s="243"/>
      <c r="J768" s="239"/>
      <c r="K768" s="239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327</v>
      </c>
      <c r="AU768" s="248" t="s">
        <v>85</v>
      </c>
      <c r="AV768" s="13" t="s">
        <v>82</v>
      </c>
      <c r="AW768" s="13" t="s">
        <v>36</v>
      </c>
      <c r="AX768" s="13" t="s">
        <v>75</v>
      </c>
      <c r="AY768" s="248" t="s">
        <v>207</v>
      </c>
    </row>
    <row r="769" s="14" customFormat="1">
      <c r="A769" s="14"/>
      <c r="B769" s="249"/>
      <c r="C769" s="250"/>
      <c r="D769" s="240" t="s">
        <v>327</v>
      </c>
      <c r="E769" s="251" t="s">
        <v>19</v>
      </c>
      <c r="F769" s="252" t="s">
        <v>1109</v>
      </c>
      <c r="G769" s="250"/>
      <c r="H769" s="253">
        <v>154.755</v>
      </c>
      <c r="I769" s="254"/>
      <c r="J769" s="250"/>
      <c r="K769" s="250"/>
      <c r="L769" s="255"/>
      <c r="M769" s="256"/>
      <c r="N769" s="257"/>
      <c r="O769" s="257"/>
      <c r="P769" s="257"/>
      <c r="Q769" s="257"/>
      <c r="R769" s="257"/>
      <c r="S769" s="257"/>
      <c r="T769" s="25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9" t="s">
        <v>327</v>
      </c>
      <c r="AU769" s="259" t="s">
        <v>85</v>
      </c>
      <c r="AV769" s="14" t="s">
        <v>85</v>
      </c>
      <c r="AW769" s="14" t="s">
        <v>36</v>
      </c>
      <c r="AX769" s="14" t="s">
        <v>75</v>
      </c>
      <c r="AY769" s="259" t="s">
        <v>207</v>
      </c>
    </row>
    <row r="770" s="14" customFormat="1">
      <c r="A770" s="14"/>
      <c r="B770" s="249"/>
      <c r="C770" s="250"/>
      <c r="D770" s="240" t="s">
        <v>327</v>
      </c>
      <c r="E770" s="251" t="s">
        <v>19</v>
      </c>
      <c r="F770" s="252" t="s">
        <v>1110</v>
      </c>
      <c r="G770" s="250"/>
      <c r="H770" s="253">
        <v>-10.733000000000001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327</v>
      </c>
      <c r="AU770" s="259" t="s">
        <v>85</v>
      </c>
      <c r="AV770" s="14" t="s">
        <v>85</v>
      </c>
      <c r="AW770" s="14" t="s">
        <v>36</v>
      </c>
      <c r="AX770" s="14" t="s">
        <v>75</v>
      </c>
      <c r="AY770" s="259" t="s">
        <v>207</v>
      </c>
    </row>
    <row r="771" s="14" customFormat="1">
      <c r="A771" s="14"/>
      <c r="B771" s="249"/>
      <c r="C771" s="250"/>
      <c r="D771" s="240" t="s">
        <v>327</v>
      </c>
      <c r="E771" s="251" t="s">
        <v>19</v>
      </c>
      <c r="F771" s="252" t="s">
        <v>1111</v>
      </c>
      <c r="G771" s="250"/>
      <c r="H771" s="253">
        <v>-5.2060000000000004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327</v>
      </c>
      <c r="AU771" s="259" t="s">
        <v>85</v>
      </c>
      <c r="AV771" s="14" t="s">
        <v>85</v>
      </c>
      <c r="AW771" s="14" t="s">
        <v>36</v>
      </c>
      <c r="AX771" s="14" t="s">
        <v>75</v>
      </c>
      <c r="AY771" s="259" t="s">
        <v>207</v>
      </c>
    </row>
    <row r="772" s="13" customFormat="1">
      <c r="A772" s="13"/>
      <c r="B772" s="238"/>
      <c r="C772" s="239"/>
      <c r="D772" s="240" t="s">
        <v>327</v>
      </c>
      <c r="E772" s="241" t="s">
        <v>19</v>
      </c>
      <c r="F772" s="242" t="s">
        <v>1095</v>
      </c>
      <c r="G772" s="239"/>
      <c r="H772" s="241" t="s">
        <v>19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8" t="s">
        <v>327</v>
      </c>
      <c r="AU772" s="248" t="s">
        <v>85</v>
      </c>
      <c r="AV772" s="13" t="s">
        <v>82</v>
      </c>
      <c r="AW772" s="13" t="s">
        <v>36</v>
      </c>
      <c r="AX772" s="13" t="s">
        <v>75</v>
      </c>
      <c r="AY772" s="248" t="s">
        <v>207</v>
      </c>
    </row>
    <row r="773" s="14" customFormat="1">
      <c r="A773" s="14"/>
      <c r="B773" s="249"/>
      <c r="C773" s="250"/>
      <c r="D773" s="240" t="s">
        <v>327</v>
      </c>
      <c r="E773" s="251" t="s">
        <v>19</v>
      </c>
      <c r="F773" s="252" t="s">
        <v>1109</v>
      </c>
      <c r="G773" s="250"/>
      <c r="H773" s="253">
        <v>154.755</v>
      </c>
      <c r="I773" s="254"/>
      <c r="J773" s="250"/>
      <c r="K773" s="250"/>
      <c r="L773" s="255"/>
      <c r="M773" s="256"/>
      <c r="N773" s="257"/>
      <c r="O773" s="257"/>
      <c r="P773" s="257"/>
      <c r="Q773" s="257"/>
      <c r="R773" s="257"/>
      <c r="S773" s="257"/>
      <c r="T773" s="25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9" t="s">
        <v>327</v>
      </c>
      <c r="AU773" s="259" t="s">
        <v>85</v>
      </c>
      <c r="AV773" s="14" t="s">
        <v>85</v>
      </c>
      <c r="AW773" s="14" t="s">
        <v>36</v>
      </c>
      <c r="AX773" s="14" t="s">
        <v>75</v>
      </c>
      <c r="AY773" s="259" t="s">
        <v>207</v>
      </c>
    </row>
    <row r="774" s="14" customFormat="1">
      <c r="A774" s="14"/>
      <c r="B774" s="249"/>
      <c r="C774" s="250"/>
      <c r="D774" s="240" t="s">
        <v>327</v>
      </c>
      <c r="E774" s="251" t="s">
        <v>19</v>
      </c>
      <c r="F774" s="252" t="s">
        <v>1112</v>
      </c>
      <c r="G774" s="250"/>
      <c r="H774" s="253">
        <v>-11.279999999999999</v>
      </c>
      <c r="I774" s="254"/>
      <c r="J774" s="250"/>
      <c r="K774" s="250"/>
      <c r="L774" s="255"/>
      <c r="M774" s="256"/>
      <c r="N774" s="257"/>
      <c r="O774" s="257"/>
      <c r="P774" s="257"/>
      <c r="Q774" s="257"/>
      <c r="R774" s="257"/>
      <c r="S774" s="257"/>
      <c r="T774" s="25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9" t="s">
        <v>327</v>
      </c>
      <c r="AU774" s="259" t="s">
        <v>85</v>
      </c>
      <c r="AV774" s="14" t="s">
        <v>85</v>
      </c>
      <c r="AW774" s="14" t="s">
        <v>36</v>
      </c>
      <c r="AX774" s="14" t="s">
        <v>75</v>
      </c>
      <c r="AY774" s="259" t="s">
        <v>207</v>
      </c>
    </row>
    <row r="775" s="14" customFormat="1">
      <c r="A775" s="14"/>
      <c r="B775" s="249"/>
      <c r="C775" s="250"/>
      <c r="D775" s="240" t="s">
        <v>327</v>
      </c>
      <c r="E775" s="251" t="s">
        <v>19</v>
      </c>
      <c r="F775" s="252" t="s">
        <v>1111</v>
      </c>
      <c r="G775" s="250"/>
      <c r="H775" s="253">
        <v>-5.2060000000000004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327</v>
      </c>
      <c r="AU775" s="259" t="s">
        <v>85</v>
      </c>
      <c r="AV775" s="14" t="s">
        <v>85</v>
      </c>
      <c r="AW775" s="14" t="s">
        <v>36</v>
      </c>
      <c r="AX775" s="14" t="s">
        <v>75</v>
      </c>
      <c r="AY775" s="259" t="s">
        <v>207</v>
      </c>
    </row>
    <row r="776" s="13" customFormat="1">
      <c r="A776" s="13"/>
      <c r="B776" s="238"/>
      <c r="C776" s="239"/>
      <c r="D776" s="240" t="s">
        <v>327</v>
      </c>
      <c r="E776" s="241" t="s">
        <v>19</v>
      </c>
      <c r="F776" s="242" t="s">
        <v>1097</v>
      </c>
      <c r="G776" s="239"/>
      <c r="H776" s="241" t="s">
        <v>19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327</v>
      </c>
      <c r="AU776" s="248" t="s">
        <v>85</v>
      </c>
      <c r="AV776" s="13" t="s">
        <v>82</v>
      </c>
      <c r="AW776" s="13" t="s">
        <v>36</v>
      </c>
      <c r="AX776" s="13" t="s">
        <v>75</v>
      </c>
      <c r="AY776" s="248" t="s">
        <v>207</v>
      </c>
    </row>
    <row r="777" s="14" customFormat="1">
      <c r="A777" s="14"/>
      <c r="B777" s="249"/>
      <c r="C777" s="250"/>
      <c r="D777" s="240" t="s">
        <v>327</v>
      </c>
      <c r="E777" s="251" t="s">
        <v>19</v>
      </c>
      <c r="F777" s="252" t="s">
        <v>1113</v>
      </c>
      <c r="G777" s="250"/>
      <c r="H777" s="253">
        <v>133.31399999999999</v>
      </c>
      <c r="I777" s="254"/>
      <c r="J777" s="250"/>
      <c r="K777" s="250"/>
      <c r="L777" s="255"/>
      <c r="M777" s="256"/>
      <c r="N777" s="257"/>
      <c r="O777" s="257"/>
      <c r="P777" s="257"/>
      <c r="Q777" s="257"/>
      <c r="R777" s="257"/>
      <c r="S777" s="257"/>
      <c r="T777" s="25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9" t="s">
        <v>327</v>
      </c>
      <c r="AU777" s="259" t="s">
        <v>85</v>
      </c>
      <c r="AV777" s="14" t="s">
        <v>85</v>
      </c>
      <c r="AW777" s="14" t="s">
        <v>36</v>
      </c>
      <c r="AX777" s="14" t="s">
        <v>75</v>
      </c>
      <c r="AY777" s="259" t="s">
        <v>207</v>
      </c>
    </row>
    <row r="778" s="13" customFormat="1">
      <c r="A778" s="13"/>
      <c r="B778" s="238"/>
      <c r="C778" s="239"/>
      <c r="D778" s="240" t="s">
        <v>327</v>
      </c>
      <c r="E778" s="241" t="s">
        <v>19</v>
      </c>
      <c r="F778" s="242" t="s">
        <v>1099</v>
      </c>
      <c r="G778" s="239"/>
      <c r="H778" s="241" t="s">
        <v>19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8" t="s">
        <v>327</v>
      </c>
      <c r="AU778" s="248" t="s">
        <v>85</v>
      </c>
      <c r="AV778" s="13" t="s">
        <v>82</v>
      </c>
      <c r="AW778" s="13" t="s">
        <v>36</v>
      </c>
      <c r="AX778" s="13" t="s">
        <v>75</v>
      </c>
      <c r="AY778" s="248" t="s">
        <v>207</v>
      </c>
    </row>
    <row r="779" s="14" customFormat="1">
      <c r="A779" s="14"/>
      <c r="B779" s="249"/>
      <c r="C779" s="250"/>
      <c r="D779" s="240" t="s">
        <v>327</v>
      </c>
      <c r="E779" s="251" t="s">
        <v>19</v>
      </c>
      <c r="F779" s="252" t="s">
        <v>1114</v>
      </c>
      <c r="G779" s="250"/>
      <c r="H779" s="253">
        <v>73.670000000000002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327</v>
      </c>
      <c r="AU779" s="259" t="s">
        <v>85</v>
      </c>
      <c r="AV779" s="14" t="s">
        <v>85</v>
      </c>
      <c r="AW779" s="14" t="s">
        <v>36</v>
      </c>
      <c r="AX779" s="14" t="s">
        <v>75</v>
      </c>
      <c r="AY779" s="259" t="s">
        <v>207</v>
      </c>
    </row>
    <row r="780" s="13" customFormat="1">
      <c r="A780" s="13"/>
      <c r="B780" s="238"/>
      <c r="C780" s="239"/>
      <c r="D780" s="240" t="s">
        <v>327</v>
      </c>
      <c r="E780" s="241" t="s">
        <v>19</v>
      </c>
      <c r="F780" s="242" t="s">
        <v>1115</v>
      </c>
      <c r="G780" s="239"/>
      <c r="H780" s="241" t="s">
        <v>19</v>
      </c>
      <c r="I780" s="243"/>
      <c r="J780" s="239"/>
      <c r="K780" s="239"/>
      <c r="L780" s="244"/>
      <c r="M780" s="245"/>
      <c r="N780" s="246"/>
      <c r="O780" s="246"/>
      <c r="P780" s="246"/>
      <c r="Q780" s="246"/>
      <c r="R780" s="246"/>
      <c r="S780" s="246"/>
      <c r="T780" s="24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8" t="s">
        <v>327</v>
      </c>
      <c r="AU780" s="248" t="s">
        <v>85</v>
      </c>
      <c r="AV780" s="13" t="s">
        <v>82</v>
      </c>
      <c r="AW780" s="13" t="s">
        <v>36</v>
      </c>
      <c r="AX780" s="13" t="s">
        <v>75</v>
      </c>
      <c r="AY780" s="248" t="s">
        <v>207</v>
      </c>
    </row>
    <row r="781" s="14" customFormat="1">
      <c r="A781" s="14"/>
      <c r="B781" s="249"/>
      <c r="C781" s="250"/>
      <c r="D781" s="240" t="s">
        <v>327</v>
      </c>
      <c r="E781" s="251" t="s">
        <v>19</v>
      </c>
      <c r="F781" s="252" t="s">
        <v>1116</v>
      </c>
      <c r="G781" s="250"/>
      <c r="H781" s="253">
        <v>-4.3390000000000004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9" t="s">
        <v>327</v>
      </c>
      <c r="AU781" s="259" t="s">
        <v>85</v>
      </c>
      <c r="AV781" s="14" t="s">
        <v>85</v>
      </c>
      <c r="AW781" s="14" t="s">
        <v>36</v>
      </c>
      <c r="AX781" s="14" t="s">
        <v>75</v>
      </c>
      <c r="AY781" s="259" t="s">
        <v>207</v>
      </c>
    </row>
    <row r="782" s="13" customFormat="1">
      <c r="A782" s="13"/>
      <c r="B782" s="238"/>
      <c r="C782" s="239"/>
      <c r="D782" s="240" t="s">
        <v>327</v>
      </c>
      <c r="E782" s="241" t="s">
        <v>19</v>
      </c>
      <c r="F782" s="242" t="s">
        <v>1117</v>
      </c>
      <c r="G782" s="239"/>
      <c r="H782" s="241" t="s">
        <v>19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327</v>
      </c>
      <c r="AU782" s="248" t="s">
        <v>85</v>
      </c>
      <c r="AV782" s="13" t="s">
        <v>82</v>
      </c>
      <c r="AW782" s="13" t="s">
        <v>36</v>
      </c>
      <c r="AX782" s="13" t="s">
        <v>75</v>
      </c>
      <c r="AY782" s="248" t="s">
        <v>207</v>
      </c>
    </row>
    <row r="783" s="13" customFormat="1">
      <c r="A783" s="13"/>
      <c r="B783" s="238"/>
      <c r="C783" s="239"/>
      <c r="D783" s="240" t="s">
        <v>327</v>
      </c>
      <c r="E783" s="241" t="s">
        <v>19</v>
      </c>
      <c r="F783" s="242" t="s">
        <v>1090</v>
      </c>
      <c r="G783" s="239"/>
      <c r="H783" s="241" t="s">
        <v>19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327</v>
      </c>
      <c r="AU783" s="248" t="s">
        <v>85</v>
      </c>
      <c r="AV783" s="13" t="s">
        <v>82</v>
      </c>
      <c r="AW783" s="13" t="s">
        <v>36</v>
      </c>
      <c r="AX783" s="13" t="s">
        <v>75</v>
      </c>
      <c r="AY783" s="248" t="s">
        <v>207</v>
      </c>
    </row>
    <row r="784" s="14" customFormat="1">
      <c r="A784" s="14"/>
      <c r="B784" s="249"/>
      <c r="C784" s="250"/>
      <c r="D784" s="240" t="s">
        <v>327</v>
      </c>
      <c r="E784" s="251" t="s">
        <v>19</v>
      </c>
      <c r="F784" s="252" t="s">
        <v>1118</v>
      </c>
      <c r="G784" s="250"/>
      <c r="H784" s="253">
        <v>11.276999999999999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327</v>
      </c>
      <c r="AU784" s="259" t="s">
        <v>85</v>
      </c>
      <c r="AV784" s="14" t="s">
        <v>85</v>
      </c>
      <c r="AW784" s="14" t="s">
        <v>36</v>
      </c>
      <c r="AX784" s="14" t="s">
        <v>75</v>
      </c>
      <c r="AY784" s="259" t="s">
        <v>207</v>
      </c>
    </row>
    <row r="785" s="14" customFormat="1">
      <c r="A785" s="14"/>
      <c r="B785" s="249"/>
      <c r="C785" s="250"/>
      <c r="D785" s="240" t="s">
        <v>327</v>
      </c>
      <c r="E785" s="251" t="s">
        <v>19</v>
      </c>
      <c r="F785" s="252" t="s">
        <v>1119</v>
      </c>
      <c r="G785" s="250"/>
      <c r="H785" s="253">
        <v>0.63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327</v>
      </c>
      <c r="AU785" s="259" t="s">
        <v>85</v>
      </c>
      <c r="AV785" s="14" t="s">
        <v>85</v>
      </c>
      <c r="AW785" s="14" t="s">
        <v>36</v>
      </c>
      <c r="AX785" s="14" t="s">
        <v>75</v>
      </c>
      <c r="AY785" s="259" t="s">
        <v>207</v>
      </c>
    </row>
    <row r="786" s="14" customFormat="1">
      <c r="A786" s="14"/>
      <c r="B786" s="249"/>
      <c r="C786" s="250"/>
      <c r="D786" s="240" t="s">
        <v>327</v>
      </c>
      <c r="E786" s="251" t="s">
        <v>19</v>
      </c>
      <c r="F786" s="252" t="s">
        <v>1120</v>
      </c>
      <c r="G786" s="250"/>
      <c r="H786" s="253">
        <v>0.95999999999999996</v>
      </c>
      <c r="I786" s="254"/>
      <c r="J786" s="250"/>
      <c r="K786" s="250"/>
      <c r="L786" s="255"/>
      <c r="M786" s="256"/>
      <c r="N786" s="257"/>
      <c r="O786" s="257"/>
      <c r="P786" s="257"/>
      <c r="Q786" s="257"/>
      <c r="R786" s="257"/>
      <c r="S786" s="257"/>
      <c r="T786" s="25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9" t="s">
        <v>327</v>
      </c>
      <c r="AU786" s="259" t="s">
        <v>85</v>
      </c>
      <c r="AV786" s="14" t="s">
        <v>85</v>
      </c>
      <c r="AW786" s="14" t="s">
        <v>36</v>
      </c>
      <c r="AX786" s="14" t="s">
        <v>75</v>
      </c>
      <c r="AY786" s="259" t="s">
        <v>207</v>
      </c>
    </row>
    <row r="787" s="14" customFormat="1">
      <c r="A787" s="14"/>
      <c r="B787" s="249"/>
      <c r="C787" s="250"/>
      <c r="D787" s="240" t="s">
        <v>327</v>
      </c>
      <c r="E787" s="251" t="s">
        <v>19</v>
      </c>
      <c r="F787" s="252" t="s">
        <v>1121</v>
      </c>
      <c r="G787" s="250"/>
      <c r="H787" s="253">
        <v>-0.41999999999999998</v>
      </c>
      <c r="I787" s="254"/>
      <c r="J787" s="250"/>
      <c r="K787" s="250"/>
      <c r="L787" s="255"/>
      <c r="M787" s="256"/>
      <c r="N787" s="257"/>
      <c r="O787" s="257"/>
      <c r="P787" s="257"/>
      <c r="Q787" s="257"/>
      <c r="R787" s="257"/>
      <c r="S787" s="257"/>
      <c r="T787" s="25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9" t="s">
        <v>327</v>
      </c>
      <c r="AU787" s="259" t="s">
        <v>85</v>
      </c>
      <c r="AV787" s="14" t="s">
        <v>85</v>
      </c>
      <c r="AW787" s="14" t="s">
        <v>36</v>
      </c>
      <c r="AX787" s="14" t="s">
        <v>75</v>
      </c>
      <c r="AY787" s="259" t="s">
        <v>207</v>
      </c>
    </row>
    <row r="788" s="13" customFormat="1">
      <c r="A788" s="13"/>
      <c r="B788" s="238"/>
      <c r="C788" s="239"/>
      <c r="D788" s="240" t="s">
        <v>327</v>
      </c>
      <c r="E788" s="241" t="s">
        <v>19</v>
      </c>
      <c r="F788" s="242" t="s">
        <v>1095</v>
      </c>
      <c r="G788" s="239"/>
      <c r="H788" s="241" t="s">
        <v>19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327</v>
      </c>
      <c r="AU788" s="248" t="s">
        <v>85</v>
      </c>
      <c r="AV788" s="13" t="s">
        <v>82</v>
      </c>
      <c r="AW788" s="13" t="s">
        <v>36</v>
      </c>
      <c r="AX788" s="13" t="s">
        <v>75</v>
      </c>
      <c r="AY788" s="248" t="s">
        <v>207</v>
      </c>
    </row>
    <row r="789" s="14" customFormat="1">
      <c r="A789" s="14"/>
      <c r="B789" s="249"/>
      <c r="C789" s="250"/>
      <c r="D789" s="240" t="s">
        <v>327</v>
      </c>
      <c r="E789" s="251" t="s">
        <v>19</v>
      </c>
      <c r="F789" s="252" t="s">
        <v>1118</v>
      </c>
      <c r="G789" s="250"/>
      <c r="H789" s="253">
        <v>11.276999999999999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327</v>
      </c>
      <c r="AU789" s="259" t="s">
        <v>85</v>
      </c>
      <c r="AV789" s="14" t="s">
        <v>85</v>
      </c>
      <c r="AW789" s="14" t="s">
        <v>36</v>
      </c>
      <c r="AX789" s="14" t="s">
        <v>75</v>
      </c>
      <c r="AY789" s="259" t="s">
        <v>207</v>
      </c>
    </row>
    <row r="790" s="14" customFormat="1">
      <c r="A790" s="14"/>
      <c r="B790" s="249"/>
      <c r="C790" s="250"/>
      <c r="D790" s="240" t="s">
        <v>327</v>
      </c>
      <c r="E790" s="251" t="s">
        <v>19</v>
      </c>
      <c r="F790" s="252" t="s">
        <v>1119</v>
      </c>
      <c r="G790" s="250"/>
      <c r="H790" s="253">
        <v>0.63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327</v>
      </c>
      <c r="AU790" s="259" t="s">
        <v>85</v>
      </c>
      <c r="AV790" s="14" t="s">
        <v>85</v>
      </c>
      <c r="AW790" s="14" t="s">
        <v>36</v>
      </c>
      <c r="AX790" s="14" t="s">
        <v>75</v>
      </c>
      <c r="AY790" s="259" t="s">
        <v>207</v>
      </c>
    </row>
    <row r="791" s="14" customFormat="1">
      <c r="A791" s="14"/>
      <c r="B791" s="249"/>
      <c r="C791" s="250"/>
      <c r="D791" s="240" t="s">
        <v>327</v>
      </c>
      <c r="E791" s="251" t="s">
        <v>19</v>
      </c>
      <c r="F791" s="252" t="s">
        <v>1120</v>
      </c>
      <c r="G791" s="250"/>
      <c r="H791" s="253">
        <v>0.95999999999999996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327</v>
      </c>
      <c r="AU791" s="259" t="s">
        <v>85</v>
      </c>
      <c r="AV791" s="14" t="s">
        <v>85</v>
      </c>
      <c r="AW791" s="14" t="s">
        <v>36</v>
      </c>
      <c r="AX791" s="14" t="s">
        <v>75</v>
      </c>
      <c r="AY791" s="259" t="s">
        <v>207</v>
      </c>
    </row>
    <row r="792" s="13" customFormat="1">
      <c r="A792" s="13"/>
      <c r="B792" s="238"/>
      <c r="C792" s="239"/>
      <c r="D792" s="240" t="s">
        <v>327</v>
      </c>
      <c r="E792" s="241" t="s">
        <v>19</v>
      </c>
      <c r="F792" s="242" t="s">
        <v>1097</v>
      </c>
      <c r="G792" s="239"/>
      <c r="H792" s="241" t="s">
        <v>19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8" t="s">
        <v>327</v>
      </c>
      <c r="AU792" s="248" t="s">
        <v>85</v>
      </c>
      <c r="AV792" s="13" t="s">
        <v>82</v>
      </c>
      <c r="AW792" s="13" t="s">
        <v>36</v>
      </c>
      <c r="AX792" s="13" t="s">
        <v>75</v>
      </c>
      <c r="AY792" s="248" t="s">
        <v>207</v>
      </c>
    </row>
    <row r="793" s="14" customFormat="1">
      <c r="A793" s="14"/>
      <c r="B793" s="249"/>
      <c r="C793" s="250"/>
      <c r="D793" s="240" t="s">
        <v>327</v>
      </c>
      <c r="E793" s="251" t="s">
        <v>19</v>
      </c>
      <c r="F793" s="252" t="s">
        <v>1122</v>
      </c>
      <c r="G793" s="250"/>
      <c r="H793" s="253">
        <v>14.23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9" t="s">
        <v>327</v>
      </c>
      <c r="AU793" s="259" t="s">
        <v>85</v>
      </c>
      <c r="AV793" s="14" t="s">
        <v>85</v>
      </c>
      <c r="AW793" s="14" t="s">
        <v>36</v>
      </c>
      <c r="AX793" s="14" t="s">
        <v>75</v>
      </c>
      <c r="AY793" s="259" t="s">
        <v>207</v>
      </c>
    </row>
    <row r="794" s="13" customFormat="1">
      <c r="A794" s="13"/>
      <c r="B794" s="238"/>
      <c r="C794" s="239"/>
      <c r="D794" s="240" t="s">
        <v>327</v>
      </c>
      <c r="E794" s="241" t="s">
        <v>19</v>
      </c>
      <c r="F794" s="242" t="s">
        <v>1099</v>
      </c>
      <c r="G794" s="239"/>
      <c r="H794" s="241" t="s">
        <v>19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8" t="s">
        <v>327</v>
      </c>
      <c r="AU794" s="248" t="s">
        <v>85</v>
      </c>
      <c r="AV794" s="13" t="s">
        <v>82</v>
      </c>
      <c r="AW794" s="13" t="s">
        <v>36</v>
      </c>
      <c r="AX794" s="13" t="s">
        <v>75</v>
      </c>
      <c r="AY794" s="248" t="s">
        <v>207</v>
      </c>
    </row>
    <row r="795" s="14" customFormat="1">
      <c r="A795" s="14"/>
      <c r="B795" s="249"/>
      <c r="C795" s="250"/>
      <c r="D795" s="240" t="s">
        <v>327</v>
      </c>
      <c r="E795" s="251" t="s">
        <v>19</v>
      </c>
      <c r="F795" s="252" t="s">
        <v>1123</v>
      </c>
      <c r="G795" s="250"/>
      <c r="H795" s="253">
        <v>8.1270000000000007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327</v>
      </c>
      <c r="AU795" s="259" t="s">
        <v>85</v>
      </c>
      <c r="AV795" s="14" t="s">
        <v>85</v>
      </c>
      <c r="AW795" s="14" t="s">
        <v>36</v>
      </c>
      <c r="AX795" s="14" t="s">
        <v>75</v>
      </c>
      <c r="AY795" s="259" t="s">
        <v>207</v>
      </c>
    </row>
    <row r="796" s="13" customFormat="1">
      <c r="A796" s="13"/>
      <c r="B796" s="238"/>
      <c r="C796" s="239"/>
      <c r="D796" s="240" t="s">
        <v>327</v>
      </c>
      <c r="E796" s="241" t="s">
        <v>19</v>
      </c>
      <c r="F796" s="242" t="s">
        <v>1101</v>
      </c>
      <c r="G796" s="239"/>
      <c r="H796" s="241" t="s">
        <v>19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8" t="s">
        <v>327</v>
      </c>
      <c r="AU796" s="248" t="s">
        <v>85</v>
      </c>
      <c r="AV796" s="13" t="s">
        <v>82</v>
      </c>
      <c r="AW796" s="13" t="s">
        <v>36</v>
      </c>
      <c r="AX796" s="13" t="s">
        <v>75</v>
      </c>
      <c r="AY796" s="248" t="s">
        <v>207</v>
      </c>
    </row>
    <row r="797" s="14" customFormat="1">
      <c r="A797" s="14"/>
      <c r="B797" s="249"/>
      <c r="C797" s="250"/>
      <c r="D797" s="240" t="s">
        <v>327</v>
      </c>
      <c r="E797" s="251" t="s">
        <v>19</v>
      </c>
      <c r="F797" s="252" t="s">
        <v>1124</v>
      </c>
      <c r="G797" s="250"/>
      <c r="H797" s="253">
        <v>1.0580000000000001</v>
      </c>
      <c r="I797" s="254"/>
      <c r="J797" s="250"/>
      <c r="K797" s="250"/>
      <c r="L797" s="255"/>
      <c r="M797" s="256"/>
      <c r="N797" s="257"/>
      <c r="O797" s="257"/>
      <c r="P797" s="257"/>
      <c r="Q797" s="257"/>
      <c r="R797" s="257"/>
      <c r="S797" s="257"/>
      <c r="T797" s="25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9" t="s">
        <v>327</v>
      </c>
      <c r="AU797" s="259" t="s">
        <v>85</v>
      </c>
      <c r="AV797" s="14" t="s">
        <v>85</v>
      </c>
      <c r="AW797" s="14" t="s">
        <v>36</v>
      </c>
      <c r="AX797" s="14" t="s">
        <v>75</v>
      </c>
      <c r="AY797" s="259" t="s">
        <v>207</v>
      </c>
    </row>
    <row r="798" s="16" customFormat="1">
      <c r="A798" s="16"/>
      <c r="B798" s="271"/>
      <c r="C798" s="272"/>
      <c r="D798" s="240" t="s">
        <v>327</v>
      </c>
      <c r="E798" s="273" t="s">
        <v>19</v>
      </c>
      <c r="F798" s="274" t="s">
        <v>420</v>
      </c>
      <c r="G798" s="272"/>
      <c r="H798" s="275">
        <v>528.45899999999995</v>
      </c>
      <c r="I798" s="276"/>
      <c r="J798" s="272"/>
      <c r="K798" s="272"/>
      <c r="L798" s="277"/>
      <c r="M798" s="278"/>
      <c r="N798" s="279"/>
      <c r="O798" s="279"/>
      <c r="P798" s="279"/>
      <c r="Q798" s="279"/>
      <c r="R798" s="279"/>
      <c r="S798" s="279"/>
      <c r="T798" s="280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1" t="s">
        <v>327</v>
      </c>
      <c r="AU798" s="281" t="s">
        <v>85</v>
      </c>
      <c r="AV798" s="16" t="s">
        <v>216</v>
      </c>
      <c r="AW798" s="16" t="s">
        <v>36</v>
      </c>
      <c r="AX798" s="16" t="s">
        <v>75</v>
      </c>
      <c r="AY798" s="281" t="s">
        <v>207</v>
      </c>
    </row>
    <row r="799" s="13" customFormat="1">
      <c r="A799" s="13"/>
      <c r="B799" s="238"/>
      <c r="C799" s="239"/>
      <c r="D799" s="240" t="s">
        <v>327</v>
      </c>
      <c r="E799" s="241" t="s">
        <v>19</v>
      </c>
      <c r="F799" s="242" t="s">
        <v>1125</v>
      </c>
      <c r="G799" s="239"/>
      <c r="H799" s="241" t="s">
        <v>19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8" t="s">
        <v>327</v>
      </c>
      <c r="AU799" s="248" t="s">
        <v>85</v>
      </c>
      <c r="AV799" s="13" t="s">
        <v>82</v>
      </c>
      <c r="AW799" s="13" t="s">
        <v>36</v>
      </c>
      <c r="AX799" s="13" t="s">
        <v>75</v>
      </c>
      <c r="AY799" s="248" t="s">
        <v>207</v>
      </c>
    </row>
    <row r="800" s="13" customFormat="1">
      <c r="A800" s="13"/>
      <c r="B800" s="238"/>
      <c r="C800" s="239"/>
      <c r="D800" s="240" t="s">
        <v>327</v>
      </c>
      <c r="E800" s="241" t="s">
        <v>19</v>
      </c>
      <c r="F800" s="242" t="s">
        <v>1090</v>
      </c>
      <c r="G800" s="239"/>
      <c r="H800" s="241" t="s">
        <v>19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8" t="s">
        <v>327</v>
      </c>
      <c r="AU800" s="248" t="s">
        <v>85</v>
      </c>
      <c r="AV800" s="13" t="s">
        <v>82</v>
      </c>
      <c r="AW800" s="13" t="s">
        <v>36</v>
      </c>
      <c r="AX800" s="13" t="s">
        <v>75</v>
      </c>
      <c r="AY800" s="248" t="s">
        <v>207</v>
      </c>
    </row>
    <row r="801" s="14" customFormat="1">
      <c r="A801" s="14"/>
      <c r="B801" s="249"/>
      <c r="C801" s="250"/>
      <c r="D801" s="240" t="s">
        <v>327</v>
      </c>
      <c r="E801" s="251" t="s">
        <v>19</v>
      </c>
      <c r="F801" s="252" t="s">
        <v>1126</v>
      </c>
      <c r="G801" s="250"/>
      <c r="H801" s="253">
        <v>0.96599999999999997</v>
      </c>
      <c r="I801" s="254"/>
      <c r="J801" s="250"/>
      <c r="K801" s="250"/>
      <c r="L801" s="255"/>
      <c r="M801" s="256"/>
      <c r="N801" s="257"/>
      <c r="O801" s="257"/>
      <c r="P801" s="257"/>
      <c r="Q801" s="257"/>
      <c r="R801" s="257"/>
      <c r="S801" s="257"/>
      <c r="T801" s="25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9" t="s">
        <v>327</v>
      </c>
      <c r="AU801" s="259" t="s">
        <v>85</v>
      </c>
      <c r="AV801" s="14" t="s">
        <v>85</v>
      </c>
      <c r="AW801" s="14" t="s">
        <v>36</v>
      </c>
      <c r="AX801" s="14" t="s">
        <v>75</v>
      </c>
      <c r="AY801" s="259" t="s">
        <v>207</v>
      </c>
    </row>
    <row r="802" s="14" customFormat="1">
      <c r="A802" s="14"/>
      <c r="B802" s="249"/>
      <c r="C802" s="250"/>
      <c r="D802" s="240" t="s">
        <v>327</v>
      </c>
      <c r="E802" s="251" t="s">
        <v>19</v>
      </c>
      <c r="F802" s="252" t="s">
        <v>1127</v>
      </c>
      <c r="G802" s="250"/>
      <c r="H802" s="253">
        <v>0.442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327</v>
      </c>
      <c r="AU802" s="259" t="s">
        <v>85</v>
      </c>
      <c r="AV802" s="14" t="s">
        <v>85</v>
      </c>
      <c r="AW802" s="14" t="s">
        <v>36</v>
      </c>
      <c r="AX802" s="14" t="s">
        <v>75</v>
      </c>
      <c r="AY802" s="259" t="s">
        <v>207</v>
      </c>
    </row>
    <row r="803" s="14" customFormat="1">
      <c r="A803" s="14"/>
      <c r="B803" s="249"/>
      <c r="C803" s="250"/>
      <c r="D803" s="240" t="s">
        <v>327</v>
      </c>
      <c r="E803" s="251" t="s">
        <v>19</v>
      </c>
      <c r="F803" s="252" t="s">
        <v>1128</v>
      </c>
      <c r="G803" s="250"/>
      <c r="H803" s="253">
        <v>0.084000000000000005</v>
      </c>
      <c r="I803" s="254"/>
      <c r="J803" s="250"/>
      <c r="K803" s="250"/>
      <c r="L803" s="255"/>
      <c r="M803" s="256"/>
      <c r="N803" s="257"/>
      <c r="O803" s="257"/>
      <c r="P803" s="257"/>
      <c r="Q803" s="257"/>
      <c r="R803" s="257"/>
      <c r="S803" s="257"/>
      <c r="T803" s="25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9" t="s">
        <v>327</v>
      </c>
      <c r="AU803" s="259" t="s">
        <v>85</v>
      </c>
      <c r="AV803" s="14" t="s">
        <v>85</v>
      </c>
      <c r="AW803" s="14" t="s">
        <v>36</v>
      </c>
      <c r="AX803" s="14" t="s">
        <v>75</v>
      </c>
      <c r="AY803" s="259" t="s">
        <v>207</v>
      </c>
    </row>
    <row r="804" s="14" customFormat="1">
      <c r="A804" s="14"/>
      <c r="B804" s="249"/>
      <c r="C804" s="250"/>
      <c r="D804" s="240" t="s">
        <v>327</v>
      </c>
      <c r="E804" s="251" t="s">
        <v>19</v>
      </c>
      <c r="F804" s="252" t="s">
        <v>1129</v>
      </c>
      <c r="G804" s="250"/>
      <c r="H804" s="253">
        <v>0.39600000000000002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327</v>
      </c>
      <c r="AU804" s="259" t="s">
        <v>85</v>
      </c>
      <c r="AV804" s="14" t="s">
        <v>85</v>
      </c>
      <c r="AW804" s="14" t="s">
        <v>36</v>
      </c>
      <c r="AX804" s="14" t="s">
        <v>75</v>
      </c>
      <c r="AY804" s="259" t="s">
        <v>207</v>
      </c>
    </row>
    <row r="805" s="14" customFormat="1">
      <c r="A805" s="14"/>
      <c r="B805" s="249"/>
      <c r="C805" s="250"/>
      <c r="D805" s="240" t="s">
        <v>327</v>
      </c>
      <c r="E805" s="251" t="s">
        <v>19</v>
      </c>
      <c r="F805" s="252" t="s">
        <v>1130</v>
      </c>
      <c r="G805" s="250"/>
      <c r="H805" s="253">
        <v>0.19800000000000001</v>
      </c>
      <c r="I805" s="254"/>
      <c r="J805" s="250"/>
      <c r="K805" s="250"/>
      <c r="L805" s="255"/>
      <c r="M805" s="256"/>
      <c r="N805" s="257"/>
      <c r="O805" s="257"/>
      <c r="P805" s="257"/>
      <c r="Q805" s="257"/>
      <c r="R805" s="257"/>
      <c r="S805" s="257"/>
      <c r="T805" s="25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9" t="s">
        <v>327</v>
      </c>
      <c r="AU805" s="259" t="s">
        <v>85</v>
      </c>
      <c r="AV805" s="14" t="s">
        <v>85</v>
      </c>
      <c r="AW805" s="14" t="s">
        <v>36</v>
      </c>
      <c r="AX805" s="14" t="s">
        <v>75</v>
      </c>
      <c r="AY805" s="259" t="s">
        <v>207</v>
      </c>
    </row>
    <row r="806" s="14" customFormat="1">
      <c r="A806" s="14"/>
      <c r="B806" s="249"/>
      <c r="C806" s="250"/>
      <c r="D806" s="240" t="s">
        <v>327</v>
      </c>
      <c r="E806" s="251" t="s">
        <v>19</v>
      </c>
      <c r="F806" s="252" t="s">
        <v>1131</v>
      </c>
      <c r="G806" s="250"/>
      <c r="H806" s="253">
        <v>0.41999999999999998</v>
      </c>
      <c r="I806" s="254"/>
      <c r="J806" s="250"/>
      <c r="K806" s="250"/>
      <c r="L806" s="255"/>
      <c r="M806" s="256"/>
      <c r="N806" s="257"/>
      <c r="O806" s="257"/>
      <c r="P806" s="257"/>
      <c r="Q806" s="257"/>
      <c r="R806" s="257"/>
      <c r="S806" s="257"/>
      <c r="T806" s="25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9" t="s">
        <v>327</v>
      </c>
      <c r="AU806" s="259" t="s">
        <v>85</v>
      </c>
      <c r="AV806" s="14" t="s">
        <v>85</v>
      </c>
      <c r="AW806" s="14" t="s">
        <v>36</v>
      </c>
      <c r="AX806" s="14" t="s">
        <v>75</v>
      </c>
      <c r="AY806" s="259" t="s">
        <v>207</v>
      </c>
    </row>
    <row r="807" s="14" customFormat="1">
      <c r="A807" s="14"/>
      <c r="B807" s="249"/>
      <c r="C807" s="250"/>
      <c r="D807" s="240" t="s">
        <v>327</v>
      </c>
      <c r="E807" s="251" t="s">
        <v>19</v>
      </c>
      <c r="F807" s="252" t="s">
        <v>1132</v>
      </c>
      <c r="G807" s="250"/>
      <c r="H807" s="253">
        <v>0.16800000000000001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327</v>
      </c>
      <c r="AU807" s="259" t="s">
        <v>85</v>
      </c>
      <c r="AV807" s="14" t="s">
        <v>85</v>
      </c>
      <c r="AW807" s="14" t="s">
        <v>36</v>
      </c>
      <c r="AX807" s="14" t="s">
        <v>75</v>
      </c>
      <c r="AY807" s="259" t="s">
        <v>207</v>
      </c>
    </row>
    <row r="808" s="13" customFormat="1">
      <c r="A808" s="13"/>
      <c r="B808" s="238"/>
      <c r="C808" s="239"/>
      <c r="D808" s="240" t="s">
        <v>327</v>
      </c>
      <c r="E808" s="241" t="s">
        <v>19</v>
      </c>
      <c r="F808" s="242" t="s">
        <v>1095</v>
      </c>
      <c r="G808" s="239"/>
      <c r="H808" s="241" t="s">
        <v>19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8" t="s">
        <v>327</v>
      </c>
      <c r="AU808" s="248" t="s">
        <v>85</v>
      </c>
      <c r="AV808" s="13" t="s">
        <v>82</v>
      </c>
      <c r="AW808" s="13" t="s">
        <v>36</v>
      </c>
      <c r="AX808" s="13" t="s">
        <v>75</v>
      </c>
      <c r="AY808" s="248" t="s">
        <v>207</v>
      </c>
    </row>
    <row r="809" s="14" customFormat="1">
      <c r="A809" s="14"/>
      <c r="B809" s="249"/>
      <c r="C809" s="250"/>
      <c r="D809" s="240" t="s">
        <v>327</v>
      </c>
      <c r="E809" s="251" t="s">
        <v>19</v>
      </c>
      <c r="F809" s="252" t="s">
        <v>1133</v>
      </c>
      <c r="G809" s="250"/>
      <c r="H809" s="253">
        <v>0.86099999999999999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327</v>
      </c>
      <c r="AU809" s="259" t="s">
        <v>85</v>
      </c>
      <c r="AV809" s="14" t="s">
        <v>85</v>
      </c>
      <c r="AW809" s="14" t="s">
        <v>36</v>
      </c>
      <c r="AX809" s="14" t="s">
        <v>75</v>
      </c>
      <c r="AY809" s="259" t="s">
        <v>207</v>
      </c>
    </row>
    <row r="810" s="14" customFormat="1">
      <c r="A810" s="14"/>
      <c r="B810" s="249"/>
      <c r="C810" s="250"/>
      <c r="D810" s="240" t="s">
        <v>327</v>
      </c>
      <c r="E810" s="251" t="s">
        <v>19</v>
      </c>
      <c r="F810" s="252" t="s">
        <v>1134</v>
      </c>
      <c r="G810" s="250"/>
      <c r="H810" s="253">
        <v>0.68600000000000005</v>
      </c>
      <c r="I810" s="254"/>
      <c r="J810" s="250"/>
      <c r="K810" s="250"/>
      <c r="L810" s="255"/>
      <c r="M810" s="256"/>
      <c r="N810" s="257"/>
      <c r="O810" s="257"/>
      <c r="P810" s="257"/>
      <c r="Q810" s="257"/>
      <c r="R810" s="257"/>
      <c r="S810" s="257"/>
      <c r="T810" s="25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9" t="s">
        <v>327</v>
      </c>
      <c r="AU810" s="259" t="s">
        <v>85</v>
      </c>
      <c r="AV810" s="14" t="s">
        <v>85</v>
      </c>
      <c r="AW810" s="14" t="s">
        <v>36</v>
      </c>
      <c r="AX810" s="14" t="s">
        <v>75</v>
      </c>
      <c r="AY810" s="259" t="s">
        <v>207</v>
      </c>
    </row>
    <row r="811" s="14" customFormat="1">
      <c r="A811" s="14"/>
      <c r="B811" s="249"/>
      <c r="C811" s="250"/>
      <c r="D811" s="240" t="s">
        <v>327</v>
      </c>
      <c r="E811" s="251" t="s">
        <v>19</v>
      </c>
      <c r="F811" s="252" t="s">
        <v>1135</v>
      </c>
      <c r="G811" s="250"/>
      <c r="H811" s="253">
        <v>0.126</v>
      </c>
      <c r="I811" s="254"/>
      <c r="J811" s="250"/>
      <c r="K811" s="250"/>
      <c r="L811" s="255"/>
      <c r="M811" s="256"/>
      <c r="N811" s="257"/>
      <c r="O811" s="257"/>
      <c r="P811" s="257"/>
      <c r="Q811" s="257"/>
      <c r="R811" s="257"/>
      <c r="S811" s="257"/>
      <c r="T811" s="25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9" t="s">
        <v>327</v>
      </c>
      <c r="AU811" s="259" t="s">
        <v>85</v>
      </c>
      <c r="AV811" s="14" t="s">
        <v>85</v>
      </c>
      <c r="AW811" s="14" t="s">
        <v>36</v>
      </c>
      <c r="AX811" s="14" t="s">
        <v>75</v>
      </c>
      <c r="AY811" s="259" t="s">
        <v>207</v>
      </c>
    </row>
    <row r="812" s="14" customFormat="1">
      <c r="A812" s="14"/>
      <c r="B812" s="249"/>
      <c r="C812" s="250"/>
      <c r="D812" s="240" t="s">
        <v>327</v>
      </c>
      <c r="E812" s="251" t="s">
        <v>19</v>
      </c>
      <c r="F812" s="252" t="s">
        <v>1136</v>
      </c>
      <c r="G812" s="250"/>
      <c r="H812" s="253">
        <v>0.26400000000000001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327</v>
      </c>
      <c r="AU812" s="259" t="s">
        <v>85</v>
      </c>
      <c r="AV812" s="14" t="s">
        <v>85</v>
      </c>
      <c r="AW812" s="14" t="s">
        <v>36</v>
      </c>
      <c r="AX812" s="14" t="s">
        <v>75</v>
      </c>
      <c r="AY812" s="259" t="s">
        <v>207</v>
      </c>
    </row>
    <row r="813" s="13" customFormat="1">
      <c r="A813" s="13"/>
      <c r="B813" s="238"/>
      <c r="C813" s="239"/>
      <c r="D813" s="240" t="s">
        <v>327</v>
      </c>
      <c r="E813" s="241" t="s">
        <v>19</v>
      </c>
      <c r="F813" s="242" t="s">
        <v>1099</v>
      </c>
      <c r="G813" s="239"/>
      <c r="H813" s="241" t="s">
        <v>19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327</v>
      </c>
      <c r="AU813" s="248" t="s">
        <v>85</v>
      </c>
      <c r="AV813" s="13" t="s">
        <v>82</v>
      </c>
      <c r="AW813" s="13" t="s">
        <v>36</v>
      </c>
      <c r="AX813" s="13" t="s">
        <v>75</v>
      </c>
      <c r="AY813" s="248" t="s">
        <v>207</v>
      </c>
    </row>
    <row r="814" s="14" customFormat="1">
      <c r="A814" s="14"/>
      <c r="B814" s="249"/>
      <c r="C814" s="250"/>
      <c r="D814" s="240" t="s">
        <v>327</v>
      </c>
      <c r="E814" s="251" t="s">
        <v>19</v>
      </c>
      <c r="F814" s="252" t="s">
        <v>1137</v>
      </c>
      <c r="G814" s="250"/>
      <c r="H814" s="253">
        <v>0.29799999999999999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9" t="s">
        <v>327</v>
      </c>
      <c r="AU814" s="259" t="s">
        <v>85</v>
      </c>
      <c r="AV814" s="14" t="s">
        <v>85</v>
      </c>
      <c r="AW814" s="14" t="s">
        <v>36</v>
      </c>
      <c r="AX814" s="14" t="s">
        <v>75</v>
      </c>
      <c r="AY814" s="259" t="s">
        <v>207</v>
      </c>
    </row>
    <row r="815" s="14" customFormat="1">
      <c r="A815" s="14"/>
      <c r="B815" s="249"/>
      <c r="C815" s="250"/>
      <c r="D815" s="240" t="s">
        <v>327</v>
      </c>
      <c r="E815" s="251" t="s">
        <v>19</v>
      </c>
      <c r="F815" s="252" t="s">
        <v>1138</v>
      </c>
      <c r="G815" s="250"/>
      <c r="H815" s="253">
        <v>0.40899999999999997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327</v>
      </c>
      <c r="AU815" s="259" t="s">
        <v>85</v>
      </c>
      <c r="AV815" s="14" t="s">
        <v>85</v>
      </c>
      <c r="AW815" s="14" t="s">
        <v>36</v>
      </c>
      <c r="AX815" s="14" t="s">
        <v>75</v>
      </c>
      <c r="AY815" s="259" t="s">
        <v>207</v>
      </c>
    </row>
    <row r="816" s="14" customFormat="1">
      <c r="A816" s="14"/>
      <c r="B816" s="249"/>
      <c r="C816" s="250"/>
      <c r="D816" s="240" t="s">
        <v>327</v>
      </c>
      <c r="E816" s="251" t="s">
        <v>19</v>
      </c>
      <c r="F816" s="252" t="s">
        <v>1129</v>
      </c>
      <c r="G816" s="250"/>
      <c r="H816" s="253">
        <v>0.39600000000000002</v>
      </c>
      <c r="I816" s="254"/>
      <c r="J816" s="250"/>
      <c r="K816" s="250"/>
      <c r="L816" s="255"/>
      <c r="M816" s="256"/>
      <c r="N816" s="257"/>
      <c r="O816" s="257"/>
      <c r="P816" s="257"/>
      <c r="Q816" s="257"/>
      <c r="R816" s="257"/>
      <c r="S816" s="257"/>
      <c r="T816" s="25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9" t="s">
        <v>327</v>
      </c>
      <c r="AU816" s="259" t="s">
        <v>85</v>
      </c>
      <c r="AV816" s="14" t="s">
        <v>85</v>
      </c>
      <c r="AW816" s="14" t="s">
        <v>36</v>
      </c>
      <c r="AX816" s="14" t="s">
        <v>75</v>
      </c>
      <c r="AY816" s="259" t="s">
        <v>207</v>
      </c>
    </row>
    <row r="817" s="16" customFormat="1">
      <c r="A817" s="16"/>
      <c r="B817" s="271"/>
      <c r="C817" s="272"/>
      <c r="D817" s="240" t="s">
        <v>327</v>
      </c>
      <c r="E817" s="273" t="s">
        <v>19</v>
      </c>
      <c r="F817" s="274" t="s">
        <v>420</v>
      </c>
      <c r="G817" s="272"/>
      <c r="H817" s="275">
        <v>5.7140000000000004</v>
      </c>
      <c r="I817" s="276"/>
      <c r="J817" s="272"/>
      <c r="K817" s="272"/>
      <c r="L817" s="277"/>
      <c r="M817" s="278"/>
      <c r="N817" s="279"/>
      <c r="O817" s="279"/>
      <c r="P817" s="279"/>
      <c r="Q817" s="279"/>
      <c r="R817" s="279"/>
      <c r="S817" s="279"/>
      <c r="T817" s="280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1" t="s">
        <v>327</v>
      </c>
      <c r="AU817" s="281" t="s">
        <v>85</v>
      </c>
      <c r="AV817" s="16" t="s">
        <v>216</v>
      </c>
      <c r="AW817" s="16" t="s">
        <v>36</v>
      </c>
      <c r="AX817" s="16" t="s">
        <v>75</v>
      </c>
      <c r="AY817" s="281" t="s">
        <v>207</v>
      </c>
    </row>
    <row r="818" s="15" customFormat="1">
      <c r="A818" s="15"/>
      <c r="B818" s="260"/>
      <c r="C818" s="261"/>
      <c r="D818" s="240" t="s">
        <v>327</v>
      </c>
      <c r="E818" s="262" t="s">
        <v>19</v>
      </c>
      <c r="F818" s="263" t="s">
        <v>345</v>
      </c>
      <c r="G818" s="261"/>
      <c r="H818" s="264">
        <v>534.173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0" t="s">
        <v>327</v>
      </c>
      <c r="AU818" s="270" t="s">
        <v>85</v>
      </c>
      <c r="AV818" s="15" t="s">
        <v>215</v>
      </c>
      <c r="AW818" s="15" t="s">
        <v>36</v>
      </c>
      <c r="AX818" s="15" t="s">
        <v>82</v>
      </c>
      <c r="AY818" s="270" t="s">
        <v>207</v>
      </c>
    </row>
    <row r="819" s="2" customFormat="1" ht="24.15" customHeight="1">
      <c r="A819" s="40"/>
      <c r="B819" s="41"/>
      <c r="C819" s="214" t="s">
        <v>1139</v>
      </c>
      <c r="D819" s="214" t="s">
        <v>211</v>
      </c>
      <c r="E819" s="215" t="s">
        <v>1140</v>
      </c>
      <c r="F819" s="216" t="s">
        <v>1141</v>
      </c>
      <c r="G819" s="217" t="s">
        <v>220</v>
      </c>
      <c r="H819" s="218">
        <v>534.173</v>
      </c>
      <c r="I819" s="219"/>
      <c r="J819" s="220">
        <f>ROUND(I819*H819,2)</f>
        <v>0</v>
      </c>
      <c r="K819" s="216" t="s">
        <v>323</v>
      </c>
      <c r="L819" s="46"/>
      <c r="M819" s="229" t="s">
        <v>19</v>
      </c>
      <c r="N819" s="230" t="s">
        <v>46</v>
      </c>
      <c r="O819" s="86"/>
      <c r="P819" s="231">
        <f>O819*H819</f>
        <v>0</v>
      </c>
      <c r="Q819" s="231">
        <v>0</v>
      </c>
      <c r="R819" s="231">
        <f>Q819*H819</f>
        <v>0</v>
      </c>
      <c r="S819" s="231">
        <v>0</v>
      </c>
      <c r="T819" s="232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215</v>
      </c>
      <c r="AT819" s="226" t="s">
        <v>211</v>
      </c>
      <c r="AU819" s="226" t="s">
        <v>85</v>
      </c>
      <c r="AY819" s="19" t="s">
        <v>207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82</v>
      </c>
      <c r="BK819" s="227">
        <f>ROUND(I819*H819,2)</f>
        <v>0</v>
      </c>
      <c r="BL819" s="19" t="s">
        <v>215</v>
      </c>
      <c r="BM819" s="226" t="s">
        <v>1142</v>
      </c>
    </row>
    <row r="820" s="2" customFormat="1">
      <c r="A820" s="40"/>
      <c r="B820" s="41"/>
      <c r="C820" s="42"/>
      <c r="D820" s="233" t="s">
        <v>325</v>
      </c>
      <c r="E820" s="42"/>
      <c r="F820" s="234" t="s">
        <v>1143</v>
      </c>
      <c r="G820" s="42"/>
      <c r="H820" s="42"/>
      <c r="I820" s="235"/>
      <c r="J820" s="42"/>
      <c r="K820" s="42"/>
      <c r="L820" s="46"/>
      <c r="M820" s="236"/>
      <c r="N820" s="237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325</v>
      </c>
      <c r="AU820" s="19" t="s">
        <v>85</v>
      </c>
    </row>
    <row r="821" s="2" customFormat="1" ht="37.8" customHeight="1">
      <c r="A821" s="40"/>
      <c r="B821" s="41"/>
      <c r="C821" s="214" t="s">
        <v>1144</v>
      </c>
      <c r="D821" s="214" t="s">
        <v>211</v>
      </c>
      <c r="E821" s="215" t="s">
        <v>1145</v>
      </c>
      <c r="F821" s="216" t="s">
        <v>1146</v>
      </c>
      <c r="G821" s="217" t="s">
        <v>220</v>
      </c>
      <c r="H821" s="218">
        <v>35.960000000000001</v>
      </c>
      <c r="I821" s="219"/>
      <c r="J821" s="220">
        <f>ROUND(I821*H821,2)</f>
        <v>0</v>
      </c>
      <c r="K821" s="216" t="s">
        <v>323</v>
      </c>
      <c r="L821" s="46"/>
      <c r="M821" s="229" t="s">
        <v>19</v>
      </c>
      <c r="N821" s="230" t="s">
        <v>46</v>
      </c>
      <c r="O821" s="86"/>
      <c r="P821" s="231">
        <f>O821*H821</f>
        <v>0</v>
      </c>
      <c r="Q821" s="231">
        <v>0.0081200000000000005</v>
      </c>
      <c r="R821" s="231">
        <f>Q821*H821</f>
        <v>0.29199520000000001</v>
      </c>
      <c r="S821" s="231">
        <v>0</v>
      </c>
      <c r="T821" s="232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6" t="s">
        <v>215</v>
      </c>
      <c r="AT821" s="226" t="s">
        <v>211</v>
      </c>
      <c r="AU821" s="226" t="s">
        <v>85</v>
      </c>
      <c r="AY821" s="19" t="s">
        <v>207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9" t="s">
        <v>82</v>
      </c>
      <c r="BK821" s="227">
        <f>ROUND(I821*H821,2)</f>
        <v>0</v>
      </c>
      <c r="BL821" s="19" t="s">
        <v>215</v>
      </c>
      <c r="BM821" s="226" t="s">
        <v>1147</v>
      </c>
    </row>
    <row r="822" s="2" customFormat="1">
      <c r="A822" s="40"/>
      <c r="B822" s="41"/>
      <c r="C822" s="42"/>
      <c r="D822" s="233" t="s">
        <v>325</v>
      </c>
      <c r="E822" s="42"/>
      <c r="F822" s="234" t="s">
        <v>1148</v>
      </c>
      <c r="G822" s="42"/>
      <c r="H822" s="42"/>
      <c r="I822" s="235"/>
      <c r="J822" s="42"/>
      <c r="K822" s="42"/>
      <c r="L822" s="46"/>
      <c r="M822" s="236"/>
      <c r="N822" s="237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325</v>
      </c>
      <c r="AU822" s="19" t="s">
        <v>85</v>
      </c>
    </row>
    <row r="823" s="13" customFormat="1">
      <c r="A823" s="13"/>
      <c r="B823" s="238"/>
      <c r="C823" s="239"/>
      <c r="D823" s="240" t="s">
        <v>327</v>
      </c>
      <c r="E823" s="241" t="s">
        <v>19</v>
      </c>
      <c r="F823" s="242" t="s">
        <v>1079</v>
      </c>
      <c r="G823" s="239"/>
      <c r="H823" s="241" t="s">
        <v>19</v>
      </c>
      <c r="I823" s="243"/>
      <c r="J823" s="239"/>
      <c r="K823" s="239"/>
      <c r="L823" s="244"/>
      <c r="M823" s="245"/>
      <c r="N823" s="246"/>
      <c r="O823" s="246"/>
      <c r="P823" s="246"/>
      <c r="Q823" s="246"/>
      <c r="R823" s="246"/>
      <c r="S823" s="246"/>
      <c r="T823" s="24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8" t="s">
        <v>327</v>
      </c>
      <c r="AU823" s="248" t="s">
        <v>85</v>
      </c>
      <c r="AV823" s="13" t="s">
        <v>82</v>
      </c>
      <c r="AW823" s="13" t="s">
        <v>36</v>
      </c>
      <c r="AX823" s="13" t="s">
        <v>75</v>
      </c>
      <c r="AY823" s="248" t="s">
        <v>207</v>
      </c>
    </row>
    <row r="824" s="14" customFormat="1">
      <c r="A824" s="14"/>
      <c r="B824" s="249"/>
      <c r="C824" s="250"/>
      <c r="D824" s="240" t="s">
        <v>327</v>
      </c>
      <c r="E824" s="251" t="s">
        <v>19</v>
      </c>
      <c r="F824" s="252" t="s">
        <v>1149</v>
      </c>
      <c r="G824" s="250"/>
      <c r="H824" s="253">
        <v>5.4260000000000002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327</v>
      </c>
      <c r="AU824" s="259" t="s">
        <v>85</v>
      </c>
      <c r="AV824" s="14" t="s">
        <v>85</v>
      </c>
      <c r="AW824" s="14" t="s">
        <v>36</v>
      </c>
      <c r="AX824" s="14" t="s">
        <v>75</v>
      </c>
      <c r="AY824" s="259" t="s">
        <v>207</v>
      </c>
    </row>
    <row r="825" s="13" customFormat="1">
      <c r="A825" s="13"/>
      <c r="B825" s="238"/>
      <c r="C825" s="239"/>
      <c r="D825" s="240" t="s">
        <v>327</v>
      </c>
      <c r="E825" s="241" t="s">
        <v>19</v>
      </c>
      <c r="F825" s="242" t="s">
        <v>1081</v>
      </c>
      <c r="G825" s="239"/>
      <c r="H825" s="241" t="s">
        <v>19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327</v>
      </c>
      <c r="AU825" s="248" t="s">
        <v>85</v>
      </c>
      <c r="AV825" s="13" t="s">
        <v>82</v>
      </c>
      <c r="AW825" s="13" t="s">
        <v>36</v>
      </c>
      <c r="AX825" s="13" t="s">
        <v>75</v>
      </c>
      <c r="AY825" s="248" t="s">
        <v>207</v>
      </c>
    </row>
    <row r="826" s="14" customFormat="1">
      <c r="A826" s="14"/>
      <c r="B826" s="249"/>
      <c r="C826" s="250"/>
      <c r="D826" s="240" t="s">
        <v>327</v>
      </c>
      <c r="E826" s="251" t="s">
        <v>19</v>
      </c>
      <c r="F826" s="252" t="s">
        <v>1150</v>
      </c>
      <c r="G826" s="250"/>
      <c r="H826" s="253">
        <v>17.334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327</v>
      </c>
      <c r="AU826" s="259" t="s">
        <v>85</v>
      </c>
      <c r="AV826" s="14" t="s">
        <v>85</v>
      </c>
      <c r="AW826" s="14" t="s">
        <v>36</v>
      </c>
      <c r="AX826" s="14" t="s">
        <v>75</v>
      </c>
      <c r="AY826" s="259" t="s">
        <v>207</v>
      </c>
    </row>
    <row r="827" s="13" customFormat="1">
      <c r="A827" s="13"/>
      <c r="B827" s="238"/>
      <c r="C827" s="239"/>
      <c r="D827" s="240" t="s">
        <v>327</v>
      </c>
      <c r="E827" s="241" t="s">
        <v>19</v>
      </c>
      <c r="F827" s="242" t="s">
        <v>1083</v>
      </c>
      <c r="G827" s="239"/>
      <c r="H827" s="241" t="s">
        <v>19</v>
      </c>
      <c r="I827" s="243"/>
      <c r="J827" s="239"/>
      <c r="K827" s="239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327</v>
      </c>
      <c r="AU827" s="248" t="s">
        <v>85</v>
      </c>
      <c r="AV827" s="13" t="s">
        <v>82</v>
      </c>
      <c r="AW827" s="13" t="s">
        <v>36</v>
      </c>
      <c r="AX827" s="13" t="s">
        <v>75</v>
      </c>
      <c r="AY827" s="248" t="s">
        <v>207</v>
      </c>
    </row>
    <row r="828" s="14" customFormat="1">
      <c r="A828" s="14"/>
      <c r="B828" s="249"/>
      <c r="C828" s="250"/>
      <c r="D828" s="240" t="s">
        <v>327</v>
      </c>
      <c r="E828" s="251" t="s">
        <v>19</v>
      </c>
      <c r="F828" s="252" t="s">
        <v>1151</v>
      </c>
      <c r="G828" s="250"/>
      <c r="H828" s="253">
        <v>13.199999999999999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327</v>
      </c>
      <c r="AU828" s="259" t="s">
        <v>85</v>
      </c>
      <c r="AV828" s="14" t="s">
        <v>85</v>
      </c>
      <c r="AW828" s="14" t="s">
        <v>36</v>
      </c>
      <c r="AX828" s="14" t="s">
        <v>75</v>
      </c>
      <c r="AY828" s="259" t="s">
        <v>207</v>
      </c>
    </row>
    <row r="829" s="15" customFormat="1">
      <c r="A829" s="15"/>
      <c r="B829" s="260"/>
      <c r="C829" s="261"/>
      <c r="D829" s="240" t="s">
        <v>327</v>
      </c>
      <c r="E829" s="262" t="s">
        <v>19</v>
      </c>
      <c r="F829" s="263" t="s">
        <v>345</v>
      </c>
      <c r="G829" s="261"/>
      <c r="H829" s="264">
        <v>35.960000000000001</v>
      </c>
      <c r="I829" s="265"/>
      <c r="J829" s="261"/>
      <c r="K829" s="261"/>
      <c r="L829" s="266"/>
      <c r="M829" s="267"/>
      <c r="N829" s="268"/>
      <c r="O829" s="268"/>
      <c r="P829" s="268"/>
      <c r="Q829" s="268"/>
      <c r="R829" s="268"/>
      <c r="S829" s="268"/>
      <c r="T829" s="26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0" t="s">
        <v>327</v>
      </c>
      <c r="AU829" s="270" t="s">
        <v>85</v>
      </c>
      <c r="AV829" s="15" t="s">
        <v>215</v>
      </c>
      <c r="AW829" s="15" t="s">
        <v>36</v>
      </c>
      <c r="AX829" s="15" t="s">
        <v>82</v>
      </c>
      <c r="AY829" s="270" t="s">
        <v>207</v>
      </c>
    </row>
    <row r="830" s="2" customFormat="1" ht="24.15" customHeight="1">
      <c r="A830" s="40"/>
      <c r="B830" s="41"/>
      <c r="C830" s="214" t="s">
        <v>1152</v>
      </c>
      <c r="D830" s="214" t="s">
        <v>211</v>
      </c>
      <c r="E830" s="215" t="s">
        <v>1153</v>
      </c>
      <c r="F830" s="216" t="s">
        <v>1154</v>
      </c>
      <c r="G830" s="217" t="s">
        <v>214</v>
      </c>
      <c r="H830" s="218">
        <v>13</v>
      </c>
      <c r="I830" s="219"/>
      <c r="J830" s="220">
        <f>ROUND(I830*H830,2)</f>
        <v>0</v>
      </c>
      <c r="K830" s="216" t="s">
        <v>323</v>
      </c>
      <c r="L830" s="46"/>
      <c r="M830" s="229" t="s">
        <v>19</v>
      </c>
      <c r="N830" s="230" t="s">
        <v>46</v>
      </c>
      <c r="O830" s="86"/>
      <c r="P830" s="231">
        <f>O830*H830</f>
        <v>0</v>
      </c>
      <c r="Q830" s="231">
        <v>0.058999999999999997</v>
      </c>
      <c r="R830" s="231">
        <f>Q830*H830</f>
        <v>0.7669999999999999</v>
      </c>
      <c r="S830" s="231">
        <v>0</v>
      </c>
      <c r="T830" s="232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215</v>
      </c>
      <c r="AT830" s="226" t="s">
        <v>211</v>
      </c>
      <c r="AU830" s="226" t="s">
        <v>85</v>
      </c>
      <c r="AY830" s="19" t="s">
        <v>207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82</v>
      </c>
      <c r="BK830" s="227">
        <f>ROUND(I830*H830,2)</f>
        <v>0</v>
      </c>
      <c r="BL830" s="19" t="s">
        <v>215</v>
      </c>
      <c r="BM830" s="226" t="s">
        <v>1155</v>
      </c>
    </row>
    <row r="831" s="2" customFormat="1">
      <c r="A831" s="40"/>
      <c r="B831" s="41"/>
      <c r="C831" s="42"/>
      <c r="D831" s="233" t="s">
        <v>325</v>
      </c>
      <c r="E831" s="42"/>
      <c r="F831" s="234" t="s">
        <v>1156</v>
      </c>
      <c r="G831" s="42"/>
      <c r="H831" s="42"/>
      <c r="I831" s="235"/>
      <c r="J831" s="42"/>
      <c r="K831" s="42"/>
      <c r="L831" s="46"/>
      <c r="M831" s="236"/>
      <c r="N831" s="237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325</v>
      </c>
      <c r="AU831" s="19" t="s">
        <v>85</v>
      </c>
    </row>
    <row r="832" s="13" customFormat="1">
      <c r="A832" s="13"/>
      <c r="B832" s="238"/>
      <c r="C832" s="239"/>
      <c r="D832" s="240" t="s">
        <v>327</v>
      </c>
      <c r="E832" s="241" t="s">
        <v>19</v>
      </c>
      <c r="F832" s="242" t="s">
        <v>1157</v>
      </c>
      <c r="G832" s="239"/>
      <c r="H832" s="241" t="s">
        <v>19</v>
      </c>
      <c r="I832" s="243"/>
      <c r="J832" s="239"/>
      <c r="K832" s="239"/>
      <c r="L832" s="244"/>
      <c r="M832" s="245"/>
      <c r="N832" s="246"/>
      <c r="O832" s="246"/>
      <c r="P832" s="246"/>
      <c r="Q832" s="246"/>
      <c r="R832" s="246"/>
      <c r="S832" s="246"/>
      <c r="T832" s="24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8" t="s">
        <v>327</v>
      </c>
      <c r="AU832" s="248" t="s">
        <v>85</v>
      </c>
      <c r="AV832" s="13" t="s">
        <v>82</v>
      </c>
      <c r="AW832" s="13" t="s">
        <v>36</v>
      </c>
      <c r="AX832" s="13" t="s">
        <v>75</v>
      </c>
      <c r="AY832" s="248" t="s">
        <v>207</v>
      </c>
    </row>
    <row r="833" s="14" customFormat="1">
      <c r="A833" s="14"/>
      <c r="B833" s="249"/>
      <c r="C833" s="250"/>
      <c r="D833" s="240" t="s">
        <v>327</v>
      </c>
      <c r="E833" s="251" t="s">
        <v>19</v>
      </c>
      <c r="F833" s="252" t="s">
        <v>374</v>
      </c>
      <c r="G833" s="250"/>
      <c r="H833" s="253">
        <v>7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327</v>
      </c>
      <c r="AU833" s="259" t="s">
        <v>85</v>
      </c>
      <c r="AV833" s="14" t="s">
        <v>85</v>
      </c>
      <c r="AW833" s="14" t="s">
        <v>36</v>
      </c>
      <c r="AX833" s="14" t="s">
        <v>75</v>
      </c>
      <c r="AY833" s="259" t="s">
        <v>207</v>
      </c>
    </row>
    <row r="834" s="13" customFormat="1">
      <c r="A834" s="13"/>
      <c r="B834" s="238"/>
      <c r="C834" s="239"/>
      <c r="D834" s="240" t="s">
        <v>327</v>
      </c>
      <c r="E834" s="241" t="s">
        <v>19</v>
      </c>
      <c r="F834" s="242" t="s">
        <v>1158</v>
      </c>
      <c r="G834" s="239"/>
      <c r="H834" s="241" t="s">
        <v>19</v>
      </c>
      <c r="I834" s="243"/>
      <c r="J834" s="239"/>
      <c r="K834" s="239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327</v>
      </c>
      <c r="AU834" s="248" t="s">
        <v>85</v>
      </c>
      <c r="AV834" s="13" t="s">
        <v>82</v>
      </c>
      <c r="AW834" s="13" t="s">
        <v>36</v>
      </c>
      <c r="AX834" s="13" t="s">
        <v>75</v>
      </c>
      <c r="AY834" s="248" t="s">
        <v>207</v>
      </c>
    </row>
    <row r="835" s="14" customFormat="1">
      <c r="A835" s="14"/>
      <c r="B835" s="249"/>
      <c r="C835" s="250"/>
      <c r="D835" s="240" t="s">
        <v>327</v>
      </c>
      <c r="E835" s="251" t="s">
        <v>19</v>
      </c>
      <c r="F835" s="252" t="s">
        <v>1159</v>
      </c>
      <c r="G835" s="250"/>
      <c r="H835" s="253">
        <v>6</v>
      </c>
      <c r="I835" s="254"/>
      <c r="J835" s="250"/>
      <c r="K835" s="250"/>
      <c r="L835" s="255"/>
      <c r="M835" s="256"/>
      <c r="N835" s="257"/>
      <c r="O835" s="257"/>
      <c r="P835" s="257"/>
      <c r="Q835" s="257"/>
      <c r="R835" s="257"/>
      <c r="S835" s="257"/>
      <c r="T835" s="25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9" t="s">
        <v>327</v>
      </c>
      <c r="AU835" s="259" t="s">
        <v>85</v>
      </c>
      <c r="AV835" s="14" t="s">
        <v>85</v>
      </c>
      <c r="AW835" s="14" t="s">
        <v>36</v>
      </c>
      <c r="AX835" s="14" t="s">
        <v>75</v>
      </c>
      <c r="AY835" s="259" t="s">
        <v>207</v>
      </c>
    </row>
    <row r="836" s="15" customFormat="1">
      <c r="A836" s="15"/>
      <c r="B836" s="260"/>
      <c r="C836" s="261"/>
      <c r="D836" s="240" t="s">
        <v>327</v>
      </c>
      <c r="E836" s="262" t="s">
        <v>19</v>
      </c>
      <c r="F836" s="263" t="s">
        <v>345</v>
      </c>
      <c r="G836" s="261"/>
      <c r="H836" s="264">
        <v>13</v>
      </c>
      <c r="I836" s="265"/>
      <c r="J836" s="261"/>
      <c r="K836" s="261"/>
      <c r="L836" s="266"/>
      <c r="M836" s="267"/>
      <c r="N836" s="268"/>
      <c r="O836" s="268"/>
      <c r="P836" s="268"/>
      <c r="Q836" s="268"/>
      <c r="R836" s="268"/>
      <c r="S836" s="268"/>
      <c r="T836" s="26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0" t="s">
        <v>327</v>
      </c>
      <c r="AU836" s="270" t="s">
        <v>85</v>
      </c>
      <c r="AV836" s="15" t="s">
        <v>215</v>
      </c>
      <c r="AW836" s="15" t="s">
        <v>36</v>
      </c>
      <c r="AX836" s="15" t="s">
        <v>82</v>
      </c>
      <c r="AY836" s="270" t="s">
        <v>207</v>
      </c>
    </row>
    <row r="837" s="2" customFormat="1" ht="16.5" customHeight="1">
      <c r="A837" s="40"/>
      <c r="B837" s="41"/>
      <c r="C837" s="214" t="s">
        <v>1160</v>
      </c>
      <c r="D837" s="214" t="s">
        <v>211</v>
      </c>
      <c r="E837" s="215" t="s">
        <v>1161</v>
      </c>
      <c r="F837" s="216" t="s">
        <v>1162</v>
      </c>
      <c r="G837" s="217" t="s">
        <v>214</v>
      </c>
      <c r="H837" s="218">
        <v>102</v>
      </c>
      <c r="I837" s="219"/>
      <c r="J837" s="220">
        <f>ROUND(I837*H837,2)</f>
        <v>0</v>
      </c>
      <c r="K837" s="216" t="s">
        <v>19</v>
      </c>
      <c r="L837" s="46"/>
      <c r="M837" s="229" t="s">
        <v>19</v>
      </c>
      <c r="N837" s="230" t="s">
        <v>46</v>
      </c>
      <c r="O837" s="86"/>
      <c r="P837" s="231">
        <f>O837*H837</f>
        <v>0</v>
      </c>
      <c r="Q837" s="231">
        <v>0</v>
      </c>
      <c r="R837" s="231">
        <f>Q837*H837</f>
        <v>0</v>
      </c>
      <c r="S837" s="231">
        <v>0</v>
      </c>
      <c r="T837" s="232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6" t="s">
        <v>215</v>
      </c>
      <c r="AT837" s="226" t="s">
        <v>211</v>
      </c>
      <c r="AU837" s="226" t="s">
        <v>85</v>
      </c>
      <c r="AY837" s="19" t="s">
        <v>207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19" t="s">
        <v>82</v>
      </c>
      <c r="BK837" s="227">
        <f>ROUND(I837*H837,2)</f>
        <v>0</v>
      </c>
      <c r="BL837" s="19" t="s">
        <v>215</v>
      </c>
      <c r="BM837" s="226" t="s">
        <v>1163</v>
      </c>
    </row>
    <row r="838" s="13" customFormat="1">
      <c r="A838" s="13"/>
      <c r="B838" s="238"/>
      <c r="C838" s="239"/>
      <c r="D838" s="240" t="s">
        <v>327</v>
      </c>
      <c r="E838" s="241" t="s">
        <v>19</v>
      </c>
      <c r="F838" s="242" t="s">
        <v>1164</v>
      </c>
      <c r="G838" s="239"/>
      <c r="H838" s="241" t="s">
        <v>19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8" t="s">
        <v>327</v>
      </c>
      <c r="AU838" s="248" t="s">
        <v>85</v>
      </c>
      <c r="AV838" s="13" t="s">
        <v>82</v>
      </c>
      <c r="AW838" s="13" t="s">
        <v>36</v>
      </c>
      <c r="AX838" s="13" t="s">
        <v>75</v>
      </c>
      <c r="AY838" s="248" t="s">
        <v>207</v>
      </c>
    </row>
    <row r="839" s="13" customFormat="1">
      <c r="A839" s="13"/>
      <c r="B839" s="238"/>
      <c r="C839" s="239"/>
      <c r="D839" s="240" t="s">
        <v>327</v>
      </c>
      <c r="E839" s="241" t="s">
        <v>19</v>
      </c>
      <c r="F839" s="242" t="s">
        <v>1165</v>
      </c>
      <c r="G839" s="239"/>
      <c r="H839" s="241" t="s">
        <v>19</v>
      </c>
      <c r="I839" s="243"/>
      <c r="J839" s="239"/>
      <c r="K839" s="239"/>
      <c r="L839" s="244"/>
      <c r="M839" s="245"/>
      <c r="N839" s="246"/>
      <c r="O839" s="246"/>
      <c r="P839" s="246"/>
      <c r="Q839" s="246"/>
      <c r="R839" s="246"/>
      <c r="S839" s="246"/>
      <c r="T839" s="24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8" t="s">
        <v>327</v>
      </c>
      <c r="AU839" s="248" t="s">
        <v>85</v>
      </c>
      <c r="AV839" s="13" t="s">
        <v>82</v>
      </c>
      <c r="AW839" s="13" t="s">
        <v>36</v>
      </c>
      <c r="AX839" s="13" t="s">
        <v>75</v>
      </c>
      <c r="AY839" s="248" t="s">
        <v>207</v>
      </c>
    </row>
    <row r="840" s="14" customFormat="1">
      <c r="A840" s="14"/>
      <c r="B840" s="249"/>
      <c r="C840" s="250"/>
      <c r="D840" s="240" t="s">
        <v>327</v>
      </c>
      <c r="E840" s="251" t="s">
        <v>19</v>
      </c>
      <c r="F840" s="252" t="s">
        <v>666</v>
      </c>
      <c r="G840" s="250"/>
      <c r="H840" s="253">
        <v>31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9" t="s">
        <v>327</v>
      </c>
      <c r="AU840" s="259" t="s">
        <v>85</v>
      </c>
      <c r="AV840" s="14" t="s">
        <v>85</v>
      </c>
      <c r="AW840" s="14" t="s">
        <v>36</v>
      </c>
      <c r="AX840" s="14" t="s">
        <v>75</v>
      </c>
      <c r="AY840" s="259" t="s">
        <v>207</v>
      </c>
    </row>
    <row r="841" s="13" customFormat="1">
      <c r="A841" s="13"/>
      <c r="B841" s="238"/>
      <c r="C841" s="239"/>
      <c r="D841" s="240" t="s">
        <v>327</v>
      </c>
      <c r="E841" s="241" t="s">
        <v>19</v>
      </c>
      <c r="F841" s="242" t="s">
        <v>1166</v>
      </c>
      <c r="G841" s="239"/>
      <c r="H841" s="241" t="s">
        <v>19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327</v>
      </c>
      <c r="AU841" s="248" t="s">
        <v>85</v>
      </c>
      <c r="AV841" s="13" t="s">
        <v>82</v>
      </c>
      <c r="AW841" s="13" t="s">
        <v>36</v>
      </c>
      <c r="AX841" s="13" t="s">
        <v>75</v>
      </c>
      <c r="AY841" s="248" t="s">
        <v>207</v>
      </c>
    </row>
    <row r="842" s="14" customFormat="1">
      <c r="A842" s="14"/>
      <c r="B842" s="249"/>
      <c r="C842" s="250"/>
      <c r="D842" s="240" t="s">
        <v>327</v>
      </c>
      <c r="E842" s="251" t="s">
        <v>19</v>
      </c>
      <c r="F842" s="252" t="s">
        <v>643</v>
      </c>
      <c r="G842" s="250"/>
      <c r="H842" s="253">
        <v>28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327</v>
      </c>
      <c r="AU842" s="259" t="s">
        <v>85</v>
      </c>
      <c r="AV842" s="14" t="s">
        <v>85</v>
      </c>
      <c r="AW842" s="14" t="s">
        <v>36</v>
      </c>
      <c r="AX842" s="14" t="s">
        <v>75</v>
      </c>
      <c r="AY842" s="259" t="s">
        <v>207</v>
      </c>
    </row>
    <row r="843" s="13" customFormat="1">
      <c r="A843" s="13"/>
      <c r="B843" s="238"/>
      <c r="C843" s="239"/>
      <c r="D843" s="240" t="s">
        <v>327</v>
      </c>
      <c r="E843" s="241" t="s">
        <v>19</v>
      </c>
      <c r="F843" s="242" t="s">
        <v>1167</v>
      </c>
      <c r="G843" s="239"/>
      <c r="H843" s="241" t="s">
        <v>19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327</v>
      </c>
      <c r="AU843" s="248" t="s">
        <v>85</v>
      </c>
      <c r="AV843" s="13" t="s">
        <v>82</v>
      </c>
      <c r="AW843" s="13" t="s">
        <v>36</v>
      </c>
      <c r="AX843" s="13" t="s">
        <v>75</v>
      </c>
      <c r="AY843" s="248" t="s">
        <v>207</v>
      </c>
    </row>
    <row r="844" s="14" customFormat="1">
      <c r="A844" s="14"/>
      <c r="B844" s="249"/>
      <c r="C844" s="250"/>
      <c r="D844" s="240" t="s">
        <v>327</v>
      </c>
      <c r="E844" s="251" t="s">
        <v>19</v>
      </c>
      <c r="F844" s="252" t="s">
        <v>8</v>
      </c>
      <c r="G844" s="250"/>
      <c r="H844" s="253">
        <v>15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327</v>
      </c>
      <c r="AU844" s="259" t="s">
        <v>85</v>
      </c>
      <c r="AV844" s="14" t="s">
        <v>85</v>
      </c>
      <c r="AW844" s="14" t="s">
        <v>36</v>
      </c>
      <c r="AX844" s="14" t="s">
        <v>75</v>
      </c>
      <c r="AY844" s="259" t="s">
        <v>207</v>
      </c>
    </row>
    <row r="845" s="13" customFormat="1">
      <c r="A845" s="13"/>
      <c r="B845" s="238"/>
      <c r="C845" s="239"/>
      <c r="D845" s="240" t="s">
        <v>327</v>
      </c>
      <c r="E845" s="241" t="s">
        <v>19</v>
      </c>
      <c r="F845" s="242" t="s">
        <v>1168</v>
      </c>
      <c r="G845" s="239"/>
      <c r="H845" s="241" t="s">
        <v>19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327</v>
      </c>
      <c r="AU845" s="248" t="s">
        <v>85</v>
      </c>
      <c r="AV845" s="13" t="s">
        <v>82</v>
      </c>
      <c r="AW845" s="13" t="s">
        <v>36</v>
      </c>
      <c r="AX845" s="13" t="s">
        <v>75</v>
      </c>
      <c r="AY845" s="248" t="s">
        <v>207</v>
      </c>
    </row>
    <row r="846" s="14" customFormat="1">
      <c r="A846" s="14"/>
      <c r="B846" s="249"/>
      <c r="C846" s="250"/>
      <c r="D846" s="240" t="s">
        <v>327</v>
      </c>
      <c r="E846" s="251" t="s">
        <v>19</v>
      </c>
      <c r="F846" s="252" t="s">
        <v>381</v>
      </c>
      <c r="G846" s="250"/>
      <c r="H846" s="253">
        <v>8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327</v>
      </c>
      <c r="AU846" s="259" t="s">
        <v>85</v>
      </c>
      <c r="AV846" s="14" t="s">
        <v>85</v>
      </c>
      <c r="AW846" s="14" t="s">
        <v>36</v>
      </c>
      <c r="AX846" s="14" t="s">
        <v>75</v>
      </c>
      <c r="AY846" s="259" t="s">
        <v>207</v>
      </c>
    </row>
    <row r="847" s="13" customFormat="1">
      <c r="A847" s="13"/>
      <c r="B847" s="238"/>
      <c r="C847" s="239"/>
      <c r="D847" s="240" t="s">
        <v>327</v>
      </c>
      <c r="E847" s="241" t="s">
        <v>19</v>
      </c>
      <c r="F847" s="242" t="s">
        <v>1169</v>
      </c>
      <c r="G847" s="239"/>
      <c r="H847" s="241" t="s">
        <v>19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327</v>
      </c>
      <c r="AU847" s="248" t="s">
        <v>85</v>
      </c>
      <c r="AV847" s="13" t="s">
        <v>82</v>
      </c>
      <c r="AW847" s="13" t="s">
        <v>36</v>
      </c>
      <c r="AX847" s="13" t="s">
        <v>75</v>
      </c>
      <c r="AY847" s="248" t="s">
        <v>207</v>
      </c>
    </row>
    <row r="848" s="13" customFormat="1">
      <c r="A848" s="13"/>
      <c r="B848" s="238"/>
      <c r="C848" s="239"/>
      <c r="D848" s="240" t="s">
        <v>327</v>
      </c>
      <c r="E848" s="241" t="s">
        <v>19</v>
      </c>
      <c r="F848" s="242" t="s">
        <v>764</v>
      </c>
      <c r="G848" s="239"/>
      <c r="H848" s="241" t="s">
        <v>19</v>
      </c>
      <c r="I848" s="243"/>
      <c r="J848" s="239"/>
      <c r="K848" s="239"/>
      <c r="L848" s="244"/>
      <c r="M848" s="245"/>
      <c r="N848" s="246"/>
      <c r="O848" s="246"/>
      <c r="P848" s="246"/>
      <c r="Q848" s="246"/>
      <c r="R848" s="246"/>
      <c r="S848" s="246"/>
      <c r="T848" s="24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8" t="s">
        <v>327</v>
      </c>
      <c r="AU848" s="248" t="s">
        <v>85</v>
      </c>
      <c r="AV848" s="13" t="s">
        <v>82</v>
      </c>
      <c r="AW848" s="13" t="s">
        <v>36</v>
      </c>
      <c r="AX848" s="13" t="s">
        <v>75</v>
      </c>
      <c r="AY848" s="248" t="s">
        <v>207</v>
      </c>
    </row>
    <row r="849" s="14" customFormat="1">
      <c r="A849" s="14"/>
      <c r="B849" s="249"/>
      <c r="C849" s="250"/>
      <c r="D849" s="240" t="s">
        <v>327</v>
      </c>
      <c r="E849" s="251" t="s">
        <v>19</v>
      </c>
      <c r="F849" s="252" t="s">
        <v>209</v>
      </c>
      <c r="G849" s="250"/>
      <c r="H849" s="253">
        <v>11</v>
      </c>
      <c r="I849" s="254"/>
      <c r="J849" s="250"/>
      <c r="K849" s="250"/>
      <c r="L849" s="255"/>
      <c r="M849" s="256"/>
      <c r="N849" s="257"/>
      <c r="O849" s="257"/>
      <c r="P849" s="257"/>
      <c r="Q849" s="257"/>
      <c r="R849" s="257"/>
      <c r="S849" s="257"/>
      <c r="T849" s="25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9" t="s">
        <v>327</v>
      </c>
      <c r="AU849" s="259" t="s">
        <v>85</v>
      </c>
      <c r="AV849" s="14" t="s">
        <v>85</v>
      </c>
      <c r="AW849" s="14" t="s">
        <v>36</v>
      </c>
      <c r="AX849" s="14" t="s">
        <v>75</v>
      </c>
      <c r="AY849" s="259" t="s">
        <v>207</v>
      </c>
    </row>
    <row r="850" s="13" customFormat="1">
      <c r="A850" s="13"/>
      <c r="B850" s="238"/>
      <c r="C850" s="239"/>
      <c r="D850" s="240" t="s">
        <v>327</v>
      </c>
      <c r="E850" s="241" t="s">
        <v>19</v>
      </c>
      <c r="F850" s="242" t="s">
        <v>769</v>
      </c>
      <c r="G850" s="239"/>
      <c r="H850" s="241" t="s">
        <v>19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8" t="s">
        <v>327</v>
      </c>
      <c r="AU850" s="248" t="s">
        <v>85</v>
      </c>
      <c r="AV850" s="13" t="s">
        <v>82</v>
      </c>
      <c r="AW850" s="13" t="s">
        <v>36</v>
      </c>
      <c r="AX850" s="13" t="s">
        <v>75</v>
      </c>
      <c r="AY850" s="248" t="s">
        <v>207</v>
      </c>
    </row>
    <row r="851" s="14" customFormat="1">
      <c r="A851" s="14"/>
      <c r="B851" s="249"/>
      <c r="C851" s="250"/>
      <c r="D851" s="240" t="s">
        <v>327</v>
      </c>
      <c r="E851" s="251" t="s">
        <v>19</v>
      </c>
      <c r="F851" s="252" t="s">
        <v>388</v>
      </c>
      <c r="G851" s="250"/>
      <c r="H851" s="253">
        <v>9</v>
      </c>
      <c r="I851" s="254"/>
      <c r="J851" s="250"/>
      <c r="K851" s="250"/>
      <c r="L851" s="255"/>
      <c r="M851" s="256"/>
      <c r="N851" s="257"/>
      <c r="O851" s="257"/>
      <c r="P851" s="257"/>
      <c r="Q851" s="257"/>
      <c r="R851" s="257"/>
      <c r="S851" s="257"/>
      <c r="T851" s="25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9" t="s">
        <v>327</v>
      </c>
      <c r="AU851" s="259" t="s">
        <v>85</v>
      </c>
      <c r="AV851" s="14" t="s">
        <v>85</v>
      </c>
      <c r="AW851" s="14" t="s">
        <v>36</v>
      </c>
      <c r="AX851" s="14" t="s">
        <v>75</v>
      </c>
      <c r="AY851" s="259" t="s">
        <v>207</v>
      </c>
    </row>
    <row r="852" s="15" customFormat="1">
      <c r="A852" s="15"/>
      <c r="B852" s="260"/>
      <c r="C852" s="261"/>
      <c r="D852" s="240" t="s">
        <v>327</v>
      </c>
      <c r="E852" s="262" t="s">
        <v>19</v>
      </c>
      <c r="F852" s="263" t="s">
        <v>345</v>
      </c>
      <c r="G852" s="261"/>
      <c r="H852" s="264">
        <v>102</v>
      </c>
      <c r="I852" s="265"/>
      <c r="J852" s="261"/>
      <c r="K852" s="261"/>
      <c r="L852" s="266"/>
      <c r="M852" s="267"/>
      <c r="N852" s="268"/>
      <c r="O852" s="268"/>
      <c r="P852" s="268"/>
      <c r="Q852" s="268"/>
      <c r="R852" s="268"/>
      <c r="S852" s="268"/>
      <c r="T852" s="269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0" t="s">
        <v>327</v>
      </c>
      <c r="AU852" s="270" t="s">
        <v>85</v>
      </c>
      <c r="AV852" s="15" t="s">
        <v>215</v>
      </c>
      <c r="AW852" s="15" t="s">
        <v>36</v>
      </c>
      <c r="AX852" s="15" t="s">
        <v>82</v>
      </c>
      <c r="AY852" s="270" t="s">
        <v>207</v>
      </c>
    </row>
    <row r="853" s="2" customFormat="1" ht="24.15" customHeight="1">
      <c r="A853" s="40"/>
      <c r="B853" s="41"/>
      <c r="C853" s="214" t="s">
        <v>1170</v>
      </c>
      <c r="D853" s="214" t="s">
        <v>211</v>
      </c>
      <c r="E853" s="215" t="s">
        <v>1171</v>
      </c>
      <c r="F853" s="216" t="s">
        <v>1172</v>
      </c>
      <c r="G853" s="217" t="s">
        <v>220</v>
      </c>
      <c r="H853" s="218">
        <v>479.73000000000002</v>
      </c>
      <c r="I853" s="219"/>
      <c r="J853" s="220">
        <f>ROUND(I853*H853,2)</f>
        <v>0</v>
      </c>
      <c r="K853" s="216" t="s">
        <v>323</v>
      </c>
      <c r="L853" s="46"/>
      <c r="M853" s="229" t="s">
        <v>19</v>
      </c>
      <c r="N853" s="230" t="s">
        <v>46</v>
      </c>
      <c r="O853" s="86"/>
      <c r="P853" s="231">
        <f>O853*H853</f>
        <v>0</v>
      </c>
      <c r="Q853" s="231">
        <v>0.00088000000000000003</v>
      </c>
      <c r="R853" s="231">
        <f>Q853*H853</f>
        <v>0.42216240000000005</v>
      </c>
      <c r="S853" s="231">
        <v>0</v>
      </c>
      <c r="T853" s="232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6" t="s">
        <v>215</v>
      </c>
      <c r="AT853" s="226" t="s">
        <v>211</v>
      </c>
      <c r="AU853" s="226" t="s">
        <v>85</v>
      </c>
      <c r="AY853" s="19" t="s">
        <v>207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9" t="s">
        <v>82</v>
      </c>
      <c r="BK853" s="227">
        <f>ROUND(I853*H853,2)</f>
        <v>0</v>
      </c>
      <c r="BL853" s="19" t="s">
        <v>215</v>
      </c>
      <c r="BM853" s="226" t="s">
        <v>1173</v>
      </c>
    </row>
    <row r="854" s="2" customFormat="1">
      <c r="A854" s="40"/>
      <c r="B854" s="41"/>
      <c r="C854" s="42"/>
      <c r="D854" s="233" t="s">
        <v>325</v>
      </c>
      <c r="E854" s="42"/>
      <c r="F854" s="234" t="s">
        <v>1174</v>
      </c>
      <c r="G854" s="42"/>
      <c r="H854" s="42"/>
      <c r="I854" s="235"/>
      <c r="J854" s="42"/>
      <c r="K854" s="42"/>
      <c r="L854" s="46"/>
      <c r="M854" s="236"/>
      <c r="N854" s="237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325</v>
      </c>
      <c r="AU854" s="19" t="s">
        <v>85</v>
      </c>
    </row>
    <row r="855" s="13" customFormat="1">
      <c r="A855" s="13"/>
      <c r="B855" s="238"/>
      <c r="C855" s="239"/>
      <c r="D855" s="240" t="s">
        <v>327</v>
      </c>
      <c r="E855" s="241" t="s">
        <v>19</v>
      </c>
      <c r="F855" s="242" t="s">
        <v>1108</v>
      </c>
      <c r="G855" s="239"/>
      <c r="H855" s="241" t="s">
        <v>19</v>
      </c>
      <c r="I855" s="243"/>
      <c r="J855" s="239"/>
      <c r="K855" s="239"/>
      <c r="L855" s="244"/>
      <c r="M855" s="245"/>
      <c r="N855" s="246"/>
      <c r="O855" s="246"/>
      <c r="P855" s="246"/>
      <c r="Q855" s="246"/>
      <c r="R855" s="246"/>
      <c r="S855" s="246"/>
      <c r="T855" s="24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8" t="s">
        <v>327</v>
      </c>
      <c r="AU855" s="248" t="s">
        <v>85</v>
      </c>
      <c r="AV855" s="13" t="s">
        <v>82</v>
      </c>
      <c r="AW855" s="13" t="s">
        <v>36</v>
      </c>
      <c r="AX855" s="13" t="s">
        <v>75</v>
      </c>
      <c r="AY855" s="248" t="s">
        <v>207</v>
      </c>
    </row>
    <row r="856" s="13" customFormat="1">
      <c r="A856" s="13"/>
      <c r="B856" s="238"/>
      <c r="C856" s="239"/>
      <c r="D856" s="240" t="s">
        <v>327</v>
      </c>
      <c r="E856" s="241" t="s">
        <v>19</v>
      </c>
      <c r="F856" s="242" t="s">
        <v>1090</v>
      </c>
      <c r="G856" s="239"/>
      <c r="H856" s="241" t="s">
        <v>19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8" t="s">
        <v>327</v>
      </c>
      <c r="AU856" s="248" t="s">
        <v>85</v>
      </c>
      <c r="AV856" s="13" t="s">
        <v>82</v>
      </c>
      <c r="AW856" s="13" t="s">
        <v>36</v>
      </c>
      <c r="AX856" s="13" t="s">
        <v>75</v>
      </c>
      <c r="AY856" s="248" t="s">
        <v>207</v>
      </c>
    </row>
    <row r="857" s="14" customFormat="1">
      <c r="A857" s="14"/>
      <c r="B857" s="249"/>
      <c r="C857" s="250"/>
      <c r="D857" s="240" t="s">
        <v>327</v>
      </c>
      <c r="E857" s="251" t="s">
        <v>19</v>
      </c>
      <c r="F857" s="252" t="s">
        <v>1109</v>
      </c>
      <c r="G857" s="250"/>
      <c r="H857" s="253">
        <v>154.755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327</v>
      </c>
      <c r="AU857" s="259" t="s">
        <v>85</v>
      </c>
      <c r="AV857" s="14" t="s">
        <v>85</v>
      </c>
      <c r="AW857" s="14" t="s">
        <v>36</v>
      </c>
      <c r="AX857" s="14" t="s">
        <v>75</v>
      </c>
      <c r="AY857" s="259" t="s">
        <v>207</v>
      </c>
    </row>
    <row r="858" s="14" customFormat="1">
      <c r="A858" s="14"/>
      <c r="B858" s="249"/>
      <c r="C858" s="250"/>
      <c r="D858" s="240" t="s">
        <v>327</v>
      </c>
      <c r="E858" s="251" t="s">
        <v>19</v>
      </c>
      <c r="F858" s="252" t="s">
        <v>1110</v>
      </c>
      <c r="G858" s="250"/>
      <c r="H858" s="253">
        <v>-10.733000000000001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327</v>
      </c>
      <c r="AU858" s="259" t="s">
        <v>85</v>
      </c>
      <c r="AV858" s="14" t="s">
        <v>85</v>
      </c>
      <c r="AW858" s="14" t="s">
        <v>36</v>
      </c>
      <c r="AX858" s="14" t="s">
        <v>75</v>
      </c>
      <c r="AY858" s="259" t="s">
        <v>207</v>
      </c>
    </row>
    <row r="859" s="14" customFormat="1">
      <c r="A859" s="14"/>
      <c r="B859" s="249"/>
      <c r="C859" s="250"/>
      <c r="D859" s="240" t="s">
        <v>327</v>
      </c>
      <c r="E859" s="251" t="s">
        <v>19</v>
      </c>
      <c r="F859" s="252" t="s">
        <v>1111</v>
      </c>
      <c r="G859" s="250"/>
      <c r="H859" s="253">
        <v>-5.2060000000000004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327</v>
      </c>
      <c r="AU859" s="259" t="s">
        <v>85</v>
      </c>
      <c r="AV859" s="14" t="s">
        <v>85</v>
      </c>
      <c r="AW859" s="14" t="s">
        <v>36</v>
      </c>
      <c r="AX859" s="14" t="s">
        <v>75</v>
      </c>
      <c r="AY859" s="259" t="s">
        <v>207</v>
      </c>
    </row>
    <row r="860" s="13" customFormat="1">
      <c r="A860" s="13"/>
      <c r="B860" s="238"/>
      <c r="C860" s="239"/>
      <c r="D860" s="240" t="s">
        <v>327</v>
      </c>
      <c r="E860" s="241" t="s">
        <v>19</v>
      </c>
      <c r="F860" s="242" t="s">
        <v>1095</v>
      </c>
      <c r="G860" s="239"/>
      <c r="H860" s="241" t="s">
        <v>19</v>
      </c>
      <c r="I860" s="243"/>
      <c r="J860" s="239"/>
      <c r="K860" s="239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327</v>
      </c>
      <c r="AU860" s="248" t="s">
        <v>85</v>
      </c>
      <c r="AV860" s="13" t="s">
        <v>82</v>
      </c>
      <c r="AW860" s="13" t="s">
        <v>36</v>
      </c>
      <c r="AX860" s="13" t="s">
        <v>75</v>
      </c>
      <c r="AY860" s="248" t="s">
        <v>207</v>
      </c>
    </row>
    <row r="861" s="14" customFormat="1">
      <c r="A861" s="14"/>
      <c r="B861" s="249"/>
      <c r="C861" s="250"/>
      <c r="D861" s="240" t="s">
        <v>327</v>
      </c>
      <c r="E861" s="251" t="s">
        <v>19</v>
      </c>
      <c r="F861" s="252" t="s">
        <v>1109</v>
      </c>
      <c r="G861" s="250"/>
      <c r="H861" s="253">
        <v>154.755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327</v>
      </c>
      <c r="AU861" s="259" t="s">
        <v>85</v>
      </c>
      <c r="AV861" s="14" t="s">
        <v>85</v>
      </c>
      <c r="AW861" s="14" t="s">
        <v>36</v>
      </c>
      <c r="AX861" s="14" t="s">
        <v>75</v>
      </c>
      <c r="AY861" s="259" t="s">
        <v>207</v>
      </c>
    </row>
    <row r="862" s="14" customFormat="1">
      <c r="A862" s="14"/>
      <c r="B862" s="249"/>
      <c r="C862" s="250"/>
      <c r="D862" s="240" t="s">
        <v>327</v>
      </c>
      <c r="E862" s="251" t="s">
        <v>19</v>
      </c>
      <c r="F862" s="252" t="s">
        <v>1112</v>
      </c>
      <c r="G862" s="250"/>
      <c r="H862" s="253">
        <v>-11.279999999999999</v>
      </c>
      <c r="I862" s="254"/>
      <c r="J862" s="250"/>
      <c r="K862" s="250"/>
      <c r="L862" s="255"/>
      <c r="M862" s="256"/>
      <c r="N862" s="257"/>
      <c r="O862" s="257"/>
      <c r="P862" s="257"/>
      <c r="Q862" s="257"/>
      <c r="R862" s="257"/>
      <c r="S862" s="257"/>
      <c r="T862" s="25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9" t="s">
        <v>327</v>
      </c>
      <c r="AU862" s="259" t="s">
        <v>85</v>
      </c>
      <c r="AV862" s="14" t="s">
        <v>85</v>
      </c>
      <c r="AW862" s="14" t="s">
        <v>36</v>
      </c>
      <c r="AX862" s="14" t="s">
        <v>75</v>
      </c>
      <c r="AY862" s="259" t="s">
        <v>207</v>
      </c>
    </row>
    <row r="863" s="14" customFormat="1">
      <c r="A863" s="14"/>
      <c r="B863" s="249"/>
      <c r="C863" s="250"/>
      <c r="D863" s="240" t="s">
        <v>327</v>
      </c>
      <c r="E863" s="251" t="s">
        <v>19</v>
      </c>
      <c r="F863" s="252" t="s">
        <v>1111</v>
      </c>
      <c r="G863" s="250"/>
      <c r="H863" s="253">
        <v>-5.2060000000000004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327</v>
      </c>
      <c r="AU863" s="259" t="s">
        <v>85</v>
      </c>
      <c r="AV863" s="14" t="s">
        <v>85</v>
      </c>
      <c r="AW863" s="14" t="s">
        <v>36</v>
      </c>
      <c r="AX863" s="14" t="s">
        <v>75</v>
      </c>
      <c r="AY863" s="259" t="s">
        <v>207</v>
      </c>
    </row>
    <row r="864" s="13" customFormat="1">
      <c r="A864" s="13"/>
      <c r="B864" s="238"/>
      <c r="C864" s="239"/>
      <c r="D864" s="240" t="s">
        <v>327</v>
      </c>
      <c r="E864" s="241" t="s">
        <v>19</v>
      </c>
      <c r="F864" s="242" t="s">
        <v>1097</v>
      </c>
      <c r="G864" s="239"/>
      <c r="H864" s="241" t="s">
        <v>19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327</v>
      </c>
      <c r="AU864" s="248" t="s">
        <v>85</v>
      </c>
      <c r="AV864" s="13" t="s">
        <v>82</v>
      </c>
      <c r="AW864" s="13" t="s">
        <v>36</v>
      </c>
      <c r="AX864" s="13" t="s">
        <v>75</v>
      </c>
      <c r="AY864" s="248" t="s">
        <v>207</v>
      </c>
    </row>
    <row r="865" s="14" customFormat="1">
      <c r="A865" s="14"/>
      <c r="B865" s="249"/>
      <c r="C865" s="250"/>
      <c r="D865" s="240" t="s">
        <v>327</v>
      </c>
      <c r="E865" s="251" t="s">
        <v>19</v>
      </c>
      <c r="F865" s="252" t="s">
        <v>1113</v>
      </c>
      <c r="G865" s="250"/>
      <c r="H865" s="253">
        <v>133.31399999999999</v>
      </c>
      <c r="I865" s="254"/>
      <c r="J865" s="250"/>
      <c r="K865" s="250"/>
      <c r="L865" s="255"/>
      <c r="M865" s="256"/>
      <c r="N865" s="257"/>
      <c r="O865" s="257"/>
      <c r="P865" s="257"/>
      <c r="Q865" s="257"/>
      <c r="R865" s="257"/>
      <c r="S865" s="257"/>
      <c r="T865" s="25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9" t="s">
        <v>327</v>
      </c>
      <c r="AU865" s="259" t="s">
        <v>85</v>
      </c>
      <c r="AV865" s="14" t="s">
        <v>85</v>
      </c>
      <c r="AW865" s="14" t="s">
        <v>36</v>
      </c>
      <c r="AX865" s="14" t="s">
        <v>75</v>
      </c>
      <c r="AY865" s="259" t="s">
        <v>207</v>
      </c>
    </row>
    <row r="866" s="13" customFormat="1">
      <c r="A866" s="13"/>
      <c r="B866" s="238"/>
      <c r="C866" s="239"/>
      <c r="D866" s="240" t="s">
        <v>327</v>
      </c>
      <c r="E866" s="241" t="s">
        <v>19</v>
      </c>
      <c r="F866" s="242" t="s">
        <v>1099</v>
      </c>
      <c r="G866" s="239"/>
      <c r="H866" s="241" t="s">
        <v>19</v>
      </c>
      <c r="I866" s="243"/>
      <c r="J866" s="239"/>
      <c r="K866" s="239"/>
      <c r="L866" s="244"/>
      <c r="M866" s="245"/>
      <c r="N866" s="246"/>
      <c r="O866" s="246"/>
      <c r="P866" s="246"/>
      <c r="Q866" s="246"/>
      <c r="R866" s="246"/>
      <c r="S866" s="246"/>
      <c r="T866" s="24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8" t="s">
        <v>327</v>
      </c>
      <c r="AU866" s="248" t="s">
        <v>85</v>
      </c>
      <c r="AV866" s="13" t="s">
        <v>82</v>
      </c>
      <c r="AW866" s="13" t="s">
        <v>36</v>
      </c>
      <c r="AX866" s="13" t="s">
        <v>75</v>
      </c>
      <c r="AY866" s="248" t="s">
        <v>207</v>
      </c>
    </row>
    <row r="867" s="14" customFormat="1">
      <c r="A867" s="14"/>
      <c r="B867" s="249"/>
      <c r="C867" s="250"/>
      <c r="D867" s="240" t="s">
        <v>327</v>
      </c>
      <c r="E867" s="251" t="s">
        <v>19</v>
      </c>
      <c r="F867" s="252" t="s">
        <v>1114</v>
      </c>
      <c r="G867" s="250"/>
      <c r="H867" s="253">
        <v>73.670000000000002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327</v>
      </c>
      <c r="AU867" s="259" t="s">
        <v>85</v>
      </c>
      <c r="AV867" s="14" t="s">
        <v>85</v>
      </c>
      <c r="AW867" s="14" t="s">
        <v>36</v>
      </c>
      <c r="AX867" s="14" t="s">
        <v>75</v>
      </c>
      <c r="AY867" s="259" t="s">
        <v>207</v>
      </c>
    </row>
    <row r="868" s="13" customFormat="1">
      <c r="A868" s="13"/>
      <c r="B868" s="238"/>
      <c r="C868" s="239"/>
      <c r="D868" s="240" t="s">
        <v>327</v>
      </c>
      <c r="E868" s="241" t="s">
        <v>19</v>
      </c>
      <c r="F868" s="242" t="s">
        <v>1115</v>
      </c>
      <c r="G868" s="239"/>
      <c r="H868" s="241" t="s">
        <v>19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327</v>
      </c>
      <c r="AU868" s="248" t="s">
        <v>85</v>
      </c>
      <c r="AV868" s="13" t="s">
        <v>82</v>
      </c>
      <c r="AW868" s="13" t="s">
        <v>36</v>
      </c>
      <c r="AX868" s="13" t="s">
        <v>75</v>
      </c>
      <c r="AY868" s="248" t="s">
        <v>207</v>
      </c>
    </row>
    <row r="869" s="14" customFormat="1">
      <c r="A869" s="14"/>
      <c r="B869" s="249"/>
      <c r="C869" s="250"/>
      <c r="D869" s="240" t="s">
        <v>327</v>
      </c>
      <c r="E869" s="251" t="s">
        <v>19</v>
      </c>
      <c r="F869" s="252" t="s">
        <v>1116</v>
      </c>
      <c r="G869" s="250"/>
      <c r="H869" s="253">
        <v>-4.3390000000000004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327</v>
      </c>
      <c r="AU869" s="259" t="s">
        <v>85</v>
      </c>
      <c r="AV869" s="14" t="s">
        <v>85</v>
      </c>
      <c r="AW869" s="14" t="s">
        <v>36</v>
      </c>
      <c r="AX869" s="14" t="s">
        <v>75</v>
      </c>
      <c r="AY869" s="259" t="s">
        <v>207</v>
      </c>
    </row>
    <row r="870" s="15" customFormat="1">
      <c r="A870" s="15"/>
      <c r="B870" s="260"/>
      <c r="C870" s="261"/>
      <c r="D870" s="240" t="s">
        <v>327</v>
      </c>
      <c r="E870" s="262" t="s">
        <v>19</v>
      </c>
      <c r="F870" s="263" t="s">
        <v>345</v>
      </c>
      <c r="G870" s="261"/>
      <c r="H870" s="264">
        <v>479.73000000000002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327</v>
      </c>
      <c r="AU870" s="270" t="s">
        <v>85</v>
      </c>
      <c r="AV870" s="15" t="s">
        <v>215</v>
      </c>
      <c r="AW870" s="15" t="s">
        <v>36</v>
      </c>
      <c r="AX870" s="15" t="s">
        <v>82</v>
      </c>
      <c r="AY870" s="270" t="s">
        <v>207</v>
      </c>
    </row>
    <row r="871" s="2" customFormat="1" ht="24.15" customHeight="1">
      <c r="A871" s="40"/>
      <c r="B871" s="41"/>
      <c r="C871" s="214" t="s">
        <v>1175</v>
      </c>
      <c r="D871" s="214" t="s">
        <v>211</v>
      </c>
      <c r="E871" s="215" t="s">
        <v>1176</v>
      </c>
      <c r="F871" s="216" t="s">
        <v>1177</v>
      </c>
      <c r="G871" s="217" t="s">
        <v>220</v>
      </c>
      <c r="H871" s="218">
        <v>479.73000000000002</v>
      </c>
      <c r="I871" s="219"/>
      <c r="J871" s="220">
        <f>ROUND(I871*H871,2)</f>
        <v>0</v>
      </c>
      <c r="K871" s="216" t="s">
        <v>323</v>
      </c>
      <c r="L871" s="46"/>
      <c r="M871" s="229" t="s">
        <v>19</v>
      </c>
      <c r="N871" s="230" t="s">
        <v>46</v>
      </c>
      <c r="O871" s="86"/>
      <c r="P871" s="231">
        <f>O871*H871</f>
        <v>0</v>
      </c>
      <c r="Q871" s="231">
        <v>0</v>
      </c>
      <c r="R871" s="231">
        <f>Q871*H871</f>
        <v>0</v>
      </c>
      <c r="S871" s="231">
        <v>0</v>
      </c>
      <c r="T871" s="232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215</v>
      </c>
      <c r="AT871" s="226" t="s">
        <v>211</v>
      </c>
      <c r="AU871" s="226" t="s">
        <v>85</v>
      </c>
      <c r="AY871" s="19" t="s">
        <v>207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82</v>
      </c>
      <c r="BK871" s="227">
        <f>ROUND(I871*H871,2)</f>
        <v>0</v>
      </c>
      <c r="BL871" s="19" t="s">
        <v>215</v>
      </c>
      <c r="BM871" s="226" t="s">
        <v>1178</v>
      </c>
    </row>
    <row r="872" s="2" customFormat="1">
      <c r="A872" s="40"/>
      <c r="B872" s="41"/>
      <c r="C872" s="42"/>
      <c r="D872" s="233" t="s">
        <v>325</v>
      </c>
      <c r="E872" s="42"/>
      <c r="F872" s="234" t="s">
        <v>1179</v>
      </c>
      <c r="G872" s="42"/>
      <c r="H872" s="42"/>
      <c r="I872" s="235"/>
      <c r="J872" s="42"/>
      <c r="K872" s="42"/>
      <c r="L872" s="46"/>
      <c r="M872" s="236"/>
      <c r="N872" s="237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325</v>
      </c>
      <c r="AU872" s="19" t="s">
        <v>85</v>
      </c>
    </row>
    <row r="873" s="2" customFormat="1" ht="16.5" customHeight="1">
      <c r="A873" s="40"/>
      <c r="B873" s="41"/>
      <c r="C873" s="214" t="s">
        <v>1180</v>
      </c>
      <c r="D873" s="214" t="s">
        <v>211</v>
      </c>
      <c r="E873" s="215" t="s">
        <v>1181</v>
      </c>
      <c r="F873" s="216" t="s">
        <v>1182</v>
      </c>
      <c r="G873" s="217" t="s">
        <v>220</v>
      </c>
      <c r="H873" s="218">
        <v>534.173</v>
      </c>
      <c r="I873" s="219"/>
      <c r="J873" s="220">
        <f>ROUND(I873*H873,2)</f>
        <v>0</v>
      </c>
      <c r="K873" s="216" t="s">
        <v>323</v>
      </c>
      <c r="L873" s="46"/>
      <c r="M873" s="229" t="s">
        <v>19</v>
      </c>
      <c r="N873" s="230" t="s">
        <v>46</v>
      </c>
      <c r="O873" s="86"/>
      <c r="P873" s="231">
        <f>O873*H873</f>
        <v>0</v>
      </c>
      <c r="Q873" s="231">
        <v>0.0032000000000000002</v>
      </c>
      <c r="R873" s="231">
        <f>Q873*H873</f>
        <v>1.7093536</v>
      </c>
      <c r="S873" s="231">
        <v>0</v>
      </c>
      <c r="T873" s="232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215</v>
      </c>
      <c r="AT873" s="226" t="s">
        <v>211</v>
      </c>
      <c r="AU873" s="226" t="s">
        <v>85</v>
      </c>
      <c r="AY873" s="19" t="s">
        <v>207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82</v>
      </c>
      <c r="BK873" s="227">
        <f>ROUND(I873*H873,2)</f>
        <v>0</v>
      </c>
      <c r="BL873" s="19" t="s">
        <v>215</v>
      </c>
      <c r="BM873" s="226" t="s">
        <v>1183</v>
      </c>
    </row>
    <row r="874" s="2" customFormat="1">
      <c r="A874" s="40"/>
      <c r="B874" s="41"/>
      <c r="C874" s="42"/>
      <c r="D874" s="233" t="s">
        <v>325</v>
      </c>
      <c r="E874" s="42"/>
      <c r="F874" s="234" t="s">
        <v>1184</v>
      </c>
      <c r="G874" s="42"/>
      <c r="H874" s="42"/>
      <c r="I874" s="235"/>
      <c r="J874" s="42"/>
      <c r="K874" s="42"/>
      <c r="L874" s="46"/>
      <c r="M874" s="236"/>
      <c r="N874" s="237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325</v>
      </c>
      <c r="AU874" s="19" t="s">
        <v>85</v>
      </c>
    </row>
    <row r="875" s="2" customFormat="1" ht="37.8" customHeight="1">
      <c r="A875" s="40"/>
      <c r="B875" s="41"/>
      <c r="C875" s="214" t="s">
        <v>1185</v>
      </c>
      <c r="D875" s="214" t="s">
        <v>211</v>
      </c>
      <c r="E875" s="215" t="s">
        <v>1186</v>
      </c>
      <c r="F875" s="216" t="s">
        <v>1187</v>
      </c>
      <c r="G875" s="217" t="s">
        <v>430</v>
      </c>
      <c r="H875" s="218">
        <v>14.670999999999999</v>
      </c>
      <c r="I875" s="219"/>
      <c r="J875" s="220">
        <f>ROUND(I875*H875,2)</f>
        <v>0</v>
      </c>
      <c r="K875" s="216" t="s">
        <v>19</v>
      </c>
      <c r="L875" s="46"/>
      <c r="M875" s="229" t="s">
        <v>19</v>
      </c>
      <c r="N875" s="230" t="s">
        <v>46</v>
      </c>
      <c r="O875" s="86"/>
      <c r="P875" s="231">
        <f>O875*H875</f>
        <v>0</v>
      </c>
      <c r="Q875" s="231">
        <v>1.05555</v>
      </c>
      <c r="R875" s="231">
        <f>Q875*H875</f>
        <v>15.485974049999999</v>
      </c>
      <c r="S875" s="231">
        <v>0</v>
      </c>
      <c r="T875" s="232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215</v>
      </c>
      <c r="AT875" s="226" t="s">
        <v>211</v>
      </c>
      <c r="AU875" s="226" t="s">
        <v>85</v>
      </c>
      <c r="AY875" s="19" t="s">
        <v>207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82</v>
      </c>
      <c r="BK875" s="227">
        <f>ROUND(I875*H875,2)</f>
        <v>0</v>
      </c>
      <c r="BL875" s="19" t="s">
        <v>215</v>
      </c>
      <c r="BM875" s="226" t="s">
        <v>1188</v>
      </c>
    </row>
    <row r="876" s="14" customFormat="1">
      <c r="A876" s="14"/>
      <c r="B876" s="249"/>
      <c r="C876" s="250"/>
      <c r="D876" s="240" t="s">
        <v>327</v>
      </c>
      <c r="E876" s="251" t="s">
        <v>19</v>
      </c>
      <c r="F876" s="252" t="s">
        <v>1189</v>
      </c>
      <c r="G876" s="250"/>
      <c r="H876" s="253">
        <v>0.251</v>
      </c>
      <c r="I876" s="254"/>
      <c r="J876" s="250"/>
      <c r="K876" s="250"/>
      <c r="L876" s="255"/>
      <c r="M876" s="256"/>
      <c r="N876" s="257"/>
      <c r="O876" s="257"/>
      <c r="P876" s="257"/>
      <c r="Q876" s="257"/>
      <c r="R876" s="257"/>
      <c r="S876" s="257"/>
      <c r="T876" s="25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9" t="s">
        <v>327</v>
      </c>
      <c r="AU876" s="259" t="s">
        <v>85</v>
      </c>
      <c r="AV876" s="14" t="s">
        <v>85</v>
      </c>
      <c r="AW876" s="14" t="s">
        <v>36</v>
      </c>
      <c r="AX876" s="14" t="s">
        <v>75</v>
      </c>
      <c r="AY876" s="259" t="s">
        <v>207</v>
      </c>
    </row>
    <row r="877" s="14" customFormat="1">
      <c r="A877" s="14"/>
      <c r="B877" s="249"/>
      <c r="C877" s="250"/>
      <c r="D877" s="240" t="s">
        <v>327</v>
      </c>
      <c r="E877" s="251" t="s">
        <v>19</v>
      </c>
      <c r="F877" s="252" t="s">
        <v>1190</v>
      </c>
      <c r="G877" s="250"/>
      <c r="H877" s="253">
        <v>14.42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327</v>
      </c>
      <c r="AU877" s="259" t="s">
        <v>85</v>
      </c>
      <c r="AV877" s="14" t="s">
        <v>85</v>
      </c>
      <c r="AW877" s="14" t="s">
        <v>36</v>
      </c>
      <c r="AX877" s="14" t="s">
        <v>75</v>
      </c>
      <c r="AY877" s="259" t="s">
        <v>207</v>
      </c>
    </row>
    <row r="878" s="15" customFormat="1">
      <c r="A878" s="15"/>
      <c r="B878" s="260"/>
      <c r="C878" s="261"/>
      <c r="D878" s="240" t="s">
        <v>327</v>
      </c>
      <c r="E878" s="262" t="s">
        <v>19</v>
      </c>
      <c r="F878" s="263" t="s">
        <v>345</v>
      </c>
      <c r="G878" s="261"/>
      <c r="H878" s="264">
        <v>14.670999999999999</v>
      </c>
      <c r="I878" s="265"/>
      <c r="J878" s="261"/>
      <c r="K878" s="261"/>
      <c r="L878" s="266"/>
      <c r="M878" s="267"/>
      <c r="N878" s="268"/>
      <c r="O878" s="268"/>
      <c r="P878" s="268"/>
      <c r="Q878" s="268"/>
      <c r="R878" s="268"/>
      <c r="S878" s="268"/>
      <c r="T878" s="26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0" t="s">
        <v>327</v>
      </c>
      <c r="AU878" s="270" t="s">
        <v>85</v>
      </c>
      <c r="AV878" s="15" t="s">
        <v>215</v>
      </c>
      <c r="AW878" s="15" t="s">
        <v>36</v>
      </c>
      <c r="AX878" s="15" t="s">
        <v>82</v>
      </c>
      <c r="AY878" s="270" t="s">
        <v>207</v>
      </c>
    </row>
    <row r="879" s="2" customFormat="1" ht="16.5" customHeight="1">
      <c r="A879" s="40"/>
      <c r="B879" s="41"/>
      <c r="C879" s="214" t="s">
        <v>1191</v>
      </c>
      <c r="D879" s="214" t="s">
        <v>211</v>
      </c>
      <c r="E879" s="215" t="s">
        <v>1192</v>
      </c>
      <c r="F879" s="216" t="s">
        <v>1193</v>
      </c>
      <c r="G879" s="217" t="s">
        <v>337</v>
      </c>
      <c r="H879" s="218">
        <v>30.425000000000001</v>
      </c>
      <c r="I879" s="219"/>
      <c r="J879" s="220">
        <f>ROUND(I879*H879,2)</f>
        <v>0</v>
      </c>
      <c r="K879" s="216" t="s">
        <v>323</v>
      </c>
      <c r="L879" s="46"/>
      <c r="M879" s="229" t="s">
        <v>19</v>
      </c>
      <c r="N879" s="230" t="s">
        <v>46</v>
      </c>
      <c r="O879" s="86"/>
      <c r="P879" s="231">
        <f>O879*H879</f>
        <v>0</v>
      </c>
      <c r="Q879" s="231">
        <v>2.4533999999999998</v>
      </c>
      <c r="R879" s="231">
        <f>Q879*H879</f>
        <v>74.644694999999999</v>
      </c>
      <c r="S879" s="231">
        <v>0</v>
      </c>
      <c r="T879" s="23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215</v>
      </c>
      <c r="AT879" s="226" t="s">
        <v>211</v>
      </c>
      <c r="AU879" s="226" t="s">
        <v>85</v>
      </c>
      <c r="AY879" s="19" t="s">
        <v>207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82</v>
      </c>
      <c r="BK879" s="227">
        <f>ROUND(I879*H879,2)</f>
        <v>0</v>
      </c>
      <c r="BL879" s="19" t="s">
        <v>215</v>
      </c>
      <c r="BM879" s="226" t="s">
        <v>1194</v>
      </c>
    </row>
    <row r="880" s="2" customFormat="1">
      <c r="A880" s="40"/>
      <c r="B880" s="41"/>
      <c r="C880" s="42"/>
      <c r="D880" s="233" t="s">
        <v>325</v>
      </c>
      <c r="E880" s="42"/>
      <c r="F880" s="234" t="s">
        <v>1195</v>
      </c>
      <c r="G880" s="42"/>
      <c r="H880" s="42"/>
      <c r="I880" s="235"/>
      <c r="J880" s="42"/>
      <c r="K880" s="42"/>
      <c r="L880" s="46"/>
      <c r="M880" s="236"/>
      <c r="N880" s="237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325</v>
      </c>
      <c r="AU880" s="19" t="s">
        <v>85</v>
      </c>
    </row>
    <row r="881" s="13" customFormat="1">
      <c r="A881" s="13"/>
      <c r="B881" s="238"/>
      <c r="C881" s="239"/>
      <c r="D881" s="240" t="s">
        <v>327</v>
      </c>
      <c r="E881" s="241" t="s">
        <v>19</v>
      </c>
      <c r="F881" s="242" t="s">
        <v>1196</v>
      </c>
      <c r="G881" s="239"/>
      <c r="H881" s="241" t="s">
        <v>19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8" t="s">
        <v>327</v>
      </c>
      <c r="AU881" s="248" t="s">
        <v>85</v>
      </c>
      <c r="AV881" s="13" t="s">
        <v>82</v>
      </c>
      <c r="AW881" s="13" t="s">
        <v>36</v>
      </c>
      <c r="AX881" s="13" t="s">
        <v>75</v>
      </c>
      <c r="AY881" s="248" t="s">
        <v>207</v>
      </c>
    </row>
    <row r="882" s="13" customFormat="1">
      <c r="A882" s="13"/>
      <c r="B882" s="238"/>
      <c r="C882" s="239"/>
      <c r="D882" s="240" t="s">
        <v>327</v>
      </c>
      <c r="E882" s="241" t="s">
        <v>19</v>
      </c>
      <c r="F882" s="242" t="s">
        <v>1161</v>
      </c>
      <c r="G882" s="239"/>
      <c r="H882" s="241" t="s">
        <v>19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8" t="s">
        <v>327</v>
      </c>
      <c r="AU882" s="248" t="s">
        <v>85</v>
      </c>
      <c r="AV882" s="13" t="s">
        <v>82</v>
      </c>
      <c r="AW882" s="13" t="s">
        <v>36</v>
      </c>
      <c r="AX882" s="13" t="s">
        <v>75</v>
      </c>
      <c r="AY882" s="248" t="s">
        <v>207</v>
      </c>
    </row>
    <row r="883" s="14" customFormat="1">
      <c r="A883" s="14"/>
      <c r="B883" s="249"/>
      <c r="C883" s="250"/>
      <c r="D883" s="240" t="s">
        <v>327</v>
      </c>
      <c r="E883" s="251" t="s">
        <v>19</v>
      </c>
      <c r="F883" s="252" t="s">
        <v>1197</v>
      </c>
      <c r="G883" s="250"/>
      <c r="H883" s="253">
        <v>14.82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9" t="s">
        <v>327</v>
      </c>
      <c r="AU883" s="259" t="s">
        <v>85</v>
      </c>
      <c r="AV883" s="14" t="s">
        <v>85</v>
      </c>
      <c r="AW883" s="14" t="s">
        <v>36</v>
      </c>
      <c r="AX883" s="14" t="s">
        <v>75</v>
      </c>
      <c r="AY883" s="259" t="s">
        <v>207</v>
      </c>
    </row>
    <row r="884" s="13" customFormat="1">
      <c r="A884" s="13"/>
      <c r="B884" s="238"/>
      <c r="C884" s="239"/>
      <c r="D884" s="240" t="s">
        <v>327</v>
      </c>
      <c r="E884" s="241" t="s">
        <v>19</v>
      </c>
      <c r="F884" s="242" t="s">
        <v>1198</v>
      </c>
      <c r="G884" s="239"/>
      <c r="H884" s="241" t="s">
        <v>19</v>
      </c>
      <c r="I884" s="243"/>
      <c r="J884" s="239"/>
      <c r="K884" s="239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327</v>
      </c>
      <c r="AU884" s="248" t="s">
        <v>85</v>
      </c>
      <c r="AV884" s="13" t="s">
        <v>82</v>
      </c>
      <c r="AW884" s="13" t="s">
        <v>36</v>
      </c>
      <c r="AX884" s="13" t="s">
        <v>75</v>
      </c>
      <c r="AY884" s="248" t="s">
        <v>207</v>
      </c>
    </row>
    <row r="885" s="14" customFormat="1">
      <c r="A885" s="14"/>
      <c r="B885" s="249"/>
      <c r="C885" s="250"/>
      <c r="D885" s="240" t="s">
        <v>327</v>
      </c>
      <c r="E885" s="251" t="s">
        <v>19</v>
      </c>
      <c r="F885" s="252" t="s">
        <v>1199</v>
      </c>
      <c r="G885" s="250"/>
      <c r="H885" s="253">
        <v>5.7999999999999998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327</v>
      </c>
      <c r="AU885" s="259" t="s">
        <v>85</v>
      </c>
      <c r="AV885" s="14" t="s">
        <v>85</v>
      </c>
      <c r="AW885" s="14" t="s">
        <v>36</v>
      </c>
      <c r="AX885" s="14" t="s">
        <v>75</v>
      </c>
      <c r="AY885" s="259" t="s">
        <v>207</v>
      </c>
    </row>
    <row r="886" s="13" customFormat="1">
      <c r="A886" s="13"/>
      <c r="B886" s="238"/>
      <c r="C886" s="239"/>
      <c r="D886" s="240" t="s">
        <v>327</v>
      </c>
      <c r="E886" s="241" t="s">
        <v>19</v>
      </c>
      <c r="F886" s="242" t="s">
        <v>1200</v>
      </c>
      <c r="G886" s="239"/>
      <c r="H886" s="241" t="s">
        <v>19</v>
      </c>
      <c r="I886" s="243"/>
      <c r="J886" s="239"/>
      <c r="K886" s="239"/>
      <c r="L886" s="244"/>
      <c r="M886" s="245"/>
      <c r="N886" s="246"/>
      <c r="O886" s="246"/>
      <c r="P886" s="246"/>
      <c r="Q886" s="246"/>
      <c r="R886" s="246"/>
      <c r="S886" s="246"/>
      <c r="T886" s="24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8" t="s">
        <v>327</v>
      </c>
      <c r="AU886" s="248" t="s">
        <v>85</v>
      </c>
      <c r="AV886" s="13" t="s">
        <v>82</v>
      </c>
      <c r="AW886" s="13" t="s">
        <v>36</v>
      </c>
      <c r="AX886" s="13" t="s">
        <v>75</v>
      </c>
      <c r="AY886" s="248" t="s">
        <v>207</v>
      </c>
    </row>
    <row r="887" s="14" customFormat="1">
      <c r="A887" s="14"/>
      <c r="B887" s="249"/>
      <c r="C887" s="250"/>
      <c r="D887" s="240" t="s">
        <v>327</v>
      </c>
      <c r="E887" s="251" t="s">
        <v>19</v>
      </c>
      <c r="F887" s="252" t="s">
        <v>1201</v>
      </c>
      <c r="G887" s="250"/>
      <c r="H887" s="253">
        <v>9.1500000000000004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9" t="s">
        <v>327</v>
      </c>
      <c r="AU887" s="259" t="s">
        <v>85</v>
      </c>
      <c r="AV887" s="14" t="s">
        <v>85</v>
      </c>
      <c r="AW887" s="14" t="s">
        <v>36</v>
      </c>
      <c r="AX887" s="14" t="s">
        <v>75</v>
      </c>
      <c r="AY887" s="259" t="s">
        <v>207</v>
      </c>
    </row>
    <row r="888" s="13" customFormat="1">
      <c r="A888" s="13"/>
      <c r="B888" s="238"/>
      <c r="C888" s="239"/>
      <c r="D888" s="240" t="s">
        <v>327</v>
      </c>
      <c r="E888" s="241" t="s">
        <v>19</v>
      </c>
      <c r="F888" s="242" t="s">
        <v>1202</v>
      </c>
      <c r="G888" s="239"/>
      <c r="H888" s="241" t="s">
        <v>19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8" t="s">
        <v>327</v>
      </c>
      <c r="AU888" s="248" t="s">
        <v>85</v>
      </c>
      <c r="AV888" s="13" t="s">
        <v>82</v>
      </c>
      <c r="AW888" s="13" t="s">
        <v>36</v>
      </c>
      <c r="AX888" s="13" t="s">
        <v>75</v>
      </c>
      <c r="AY888" s="248" t="s">
        <v>207</v>
      </c>
    </row>
    <row r="889" s="14" customFormat="1">
      <c r="A889" s="14"/>
      <c r="B889" s="249"/>
      <c r="C889" s="250"/>
      <c r="D889" s="240" t="s">
        <v>327</v>
      </c>
      <c r="E889" s="251" t="s">
        <v>19</v>
      </c>
      <c r="F889" s="252" t="s">
        <v>1203</v>
      </c>
      <c r="G889" s="250"/>
      <c r="H889" s="253">
        <v>0.65500000000000003</v>
      </c>
      <c r="I889" s="254"/>
      <c r="J889" s="250"/>
      <c r="K889" s="250"/>
      <c r="L889" s="255"/>
      <c r="M889" s="256"/>
      <c r="N889" s="257"/>
      <c r="O889" s="257"/>
      <c r="P889" s="257"/>
      <c r="Q889" s="257"/>
      <c r="R889" s="257"/>
      <c r="S889" s="257"/>
      <c r="T889" s="25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9" t="s">
        <v>327</v>
      </c>
      <c r="AU889" s="259" t="s">
        <v>85</v>
      </c>
      <c r="AV889" s="14" t="s">
        <v>85</v>
      </c>
      <c r="AW889" s="14" t="s">
        <v>36</v>
      </c>
      <c r="AX889" s="14" t="s">
        <v>75</v>
      </c>
      <c r="AY889" s="259" t="s">
        <v>207</v>
      </c>
    </row>
    <row r="890" s="15" customFormat="1">
      <c r="A890" s="15"/>
      <c r="B890" s="260"/>
      <c r="C890" s="261"/>
      <c r="D890" s="240" t="s">
        <v>327</v>
      </c>
      <c r="E890" s="262" t="s">
        <v>19</v>
      </c>
      <c r="F890" s="263" t="s">
        <v>345</v>
      </c>
      <c r="G890" s="261"/>
      <c r="H890" s="264">
        <v>30.425000000000001</v>
      </c>
      <c r="I890" s="265"/>
      <c r="J890" s="261"/>
      <c r="K890" s="261"/>
      <c r="L890" s="266"/>
      <c r="M890" s="267"/>
      <c r="N890" s="268"/>
      <c r="O890" s="268"/>
      <c r="P890" s="268"/>
      <c r="Q890" s="268"/>
      <c r="R890" s="268"/>
      <c r="S890" s="268"/>
      <c r="T890" s="269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0" t="s">
        <v>327</v>
      </c>
      <c r="AU890" s="270" t="s">
        <v>85</v>
      </c>
      <c r="AV890" s="15" t="s">
        <v>215</v>
      </c>
      <c r="AW890" s="15" t="s">
        <v>36</v>
      </c>
      <c r="AX890" s="15" t="s">
        <v>82</v>
      </c>
      <c r="AY890" s="270" t="s">
        <v>207</v>
      </c>
    </row>
    <row r="891" s="2" customFormat="1" ht="16.5" customHeight="1">
      <c r="A891" s="40"/>
      <c r="B891" s="41"/>
      <c r="C891" s="214" t="s">
        <v>1204</v>
      </c>
      <c r="D891" s="214" t="s">
        <v>211</v>
      </c>
      <c r="E891" s="215" t="s">
        <v>1205</v>
      </c>
      <c r="F891" s="216" t="s">
        <v>1206</v>
      </c>
      <c r="G891" s="217" t="s">
        <v>220</v>
      </c>
      <c r="H891" s="218">
        <v>240.34399999999999</v>
      </c>
      <c r="I891" s="219"/>
      <c r="J891" s="220">
        <f>ROUND(I891*H891,2)</f>
        <v>0</v>
      </c>
      <c r="K891" s="216" t="s">
        <v>323</v>
      </c>
      <c r="L891" s="46"/>
      <c r="M891" s="229" t="s">
        <v>19</v>
      </c>
      <c r="N891" s="230" t="s">
        <v>46</v>
      </c>
      <c r="O891" s="86"/>
      <c r="P891" s="231">
        <f>O891*H891</f>
        <v>0</v>
      </c>
      <c r="Q891" s="231">
        <v>0.0057600000000000004</v>
      </c>
      <c r="R891" s="231">
        <f>Q891*H891</f>
        <v>1.3843814400000001</v>
      </c>
      <c r="S891" s="231">
        <v>0</v>
      </c>
      <c r="T891" s="232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215</v>
      </c>
      <c r="AT891" s="226" t="s">
        <v>211</v>
      </c>
      <c r="AU891" s="226" t="s">
        <v>85</v>
      </c>
      <c r="AY891" s="19" t="s">
        <v>207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82</v>
      </c>
      <c r="BK891" s="227">
        <f>ROUND(I891*H891,2)</f>
        <v>0</v>
      </c>
      <c r="BL891" s="19" t="s">
        <v>215</v>
      </c>
      <c r="BM891" s="226" t="s">
        <v>1207</v>
      </c>
    </row>
    <row r="892" s="2" customFormat="1">
      <c r="A892" s="40"/>
      <c r="B892" s="41"/>
      <c r="C892" s="42"/>
      <c r="D892" s="233" t="s">
        <v>325</v>
      </c>
      <c r="E892" s="42"/>
      <c r="F892" s="234" t="s">
        <v>1208</v>
      </c>
      <c r="G892" s="42"/>
      <c r="H892" s="42"/>
      <c r="I892" s="235"/>
      <c r="J892" s="42"/>
      <c r="K892" s="42"/>
      <c r="L892" s="46"/>
      <c r="M892" s="236"/>
      <c r="N892" s="237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325</v>
      </c>
      <c r="AU892" s="19" t="s">
        <v>85</v>
      </c>
    </row>
    <row r="893" s="13" customFormat="1">
      <c r="A893" s="13"/>
      <c r="B893" s="238"/>
      <c r="C893" s="239"/>
      <c r="D893" s="240" t="s">
        <v>327</v>
      </c>
      <c r="E893" s="241" t="s">
        <v>19</v>
      </c>
      <c r="F893" s="242" t="s">
        <v>1196</v>
      </c>
      <c r="G893" s="239"/>
      <c r="H893" s="241" t="s">
        <v>19</v>
      </c>
      <c r="I893" s="243"/>
      <c r="J893" s="239"/>
      <c r="K893" s="239"/>
      <c r="L893" s="244"/>
      <c r="M893" s="245"/>
      <c r="N893" s="246"/>
      <c r="O893" s="246"/>
      <c r="P893" s="246"/>
      <c r="Q893" s="246"/>
      <c r="R893" s="246"/>
      <c r="S893" s="246"/>
      <c r="T893" s="24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8" t="s">
        <v>327</v>
      </c>
      <c r="AU893" s="248" t="s">
        <v>85</v>
      </c>
      <c r="AV893" s="13" t="s">
        <v>82</v>
      </c>
      <c r="AW893" s="13" t="s">
        <v>36</v>
      </c>
      <c r="AX893" s="13" t="s">
        <v>75</v>
      </c>
      <c r="AY893" s="248" t="s">
        <v>207</v>
      </c>
    </row>
    <row r="894" s="13" customFormat="1">
      <c r="A894" s="13"/>
      <c r="B894" s="238"/>
      <c r="C894" s="239"/>
      <c r="D894" s="240" t="s">
        <v>327</v>
      </c>
      <c r="E894" s="241" t="s">
        <v>19</v>
      </c>
      <c r="F894" s="242" t="s">
        <v>1161</v>
      </c>
      <c r="G894" s="239"/>
      <c r="H894" s="241" t="s">
        <v>19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8" t="s">
        <v>327</v>
      </c>
      <c r="AU894" s="248" t="s">
        <v>85</v>
      </c>
      <c r="AV894" s="13" t="s">
        <v>82</v>
      </c>
      <c r="AW894" s="13" t="s">
        <v>36</v>
      </c>
      <c r="AX894" s="13" t="s">
        <v>75</v>
      </c>
      <c r="AY894" s="248" t="s">
        <v>207</v>
      </c>
    </row>
    <row r="895" s="14" customFormat="1">
      <c r="A895" s="14"/>
      <c r="B895" s="249"/>
      <c r="C895" s="250"/>
      <c r="D895" s="240" t="s">
        <v>327</v>
      </c>
      <c r="E895" s="251" t="s">
        <v>19</v>
      </c>
      <c r="F895" s="252" t="s">
        <v>1209</v>
      </c>
      <c r="G895" s="250"/>
      <c r="H895" s="253">
        <v>118.56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9" t="s">
        <v>327</v>
      </c>
      <c r="AU895" s="259" t="s">
        <v>85</v>
      </c>
      <c r="AV895" s="14" t="s">
        <v>85</v>
      </c>
      <c r="AW895" s="14" t="s">
        <v>36</v>
      </c>
      <c r="AX895" s="14" t="s">
        <v>75</v>
      </c>
      <c r="AY895" s="259" t="s">
        <v>207</v>
      </c>
    </row>
    <row r="896" s="13" customFormat="1">
      <c r="A896" s="13"/>
      <c r="B896" s="238"/>
      <c r="C896" s="239"/>
      <c r="D896" s="240" t="s">
        <v>327</v>
      </c>
      <c r="E896" s="241" t="s">
        <v>19</v>
      </c>
      <c r="F896" s="242" t="s">
        <v>1198</v>
      </c>
      <c r="G896" s="239"/>
      <c r="H896" s="241" t="s">
        <v>19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8" t="s">
        <v>327</v>
      </c>
      <c r="AU896" s="248" t="s">
        <v>85</v>
      </c>
      <c r="AV896" s="13" t="s">
        <v>82</v>
      </c>
      <c r="AW896" s="13" t="s">
        <v>36</v>
      </c>
      <c r="AX896" s="13" t="s">
        <v>75</v>
      </c>
      <c r="AY896" s="248" t="s">
        <v>207</v>
      </c>
    </row>
    <row r="897" s="14" customFormat="1">
      <c r="A897" s="14"/>
      <c r="B897" s="249"/>
      <c r="C897" s="250"/>
      <c r="D897" s="240" t="s">
        <v>327</v>
      </c>
      <c r="E897" s="251" t="s">
        <v>19</v>
      </c>
      <c r="F897" s="252" t="s">
        <v>1210</v>
      </c>
      <c r="G897" s="250"/>
      <c r="H897" s="253">
        <v>46.399999999999999</v>
      </c>
      <c r="I897" s="254"/>
      <c r="J897" s="250"/>
      <c r="K897" s="250"/>
      <c r="L897" s="255"/>
      <c r="M897" s="256"/>
      <c r="N897" s="257"/>
      <c r="O897" s="257"/>
      <c r="P897" s="257"/>
      <c r="Q897" s="257"/>
      <c r="R897" s="257"/>
      <c r="S897" s="257"/>
      <c r="T897" s="25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9" t="s">
        <v>327</v>
      </c>
      <c r="AU897" s="259" t="s">
        <v>85</v>
      </c>
      <c r="AV897" s="14" t="s">
        <v>85</v>
      </c>
      <c r="AW897" s="14" t="s">
        <v>36</v>
      </c>
      <c r="AX897" s="14" t="s">
        <v>75</v>
      </c>
      <c r="AY897" s="259" t="s">
        <v>207</v>
      </c>
    </row>
    <row r="898" s="13" customFormat="1">
      <c r="A898" s="13"/>
      <c r="B898" s="238"/>
      <c r="C898" s="239"/>
      <c r="D898" s="240" t="s">
        <v>327</v>
      </c>
      <c r="E898" s="241" t="s">
        <v>19</v>
      </c>
      <c r="F898" s="242" t="s">
        <v>1200</v>
      </c>
      <c r="G898" s="239"/>
      <c r="H898" s="241" t="s">
        <v>19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8" t="s">
        <v>327</v>
      </c>
      <c r="AU898" s="248" t="s">
        <v>85</v>
      </c>
      <c r="AV898" s="13" t="s">
        <v>82</v>
      </c>
      <c r="AW898" s="13" t="s">
        <v>36</v>
      </c>
      <c r="AX898" s="13" t="s">
        <v>75</v>
      </c>
      <c r="AY898" s="248" t="s">
        <v>207</v>
      </c>
    </row>
    <row r="899" s="14" customFormat="1">
      <c r="A899" s="14"/>
      <c r="B899" s="249"/>
      <c r="C899" s="250"/>
      <c r="D899" s="240" t="s">
        <v>327</v>
      </c>
      <c r="E899" s="251" t="s">
        <v>19</v>
      </c>
      <c r="F899" s="252" t="s">
        <v>1211</v>
      </c>
      <c r="G899" s="250"/>
      <c r="H899" s="253">
        <v>73.200000000000003</v>
      </c>
      <c r="I899" s="254"/>
      <c r="J899" s="250"/>
      <c r="K899" s="250"/>
      <c r="L899" s="255"/>
      <c r="M899" s="256"/>
      <c r="N899" s="257"/>
      <c r="O899" s="257"/>
      <c r="P899" s="257"/>
      <c r="Q899" s="257"/>
      <c r="R899" s="257"/>
      <c r="S899" s="257"/>
      <c r="T899" s="25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9" t="s">
        <v>327</v>
      </c>
      <c r="AU899" s="259" t="s">
        <v>85</v>
      </c>
      <c r="AV899" s="14" t="s">
        <v>85</v>
      </c>
      <c r="AW899" s="14" t="s">
        <v>36</v>
      </c>
      <c r="AX899" s="14" t="s">
        <v>75</v>
      </c>
      <c r="AY899" s="259" t="s">
        <v>207</v>
      </c>
    </row>
    <row r="900" s="13" customFormat="1">
      <c r="A900" s="13"/>
      <c r="B900" s="238"/>
      <c r="C900" s="239"/>
      <c r="D900" s="240" t="s">
        <v>327</v>
      </c>
      <c r="E900" s="241" t="s">
        <v>19</v>
      </c>
      <c r="F900" s="242" t="s">
        <v>1202</v>
      </c>
      <c r="G900" s="239"/>
      <c r="H900" s="241" t="s">
        <v>19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8" t="s">
        <v>327</v>
      </c>
      <c r="AU900" s="248" t="s">
        <v>85</v>
      </c>
      <c r="AV900" s="13" t="s">
        <v>82</v>
      </c>
      <c r="AW900" s="13" t="s">
        <v>36</v>
      </c>
      <c r="AX900" s="13" t="s">
        <v>75</v>
      </c>
      <c r="AY900" s="248" t="s">
        <v>207</v>
      </c>
    </row>
    <row r="901" s="14" customFormat="1">
      <c r="A901" s="14"/>
      <c r="B901" s="249"/>
      <c r="C901" s="250"/>
      <c r="D901" s="240" t="s">
        <v>327</v>
      </c>
      <c r="E901" s="251" t="s">
        <v>19</v>
      </c>
      <c r="F901" s="252" t="s">
        <v>1212</v>
      </c>
      <c r="G901" s="250"/>
      <c r="H901" s="253">
        <v>2.1840000000000002</v>
      </c>
      <c r="I901" s="254"/>
      <c r="J901" s="250"/>
      <c r="K901" s="250"/>
      <c r="L901" s="255"/>
      <c r="M901" s="256"/>
      <c r="N901" s="257"/>
      <c r="O901" s="257"/>
      <c r="P901" s="257"/>
      <c r="Q901" s="257"/>
      <c r="R901" s="257"/>
      <c r="S901" s="257"/>
      <c r="T901" s="25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9" t="s">
        <v>327</v>
      </c>
      <c r="AU901" s="259" t="s">
        <v>85</v>
      </c>
      <c r="AV901" s="14" t="s">
        <v>85</v>
      </c>
      <c r="AW901" s="14" t="s">
        <v>36</v>
      </c>
      <c r="AX901" s="14" t="s">
        <v>75</v>
      </c>
      <c r="AY901" s="259" t="s">
        <v>207</v>
      </c>
    </row>
    <row r="902" s="15" customFormat="1">
      <c r="A902" s="15"/>
      <c r="B902" s="260"/>
      <c r="C902" s="261"/>
      <c r="D902" s="240" t="s">
        <v>327</v>
      </c>
      <c r="E902" s="262" t="s">
        <v>19</v>
      </c>
      <c r="F902" s="263" t="s">
        <v>345</v>
      </c>
      <c r="G902" s="261"/>
      <c r="H902" s="264">
        <v>240.34399999999999</v>
      </c>
      <c r="I902" s="265"/>
      <c r="J902" s="261"/>
      <c r="K902" s="261"/>
      <c r="L902" s="266"/>
      <c r="M902" s="267"/>
      <c r="N902" s="268"/>
      <c r="O902" s="268"/>
      <c r="P902" s="268"/>
      <c r="Q902" s="268"/>
      <c r="R902" s="268"/>
      <c r="S902" s="268"/>
      <c r="T902" s="269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0" t="s">
        <v>327</v>
      </c>
      <c r="AU902" s="270" t="s">
        <v>85</v>
      </c>
      <c r="AV902" s="15" t="s">
        <v>215</v>
      </c>
      <c r="AW902" s="15" t="s">
        <v>36</v>
      </c>
      <c r="AX902" s="15" t="s">
        <v>82</v>
      </c>
      <c r="AY902" s="270" t="s">
        <v>207</v>
      </c>
    </row>
    <row r="903" s="2" customFormat="1" ht="16.5" customHeight="1">
      <c r="A903" s="40"/>
      <c r="B903" s="41"/>
      <c r="C903" s="214" t="s">
        <v>1213</v>
      </c>
      <c r="D903" s="214" t="s">
        <v>211</v>
      </c>
      <c r="E903" s="215" t="s">
        <v>1214</v>
      </c>
      <c r="F903" s="216" t="s">
        <v>1215</v>
      </c>
      <c r="G903" s="217" t="s">
        <v>220</v>
      </c>
      <c r="H903" s="218">
        <v>240.34399999999999</v>
      </c>
      <c r="I903" s="219"/>
      <c r="J903" s="220">
        <f>ROUND(I903*H903,2)</f>
        <v>0</v>
      </c>
      <c r="K903" s="216" t="s">
        <v>323</v>
      </c>
      <c r="L903" s="46"/>
      <c r="M903" s="229" t="s">
        <v>19</v>
      </c>
      <c r="N903" s="230" t="s">
        <v>46</v>
      </c>
      <c r="O903" s="86"/>
      <c r="P903" s="231">
        <f>O903*H903</f>
        <v>0</v>
      </c>
      <c r="Q903" s="231">
        <v>0</v>
      </c>
      <c r="R903" s="231">
        <f>Q903*H903</f>
        <v>0</v>
      </c>
      <c r="S903" s="231">
        <v>0</v>
      </c>
      <c r="T903" s="232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215</v>
      </c>
      <c r="AT903" s="226" t="s">
        <v>211</v>
      </c>
      <c r="AU903" s="226" t="s">
        <v>85</v>
      </c>
      <c r="AY903" s="19" t="s">
        <v>207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82</v>
      </c>
      <c r="BK903" s="227">
        <f>ROUND(I903*H903,2)</f>
        <v>0</v>
      </c>
      <c r="BL903" s="19" t="s">
        <v>215</v>
      </c>
      <c r="BM903" s="226" t="s">
        <v>1216</v>
      </c>
    </row>
    <row r="904" s="2" customFormat="1">
      <c r="A904" s="40"/>
      <c r="B904" s="41"/>
      <c r="C904" s="42"/>
      <c r="D904" s="233" t="s">
        <v>325</v>
      </c>
      <c r="E904" s="42"/>
      <c r="F904" s="234" t="s">
        <v>1217</v>
      </c>
      <c r="G904" s="42"/>
      <c r="H904" s="42"/>
      <c r="I904" s="235"/>
      <c r="J904" s="42"/>
      <c r="K904" s="42"/>
      <c r="L904" s="46"/>
      <c r="M904" s="236"/>
      <c r="N904" s="237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325</v>
      </c>
      <c r="AU904" s="19" t="s">
        <v>85</v>
      </c>
    </row>
    <row r="905" s="2" customFormat="1" ht="16.5" customHeight="1">
      <c r="A905" s="40"/>
      <c r="B905" s="41"/>
      <c r="C905" s="214" t="s">
        <v>1218</v>
      </c>
      <c r="D905" s="214" t="s">
        <v>211</v>
      </c>
      <c r="E905" s="215" t="s">
        <v>1219</v>
      </c>
      <c r="F905" s="216" t="s">
        <v>1220</v>
      </c>
      <c r="G905" s="217" t="s">
        <v>430</v>
      </c>
      <c r="H905" s="218">
        <v>4.2599999999999998</v>
      </c>
      <c r="I905" s="219"/>
      <c r="J905" s="220">
        <f>ROUND(I905*H905,2)</f>
        <v>0</v>
      </c>
      <c r="K905" s="216" t="s">
        <v>323</v>
      </c>
      <c r="L905" s="46"/>
      <c r="M905" s="229" t="s">
        <v>19</v>
      </c>
      <c r="N905" s="230" t="s">
        <v>46</v>
      </c>
      <c r="O905" s="86"/>
      <c r="P905" s="231">
        <f>O905*H905</f>
        <v>0</v>
      </c>
      <c r="Q905" s="231">
        <v>1.05291</v>
      </c>
      <c r="R905" s="231">
        <f>Q905*H905</f>
        <v>4.4853965999999996</v>
      </c>
      <c r="S905" s="231">
        <v>0</v>
      </c>
      <c r="T905" s="232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215</v>
      </c>
      <c r="AT905" s="226" t="s">
        <v>211</v>
      </c>
      <c r="AU905" s="226" t="s">
        <v>85</v>
      </c>
      <c r="AY905" s="19" t="s">
        <v>207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82</v>
      </c>
      <c r="BK905" s="227">
        <f>ROUND(I905*H905,2)</f>
        <v>0</v>
      </c>
      <c r="BL905" s="19" t="s">
        <v>215</v>
      </c>
      <c r="BM905" s="226" t="s">
        <v>1221</v>
      </c>
    </row>
    <row r="906" s="2" customFormat="1">
      <c r="A906" s="40"/>
      <c r="B906" s="41"/>
      <c r="C906" s="42"/>
      <c r="D906" s="233" t="s">
        <v>325</v>
      </c>
      <c r="E906" s="42"/>
      <c r="F906" s="234" t="s">
        <v>1222</v>
      </c>
      <c r="G906" s="42"/>
      <c r="H906" s="42"/>
      <c r="I906" s="235"/>
      <c r="J906" s="42"/>
      <c r="K906" s="42"/>
      <c r="L906" s="46"/>
      <c r="M906" s="236"/>
      <c r="N906" s="237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325</v>
      </c>
      <c r="AU906" s="19" t="s">
        <v>85</v>
      </c>
    </row>
    <row r="907" s="13" customFormat="1">
      <c r="A907" s="13"/>
      <c r="B907" s="238"/>
      <c r="C907" s="239"/>
      <c r="D907" s="240" t="s">
        <v>327</v>
      </c>
      <c r="E907" s="241" t="s">
        <v>19</v>
      </c>
      <c r="F907" s="242" t="s">
        <v>1223</v>
      </c>
      <c r="G907" s="239"/>
      <c r="H907" s="241" t="s">
        <v>19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8" t="s">
        <v>327</v>
      </c>
      <c r="AU907" s="248" t="s">
        <v>85</v>
      </c>
      <c r="AV907" s="13" t="s">
        <v>82</v>
      </c>
      <c r="AW907" s="13" t="s">
        <v>36</v>
      </c>
      <c r="AX907" s="13" t="s">
        <v>75</v>
      </c>
      <c r="AY907" s="248" t="s">
        <v>207</v>
      </c>
    </row>
    <row r="908" s="14" customFormat="1">
      <c r="A908" s="14"/>
      <c r="B908" s="249"/>
      <c r="C908" s="250"/>
      <c r="D908" s="240" t="s">
        <v>327</v>
      </c>
      <c r="E908" s="251" t="s">
        <v>19</v>
      </c>
      <c r="F908" s="252" t="s">
        <v>1224</v>
      </c>
      <c r="G908" s="250"/>
      <c r="H908" s="253">
        <v>4.2599999999999998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327</v>
      </c>
      <c r="AU908" s="259" t="s">
        <v>85</v>
      </c>
      <c r="AV908" s="14" t="s">
        <v>85</v>
      </c>
      <c r="AW908" s="14" t="s">
        <v>36</v>
      </c>
      <c r="AX908" s="14" t="s">
        <v>82</v>
      </c>
      <c r="AY908" s="259" t="s">
        <v>207</v>
      </c>
    </row>
    <row r="909" s="2" customFormat="1" ht="24.15" customHeight="1">
      <c r="A909" s="40"/>
      <c r="B909" s="41"/>
      <c r="C909" s="214" t="s">
        <v>1225</v>
      </c>
      <c r="D909" s="214" t="s">
        <v>211</v>
      </c>
      <c r="E909" s="215" t="s">
        <v>1226</v>
      </c>
      <c r="F909" s="216" t="s">
        <v>1227</v>
      </c>
      <c r="G909" s="217" t="s">
        <v>337</v>
      </c>
      <c r="H909" s="218">
        <v>7.9249999999999998</v>
      </c>
      <c r="I909" s="219"/>
      <c r="J909" s="220">
        <f>ROUND(I909*H909,2)</f>
        <v>0</v>
      </c>
      <c r="K909" s="216" t="s">
        <v>323</v>
      </c>
      <c r="L909" s="46"/>
      <c r="M909" s="229" t="s">
        <v>19</v>
      </c>
      <c r="N909" s="230" t="s">
        <v>46</v>
      </c>
      <c r="O909" s="86"/>
      <c r="P909" s="231">
        <f>O909*H909</f>
        <v>0</v>
      </c>
      <c r="Q909" s="231">
        <v>2.4533700000000001</v>
      </c>
      <c r="R909" s="231">
        <f>Q909*H909</f>
        <v>19.442957249999999</v>
      </c>
      <c r="S909" s="231">
        <v>0</v>
      </c>
      <c r="T909" s="23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215</v>
      </c>
      <c r="AT909" s="226" t="s">
        <v>211</v>
      </c>
      <c r="AU909" s="226" t="s">
        <v>85</v>
      </c>
      <c r="AY909" s="19" t="s">
        <v>207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82</v>
      </c>
      <c r="BK909" s="227">
        <f>ROUND(I909*H909,2)</f>
        <v>0</v>
      </c>
      <c r="BL909" s="19" t="s">
        <v>215</v>
      </c>
      <c r="BM909" s="226" t="s">
        <v>1228</v>
      </c>
    </row>
    <row r="910" s="2" customFormat="1">
      <c r="A910" s="40"/>
      <c r="B910" s="41"/>
      <c r="C910" s="42"/>
      <c r="D910" s="233" t="s">
        <v>325</v>
      </c>
      <c r="E910" s="42"/>
      <c r="F910" s="234" t="s">
        <v>1229</v>
      </c>
      <c r="G910" s="42"/>
      <c r="H910" s="42"/>
      <c r="I910" s="235"/>
      <c r="J910" s="42"/>
      <c r="K910" s="42"/>
      <c r="L910" s="46"/>
      <c r="M910" s="236"/>
      <c r="N910" s="237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325</v>
      </c>
      <c r="AU910" s="19" t="s">
        <v>85</v>
      </c>
    </row>
    <row r="911" s="13" customFormat="1">
      <c r="A911" s="13"/>
      <c r="B911" s="238"/>
      <c r="C911" s="239"/>
      <c r="D911" s="240" t="s">
        <v>327</v>
      </c>
      <c r="E911" s="241" t="s">
        <v>19</v>
      </c>
      <c r="F911" s="242" t="s">
        <v>1230</v>
      </c>
      <c r="G911" s="239"/>
      <c r="H911" s="241" t="s">
        <v>19</v>
      </c>
      <c r="I911" s="243"/>
      <c r="J911" s="239"/>
      <c r="K911" s="239"/>
      <c r="L911" s="244"/>
      <c r="M911" s="245"/>
      <c r="N911" s="246"/>
      <c r="O911" s="246"/>
      <c r="P911" s="246"/>
      <c r="Q911" s="246"/>
      <c r="R911" s="246"/>
      <c r="S911" s="246"/>
      <c r="T911" s="24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8" t="s">
        <v>327</v>
      </c>
      <c r="AU911" s="248" t="s">
        <v>85</v>
      </c>
      <c r="AV911" s="13" t="s">
        <v>82</v>
      </c>
      <c r="AW911" s="13" t="s">
        <v>36</v>
      </c>
      <c r="AX911" s="13" t="s">
        <v>75</v>
      </c>
      <c r="AY911" s="248" t="s">
        <v>207</v>
      </c>
    </row>
    <row r="912" s="14" customFormat="1">
      <c r="A912" s="14"/>
      <c r="B912" s="249"/>
      <c r="C912" s="250"/>
      <c r="D912" s="240" t="s">
        <v>327</v>
      </c>
      <c r="E912" s="251" t="s">
        <v>19</v>
      </c>
      <c r="F912" s="252" t="s">
        <v>1231</v>
      </c>
      <c r="G912" s="250"/>
      <c r="H912" s="253">
        <v>2.4870000000000001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9" t="s">
        <v>327</v>
      </c>
      <c r="AU912" s="259" t="s">
        <v>85</v>
      </c>
      <c r="AV912" s="14" t="s">
        <v>85</v>
      </c>
      <c r="AW912" s="14" t="s">
        <v>36</v>
      </c>
      <c r="AX912" s="14" t="s">
        <v>75</v>
      </c>
      <c r="AY912" s="259" t="s">
        <v>207</v>
      </c>
    </row>
    <row r="913" s="13" customFormat="1">
      <c r="A913" s="13"/>
      <c r="B913" s="238"/>
      <c r="C913" s="239"/>
      <c r="D913" s="240" t="s">
        <v>327</v>
      </c>
      <c r="E913" s="241" t="s">
        <v>19</v>
      </c>
      <c r="F913" s="242" t="s">
        <v>1232</v>
      </c>
      <c r="G913" s="239"/>
      <c r="H913" s="241" t="s">
        <v>19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8" t="s">
        <v>327</v>
      </c>
      <c r="AU913" s="248" t="s">
        <v>85</v>
      </c>
      <c r="AV913" s="13" t="s">
        <v>82</v>
      </c>
      <c r="AW913" s="13" t="s">
        <v>36</v>
      </c>
      <c r="AX913" s="13" t="s">
        <v>75</v>
      </c>
      <c r="AY913" s="248" t="s">
        <v>207</v>
      </c>
    </row>
    <row r="914" s="14" customFormat="1">
      <c r="A914" s="14"/>
      <c r="B914" s="249"/>
      <c r="C914" s="250"/>
      <c r="D914" s="240" t="s">
        <v>327</v>
      </c>
      <c r="E914" s="251" t="s">
        <v>19</v>
      </c>
      <c r="F914" s="252" t="s">
        <v>1233</v>
      </c>
      <c r="G914" s="250"/>
      <c r="H914" s="253">
        <v>2.8799999999999999</v>
      </c>
      <c r="I914" s="254"/>
      <c r="J914" s="250"/>
      <c r="K914" s="250"/>
      <c r="L914" s="255"/>
      <c r="M914" s="256"/>
      <c r="N914" s="257"/>
      <c r="O914" s="257"/>
      <c r="P914" s="257"/>
      <c r="Q914" s="257"/>
      <c r="R914" s="257"/>
      <c r="S914" s="257"/>
      <c r="T914" s="25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9" t="s">
        <v>327</v>
      </c>
      <c r="AU914" s="259" t="s">
        <v>85</v>
      </c>
      <c r="AV914" s="14" t="s">
        <v>85</v>
      </c>
      <c r="AW914" s="14" t="s">
        <v>36</v>
      </c>
      <c r="AX914" s="14" t="s">
        <v>75</v>
      </c>
      <c r="AY914" s="259" t="s">
        <v>207</v>
      </c>
    </row>
    <row r="915" s="13" customFormat="1">
      <c r="A915" s="13"/>
      <c r="B915" s="238"/>
      <c r="C915" s="239"/>
      <c r="D915" s="240" t="s">
        <v>327</v>
      </c>
      <c r="E915" s="241" t="s">
        <v>19</v>
      </c>
      <c r="F915" s="242" t="s">
        <v>1234</v>
      </c>
      <c r="G915" s="239"/>
      <c r="H915" s="241" t="s">
        <v>19</v>
      </c>
      <c r="I915" s="243"/>
      <c r="J915" s="239"/>
      <c r="K915" s="239"/>
      <c r="L915" s="244"/>
      <c r="M915" s="245"/>
      <c r="N915" s="246"/>
      <c r="O915" s="246"/>
      <c r="P915" s="246"/>
      <c r="Q915" s="246"/>
      <c r="R915" s="246"/>
      <c r="S915" s="246"/>
      <c r="T915" s="24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8" t="s">
        <v>327</v>
      </c>
      <c r="AU915" s="248" t="s">
        <v>85</v>
      </c>
      <c r="AV915" s="13" t="s">
        <v>82</v>
      </c>
      <c r="AW915" s="13" t="s">
        <v>36</v>
      </c>
      <c r="AX915" s="13" t="s">
        <v>75</v>
      </c>
      <c r="AY915" s="248" t="s">
        <v>207</v>
      </c>
    </row>
    <row r="916" s="13" customFormat="1">
      <c r="A916" s="13"/>
      <c r="B916" s="238"/>
      <c r="C916" s="239"/>
      <c r="D916" s="240" t="s">
        <v>327</v>
      </c>
      <c r="E916" s="241" t="s">
        <v>19</v>
      </c>
      <c r="F916" s="242" t="s">
        <v>1235</v>
      </c>
      <c r="G916" s="239"/>
      <c r="H916" s="241" t="s">
        <v>19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8" t="s">
        <v>327</v>
      </c>
      <c r="AU916" s="248" t="s">
        <v>85</v>
      </c>
      <c r="AV916" s="13" t="s">
        <v>82</v>
      </c>
      <c r="AW916" s="13" t="s">
        <v>36</v>
      </c>
      <c r="AX916" s="13" t="s">
        <v>75</v>
      </c>
      <c r="AY916" s="248" t="s">
        <v>207</v>
      </c>
    </row>
    <row r="917" s="14" customFormat="1">
      <c r="A917" s="14"/>
      <c r="B917" s="249"/>
      <c r="C917" s="250"/>
      <c r="D917" s="240" t="s">
        <v>327</v>
      </c>
      <c r="E917" s="251" t="s">
        <v>19</v>
      </c>
      <c r="F917" s="252" t="s">
        <v>1236</v>
      </c>
      <c r="G917" s="250"/>
      <c r="H917" s="253">
        <v>1.6499999999999999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327</v>
      </c>
      <c r="AU917" s="259" t="s">
        <v>85</v>
      </c>
      <c r="AV917" s="14" t="s">
        <v>85</v>
      </c>
      <c r="AW917" s="14" t="s">
        <v>36</v>
      </c>
      <c r="AX917" s="14" t="s">
        <v>75</v>
      </c>
      <c r="AY917" s="259" t="s">
        <v>207</v>
      </c>
    </row>
    <row r="918" s="13" customFormat="1">
      <c r="A918" s="13"/>
      <c r="B918" s="238"/>
      <c r="C918" s="239"/>
      <c r="D918" s="240" t="s">
        <v>327</v>
      </c>
      <c r="E918" s="241" t="s">
        <v>19</v>
      </c>
      <c r="F918" s="242" t="s">
        <v>1237</v>
      </c>
      <c r="G918" s="239"/>
      <c r="H918" s="241" t="s">
        <v>19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327</v>
      </c>
      <c r="AU918" s="248" t="s">
        <v>85</v>
      </c>
      <c r="AV918" s="13" t="s">
        <v>82</v>
      </c>
      <c r="AW918" s="13" t="s">
        <v>36</v>
      </c>
      <c r="AX918" s="13" t="s">
        <v>75</v>
      </c>
      <c r="AY918" s="248" t="s">
        <v>207</v>
      </c>
    </row>
    <row r="919" s="14" customFormat="1">
      <c r="A919" s="14"/>
      <c r="B919" s="249"/>
      <c r="C919" s="250"/>
      <c r="D919" s="240" t="s">
        <v>327</v>
      </c>
      <c r="E919" s="251" t="s">
        <v>19</v>
      </c>
      <c r="F919" s="252" t="s">
        <v>1238</v>
      </c>
      <c r="G919" s="250"/>
      <c r="H919" s="253">
        <v>0.90800000000000003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327</v>
      </c>
      <c r="AU919" s="259" t="s">
        <v>85</v>
      </c>
      <c r="AV919" s="14" t="s">
        <v>85</v>
      </c>
      <c r="AW919" s="14" t="s">
        <v>36</v>
      </c>
      <c r="AX919" s="14" t="s">
        <v>75</v>
      </c>
      <c r="AY919" s="259" t="s">
        <v>207</v>
      </c>
    </row>
    <row r="920" s="15" customFormat="1">
      <c r="A920" s="15"/>
      <c r="B920" s="260"/>
      <c r="C920" s="261"/>
      <c r="D920" s="240" t="s">
        <v>327</v>
      </c>
      <c r="E920" s="262" t="s">
        <v>19</v>
      </c>
      <c r="F920" s="263" t="s">
        <v>345</v>
      </c>
      <c r="G920" s="261"/>
      <c r="H920" s="264">
        <v>7.9249999999999998</v>
      </c>
      <c r="I920" s="265"/>
      <c r="J920" s="261"/>
      <c r="K920" s="261"/>
      <c r="L920" s="266"/>
      <c r="M920" s="267"/>
      <c r="N920" s="268"/>
      <c r="O920" s="268"/>
      <c r="P920" s="268"/>
      <c r="Q920" s="268"/>
      <c r="R920" s="268"/>
      <c r="S920" s="268"/>
      <c r="T920" s="26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0" t="s">
        <v>327</v>
      </c>
      <c r="AU920" s="270" t="s">
        <v>85</v>
      </c>
      <c r="AV920" s="15" t="s">
        <v>215</v>
      </c>
      <c r="AW920" s="15" t="s">
        <v>36</v>
      </c>
      <c r="AX920" s="15" t="s">
        <v>82</v>
      </c>
      <c r="AY920" s="270" t="s">
        <v>207</v>
      </c>
    </row>
    <row r="921" s="2" customFormat="1" ht="24.15" customHeight="1">
      <c r="A921" s="40"/>
      <c r="B921" s="41"/>
      <c r="C921" s="214" t="s">
        <v>1239</v>
      </c>
      <c r="D921" s="214" t="s">
        <v>211</v>
      </c>
      <c r="E921" s="215" t="s">
        <v>1240</v>
      </c>
      <c r="F921" s="216" t="s">
        <v>1241</v>
      </c>
      <c r="G921" s="217" t="s">
        <v>430</v>
      </c>
      <c r="H921" s="218">
        <v>1.1100000000000001</v>
      </c>
      <c r="I921" s="219"/>
      <c r="J921" s="220">
        <f>ROUND(I921*H921,2)</f>
        <v>0</v>
      </c>
      <c r="K921" s="216" t="s">
        <v>323</v>
      </c>
      <c r="L921" s="46"/>
      <c r="M921" s="229" t="s">
        <v>19</v>
      </c>
      <c r="N921" s="230" t="s">
        <v>46</v>
      </c>
      <c r="O921" s="86"/>
      <c r="P921" s="231">
        <f>O921*H921</f>
        <v>0</v>
      </c>
      <c r="Q921" s="231">
        <v>1.0492699999999999</v>
      </c>
      <c r="R921" s="231">
        <f>Q921*H921</f>
        <v>1.1646897000000001</v>
      </c>
      <c r="S921" s="231">
        <v>0</v>
      </c>
      <c r="T921" s="232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215</v>
      </c>
      <c r="AT921" s="226" t="s">
        <v>211</v>
      </c>
      <c r="AU921" s="226" t="s">
        <v>85</v>
      </c>
      <c r="AY921" s="19" t="s">
        <v>207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82</v>
      </c>
      <c r="BK921" s="227">
        <f>ROUND(I921*H921,2)</f>
        <v>0</v>
      </c>
      <c r="BL921" s="19" t="s">
        <v>215</v>
      </c>
      <c r="BM921" s="226" t="s">
        <v>1242</v>
      </c>
    </row>
    <row r="922" s="2" customFormat="1">
      <c r="A922" s="40"/>
      <c r="B922" s="41"/>
      <c r="C922" s="42"/>
      <c r="D922" s="233" t="s">
        <v>325</v>
      </c>
      <c r="E922" s="42"/>
      <c r="F922" s="234" t="s">
        <v>1243</v>
      </c>
      <c r="G922" s="42"/>
      <c r="H922" s="42"/>
      <c r="I922" s="235"/>
      <c r="J922" s="42"/>
      <c r="K922" s="42"/>
      <c r="L922" s="46"/>
      <c r="M922" s="236"/>
      <c r="N922" s="237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325</v>
      </c>
      <c r="AU922" s="19" t="s">
        <v>85</v>
      </c>
    </row>
    <row r="923" s="14" customFormat="1">
      <c r="A923" s="14"/>
      <c r="B923" s="249"/>
      <c r="C923" s="250"/>
      <c r="D923" s="240" t="s">
        <v>327</v>
      </c>
      <c r="E923" s="251" t="s">
        <v>19</v>
      </c>
      <c r="F923" s="252" t="s">
        <v>1244</v>
      </c>
      <c r="G923" s="250"/>
      <c r="H923" s="253">
        <v>1.1100000000000001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327</v>
      </c>
      <c r="AU923" s="259" t="s">
        <v>85</v>
      </c>
      <c r="AV923" s="14" t="s">
        <v>85</v>
      </c>
      <c r="AW923" s="14" t="s">
        <v>36</v>
      </c>
      <c r="AX923" s="14" t="s">
        <v>82</v>
      </c>
      <c r="AY923" s="259" t="s">
        <v>207</v>
      </c>
    </row>
    <row r="924" s="2" customFormat="1" ht="24.15" customHeight="1">
      <c r="A924" s="40"/>
      <c r="B924" s="41"/>
      <c r="C924" s="214" t="s">
        <v>1245</v>
      </c>
      <c r="D924" s="214" t="s">
        <v>211</v>
      </c>
      <c r="E924" s="215" t="s">
        <v>1246</v>
      </c>
      <c r="F924" s="216" t="s">
        <v>1247</v>
      </c>
      <c r="G924" s="217" t="s">
        <v>220</v>
      </c>
      <c r="H924" s="218">
        <v>40.744999999999997</v>
      </c>
      <c r="I924" s="219"/>
      <c r="J924" s="220">
        <f>ROUND(I924*H924,2)</f>
        <v>0</v>
      </c>
      <c r="K924" s="216" t="s">
        <v>323</v>
      </c>
      <c r="L924" s="46"/>
      <c r="M924" s="229" t="s">
        <v>19</v>
      </c>
      <c r="N924" s="230" t="s">
        <v>46</v>
      </c>
      <c r="O924" s="86"/>
      <c r="P924" s="231">
        <f>O924*H924</f>
        <v>0</v>
      </c>
      <c r="Q924" s="231">
        <v>0.01282</v>
      </c>
      <c r="R924" s="231">
        <f>Q924*H924</f>
        <v>0.52235089999999995</v>
      </c>
      <c r="S924" s="231">
        <v>0</v>
      </c>
      <c r="T924" s="232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215</v>
      </c>
      <c r="AT924" s="226" t="s">
        <v>211</v>
      </c>
      <c r="AU924" s="226" t="s">
        <v>85</v>
      </c>
      <c r="AY924" s="19" t="s">
        <v>207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82</v>
      </c>
      <c r="BK924" s="227">
        <f>ROUND(I924*H924,2)</f>
        <v>0</v>
      </c>
      <c r="BL924" s="19" t="s">
        <v>215</v>
      </c>
      <c r="BM924" s="226" t="s">
        <v>1248</v>
      </c>
    </row>
    <row r="925" s="2" customFormat="1">
      <c r="A925" s="40"/>
      <c r="B925" s="41"/>
      <c r="C925" s="42"/>
      <c r="D925" s="233" t="s">
        <v>325</v>
      </c>
      <c r="E925" s="42"/>
      <c r="F925" s="234" t="s">
        <v>1249</v>
      </c>
      <c r="G925" s="42"/>
      <c r="H925" s="42"/>
      <c r="I925" s="235"/>
      <c r="J925" s="42"/>
      <c r="K925" s="42"/>
      <c r="L925" s="46"/>
      <c r="M925" s="236"/>
      <c r="N925" s="237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325</v>
      </c>
      <c r="AU925" s="19" t="s">
        <v>85</v>
      </c>
    </row>
    <row r="926" s="13" customFormat="1">
      <c r="A926" s="13"/>
      <c r="B926" s="238"/>
      <c r="C926" s="239"/>
      <c r="D926" s="240" t="s">
        <v>327</v>
      </c>
      <c r="E926" s="241" t="s">
        <v>19</v>
      </c>
      <c r="F926" s="242" t="s">
        <v>1230</v>
      </c>
      <c r="G926" s="239"/>
      <c r="H926" s="241" t="s">
        <v>19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327</v>
      </c>
      <c r="AU926" s="248" t="s">
        <v>85</v>
      </c>
      <c r="AV926" s="13" t="s">
        <v>82</v>
      </c>
      <c r="AW926" s="13" t="s">
        <v>36</v>
      </c>
      <c r="AX926" s="13" t="s">
        <v>75</v>
      </c>
      <c r="AY926" s="248" t="s">
        <v>207</v>
      </c>
    </row>
    <row r="927" s="13" customFormat="1">
      <c r="A927" s="13"/>
      <c r="B927" s="238"/>
      <c r="C927" s="239"/>
      <c r="D927" s="240" t="s">
        <v>327</v>
      </c>
      <c r="E927" s="241" t="s">
        <v>19</v>
      </c>
      <c r="F927" s="242" t="s">
        <v>1250</v>
      </c>
      <c r="G927" s="239"/>
      <c r="H927" s="241" t="s">
        <v>19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8" t="s">
        <v>327</v>
      </c>
      <c r="AU927" s="248" t="s">
        <v>85</v>
      </c>
      <c r="AV927" s="13" t="s">
        <v>82</v>
      </c>
      <c r="AW927" s="13" t="s">
        <v>36</v>
      </c>
      <c r="AX927" s="13" t="s">
        <v>75</v>
      </c>
      <c r="AY927" s="248" t="s">
        <v>207</v>
      </c>
    </row>
    <row r="928" s="14" customFormat="1">
      <c r="A928" s="14"/>
      <c r="B928" s="249"/>
      <c r="C928" s="250"/>
      <c r="D928" s="240" t="s">
        <v>327</v>
      </c>
      <c r="E928" s="251" t="s">
        <v>19</v>
      </c>
      <c r="F928" s="252" t="s">
        <v>1251</v>
      </c>
      <c r="G928" s="250"/>
      <c r="H928" s="253">
        <v>15.065</v>
      </c>
      <c r="I928" s="254"/>
      <c r="J928" s="250"/>
      <c r="K928" s="250"/>
      <c r="L928" s="255"/>
      <c r="M928" s="256"/>
      <c r="N928" s="257"/>
      <c r="O928" s="257"/>
      <c r="P928" s="257"/>
      <c r="Q928" s="257"/>
      <c r="R928" s="257"/>
      <c r="S928" s="257"/>
      <c r="T928" s="25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9" t="s">
        <v>327</v>
      </c>
      <c r="AU928" s="259" t="s">
        <v>85</v>
      </c>
      <c r="AV928" s="14" t="s">
        <v>85</v>
      </c>
      <c r="AW928" s="14" t="s">
        <v>36</v>
      </c>
      <c r="AX928" s="14" t="s">
        <v>75</v>
      </c>
      <c r="AY928" s="259" t="s">
        <v>207</v>
      </c>
    </row>
    <row r="929" s="13" customFormat="1">
      <c r="A929" s="13"/>
      <c r="B929" s="238"/>
      <c r="C929" s="239"/>
      <c r="D929" s="240" t="s">
        <v>327</v>
      </c>
      <c r="E929" s="241" t="s">
        <v>19</v>
      </c>
      <c r="F929" s="242" t="s">
        <v>1232</v>
      </c>
      <c r="G929" s="239"/>
      <c r="H929" s="241" t="s">
        <v>19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8" t="s">
        <v>327</v>
      </c>
      <c r="AU929" s="248" t="s">
        <v>85</v>
      </c>
      <c r="AV929" s="13" t="s">
        <v>82</v>
      </c>
      <c r="AW929" s="13" t="s">
        <v>36</v>
      </c>
      <c r="AX929" s="13" t="s">
        <v>75</v>
      </c>
      <c r="AY929" s="248" t="s">
        <v>207</v>
      </c>
    </row>
    <row r="930" s="13" customFormat="1">
      <c r="A930" s="13"/>
      <c r="B930" s="238"/>
      <c r="C930" s="239"/>
      <c r="D930" s="240" t="s">
        <v>327</v>
      </c>
      <c r="E930" s="241" t="s">
        <v>19</v>
      </c>
      <c r="F930" s="242" t="s">
        <v>1250</v>
      </c>
      <c r="G930" s="239"/>
      <c r="H930" s="241" t="s">
        <v>19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327</v>
      </c>
      <c r="AU930" s="248" t="s">
        <v>85</v>
      </c>
      <c r="AV930" s="13" t="s">
        <v>82</v>
      </c>
      <c r="AW930" s="13" t="s">
        <v>36</v>
      </c>
      <c r="AX930" s="13" t="s">
        <v>75</v>
      </c>
      <c r="AY930" s="248" t="s">
        <v>207</v>
      </c>
    </row>
    <row r="931" s="14" customFormat="1">
      <c r="A931" s="14"/>
      <c r="B931" s="249"/>
      <c r="C931" s="250"/>
      <c r="D931" s="240" t="s">
        <v>327</v>
      </c>
      <c r="E931" s="251" t="s">
        <v>19</v>
      </c>
      <c r="F931" s="252" t="s">
        <v>1252</v>
      </c>
      <c r="G931" s="250"/>
      <c r="H931" s="253">
        <v>17.940000000000001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327</v>
      </c>
      <c r="AU931" s="259" t="s">
        <v>85</v>
      </c>
      <c r="AV931" s="14" t="s">
        <v>85</v>
      </c>
      <c r="AW931" s="14" t="s">
        <v>36</v>
      </c>
      <c r="AX931" s="14" t="s">
        <v>75</v>
      </c>
      <c r="AY931" s="259" t="s">
        <v>207</v>
      </c>
    </row>
    <row r="932" s="13" customFormat="1">
      <c r="A932" s="13"/>
      <c r="B932" s="238"/>
      <c r="C932" s="239"/>
      <c r="D932" s="240" t="s">
        <v>327</v>
      </c>
      <c r="E932" s="241" t="s">
        <v>19</v>
      </c>
      <c r="F932" s="242" t="s">
        <v>1234</v>
      </c>
      <c r="G932" s="239"/>
      <c r="H932" s="241" t="s">
        <v>19</v>
      </c>
      <c r="I932" s="243"/>
      <c r="J932" s="239"/>
      <c r="K932" s="239"/>
      <c r="L932" s="244"/>
      <c r="M932" s="245"/>
      <c r="N932" s="246"/>
      <c r="O932" s="246"/>
      <c r="P932" s="246"/>
      <c r="Q932" s="246"/>
      <c r="R932" s="246"/>
      <c r="S932" s="246"/>
      <c r="T932" s="24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8" t="s">
        <v>327</v>
      </c>
      <c r="AU932" s="248" t="s">
        <v>85</v>
      </c>
      <c r="AV932" s="13" t="s">
        <v>82</v>
      </c>
      <c r="AW932" s="13" t="s">
        <v>36</v>
      </c>
      <c r="AX932" s="13" t="s">
        <v>75</v>
      </c>
      <c r="AY932" s="248" t="s">
        <v>207</v>
      </c>
    </row>
    <row r="933" s="13" customFormat="1">
      <c r="A933" s="13"/>
      <c r="B933" s="238"/>
      <c r="C933" s="239"/>
      <c r="D933" s="240" t="s">
        <v>327</v>
      </c>
      <c r="E933" s="241" t="s">
        <v>19</v>
      </c>
      <c r="F933" s="242" t="s">
        <v>1237</v>
      </c>
      <c r="G933" s="239"/>
      <c r="H933" s="241" t="s">
        <v>19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8" t="s">
        <v>327</v>
      </c>
      <c r="AU933" s="248" t="s">
        <v>85</v>
      </c>
      <c r="AV933" s="13" t="s">
        <v>82</v>
      </c>
      <c r="AW933" s="13" t="s">
        <v>36</v>
      </c>
      <c r="AX933" s="13" t="s">
        <v>75</v>
      </c>
      <c r="AY933" s="248" t="s">
        <v>207</v>
      </c>
    </row>
    <row r="934" s="13" customFormat="1">
      <c r="A934" s="13"/>
      <c r="B934" s="238"/>
      <c r="C934" s="239"/>
      <c r="D934" s="240" t="s">
        <v>327</v>
      </c>
      <c r="E934" s="241" t="s">
        <v>19</v>
      </c>
      <c r="F934" s="242" t="s">
        <v>1253</v>
      </c>
      <c r="G934" s="239"/>
      <c r="H934" s="241" t="s">
        <v>19</v>
      </c>
      <c r="I934" s="243"/>
      <c r="J934" s="239"/>
      <c r="K934" s="239"/>
      <c r="L934" s="244"/>
      <c r="M934" s="245"/>
      <c r="N934" s="246"/>
      <c r="O934" s="246"/>
      <c r="P934" s="246"/>
      <c r="Q934" s="246"/>
      <c r="R934" s="246"/>
      <c r="S934" s="246"/>
      <c r="T934" s="24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8" t="s">
        <v>327</v>
      </c>
      <c r="AU934" s="248" t="s">
        <v>85</v>
      </c>
      <c r="AV934" s="13" t="s">
        <v>82</v>
      </c>
      <c r="AW934" s="13" t="s">
        <v>36</v>
      </c>
      <c r="AX934" s="13" t="s">
        <v>75</v>
      </c>
      <c r="AY934" s="248" t="s">
        <v>207</v>
      </c>
    </row>
    <row r="935" s="14" customFormat="1">
      <c r="A935" s="14"/>
      <c r="B935" s="249"/>
      <c r="C935" s="250"/>
      <c r="D935" s="240" t="s">
        <v>327</v>
      </c>
      <c r="E935" s="251" t="s">
        <v>19</v>
      </c>
      <c r="F935" s="252" t="s">
        <v>1254</v>
      </c>
      <c r="G935" s="250"/>
      <c r="H935" s="253">
        <v>1.69</v>
      </c>
      <c r="I935" s="254"/>
      <c r="J935" s="250"/>
      <c r="K935" s="250"/>
      <c r="L935" s="255"/>
      <c r="M935" s="256"/>
      <c r="N935" s="257"/>
      <c r="O935" s="257"/>
      <c r="P935" s="257"/>
      <c r="Q935" s="257"/>
      <c r="R935" s="257"/>
      <c r="S935" s="257"/>
      <c r="T935" s="25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9" t="s">
        <v>327</v>
      </c>
      <c r="AU935" s="259" t="s">
        <v>85</v>
      </c>
      <c r="AV935" s="14" t="s">
        <v>85</v>
      </c>
      <c r="AW935" s="14" t="s">
        <v>36</v>
      </c>
      <c r="AX935" s="14" t="s">
        <v>75</v>
      </c>
      <c r="AY935" s="259" t="s">
        <v>207</v>
      </c>
    </row>
    <row r="936" s="13" customFormat="1">
      <c r="A936" s="13"/>
      <c r="B936" s="238"/>
      <c r="C936" s="239"/>
      <c r="D936" s="240" t="s">
        <v>327</v>
      </c>
      <c r="E936" s="241" t="s">
        <v>19</v>
      </c>
      <c r="F936" s="242" t="s">
        <v>1255</v>
      </c>
      <c r="G936" s="239"/>
      <c r="H936" s="241" t="s">
        <v>19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8" t="s">
        <v>327</v>
      </c>
      <c r="AU936" s="248" t="s">
        <v>85</v>
      </c>
      <c r="AV936" s="13" t="s">
        <v>82</v>
      </c>
      <c r="AW936" s="13" t="s">
        <v>36</v>
      </c>
      <c r="AX936" s="13" t="s">
        <v>75</v>
      </c>
      <c r="AY936" s="248" t="s">
        <v>207</v>
      </c>
    </row>
    <row r="937" s="14" customFormat="1">
      <c r="A937" s="14"/>
      <c r="B937" s="249"/>
      <c r="C937" s="250"/>
      <c r="D937" s="240" t="s">
        <v>327</v>
      </c>
      <c r="E937" s="251" t="s">
        <v>19</v>
      </c>
      <c r="F937" s="252" t="s">
        <v>1256</v>
      </c>
      <c r="G937" s="250"/>
      <c r="H937" s="253">
        <v>6.0499999999999998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327</v>
      </c>
      <c r="AU937" s="259" t="s">
        <v>85</v>
      </c>
      <c r="AV937" s="14" t="s">
        <v>85</v>
      </c>
      <c r="AW937" s="14" t="s">
        <v>36</v>
      </c>
      <c r="AX937" s="14" t="s">
        <v>75</v>
      </c>
      <c r="AY937" s="259" t="s">
        <v>207</v>
      </c>
    </row>
    <row r="938" s="15" customFormat="1">
      <c r="A938" s="15"/>
      <c r="B938" s="260"/>
      <c r="C938" s="261"/>
      <c r="D938" s="240" t="s">
        <v>327</v>
      </c>
      <c r="E938" s="262" t="s">
        <v>19</v>
      </c>
      <c r="F938" s="263" t="s">
        <v>345</v>
      </c>
      <c r="G938" s="261"/>
      <c r="H938" s="264">
        <v>40.744999999999997</v>
      </c>
      <c r="I938" s="265"/>
      <c r="J938" s="261"/>
      <c r="K938" s="261"/>
      <c r="L938" s="266"/>
      <c r="M938" s="267"/>
      <c r="N938" s="268"/>
      <c r="O938" s="268"/>
      <c r="P938" s="268"/>
      <c r="Q938" s="268"/>
      <c r="R938" s="268"/>
      <c r="S938" s="268"/>
      <c r="T938" s="269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0" t="s">
        <v>327</v>
      </c>
      <c r="AU938" s="270" t="s">
        <v>85</v>
      </c>
      <c r="AV938" s="15" t="s">
        <v>215</v>
      </c>
      <c r="AW938" s="15" t="s">
        <v>36</v>
      </c>
      <c r="AX938" s="15" t="s">
        <v>82</v>
      </c>
      <c r="AY938" s="270" t="s">
        <v>207</v>
      </c>
    </row>
    <row r="939" s="2" customFormat="1" ht="24.15" customHeight="1">
      <c r="A939" s="40"/>
      <c r="B939" s="41"/>
      <c r="C939" s="214" t="s">
        <v>1257</v>
      </c>
      <c r="D939" s="214" t="s">
        <v>211</v>
      </c>
      <c r="E939" s="215" t="s">
        <v>1258</v>
      </c>
      <c r="F939" s="216" t="s">
        <v>1259</v>
      </c>
      <c r="G939" s="217" t="s">
        <v>220</v>
      </c>
      <c r="H939" s="218">
        <v>40.744999999999997</v>
      </c>
      <c r="I939" s="219"/>
      <c r="J939" s="220">
        <f>ROUND(I939*H939,2)</f>
        <v>0</v>
      </c>
      <c r="K939" s="216" t="s">
        <v>323</v>
      </c>
      <c r="L939" s="46"/>
      <c r="M939" s="229" t="s">
        <v>19</v>
      </c>
      <c r="N939" s="230" t="s">
        <v>46</v>
      </c>
      <c r="O939" s="86"/>
      <c r="P939" s="231">
        <f>O939*H939</f>
        <v>0</v>
      </c>
      <c r="Q939" s="231">
        <v>0</v>
      </c>
      <c r="R939" s="231">
        <f>Q939*H939</f>
        <v>0</v>
      </c>
      <c r="S939" s="231">
        <v>0</v>
      </c>
      <c r="T939" s="232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215</v>
      </c>
      <c r="AT939" s="226" t="s">
        <v>211</v>
      </c>
      <c r="AU939" s="226" t="s">
        <v>85</v>
      </c>
      <c r="AY939" s="19" t="s">
        <v>207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82</v>
      </c>
      <c r="BK939" s="227">
        <f>ROUND(I939*H939,2)</f>
        <v>0</v>
      </c>
      <c r="BL939" s="19" t="s">
        <v>215</v>
      </c>
      <c r="BM939" s="226" t="s">
        <v>1260</v>
      </c>
    </row>
    <row r="940" s="2" customFormat="1">
      <c r="A940" s="40"/>
      <c r="B940" s="41"/>
      <c r="C940" s="42"/>
      <c r="D940" s="233" t="s">
        <v>325</v>
      </c>
      <c r="E940" s="42"/>
      <c r="F940" s="234" t="s">
        <v>1261</v>
      </c>
      <c r="G940" s="42"/>
      <c r="H940" s="42"/>
      <c r="I940" s="235"/>
      <c r="J940" s="42"/>
      <c r="K940" s="42"/>
      <c r="L940" s="46"/>
      <c r="M940" s="236"/>
      <c r="N940" s="237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325</v>
      </c>
      <c r="AU940" s="19" t="s">
        <v>85</v>
      </c>
    </row>
    <row r="941" s="2" customFormat="1" ht="24.15" customHeight="1">
      <c r="A941" s="40"/>
      <c r="B941" s="41"/>
      <c r="C941" s="214" t="s">
        <v>1262</v>
      </c>
      <c r="D941" s="214" t="s">
        <v>211</v>
      </c>
      <c r="E941" s="215" t="s">
        <v>1263</v>
      </c>
      <c r="F941" s="216" t="s">
        <v>1264</v>
      </c>
      <c r="G941" s="217" t="s">
        <v>496</v>
      </c>
      <c r="H941" s="218">
        <v>86.650000000000006</v>
      </c>
      <c r="I941" s="219"/>
      <c r="J941" s="220">
        <f>ROUND(I941*H941,2)</f>
        <v>0</v>
      </c>
      <c r="K941" s="216" t="s">
        <v>323</v>
      </c>
      <c r="L941" s="46"/>
      <c r="M941" s="229" t="s">
        <v>19</v>
      </c>
      <c r="N941" s="230" t="s">
        <v>46</v>
      </c>
      <c r="O941" s="86"/>
      <c r="P941" s="231">
        <f>O941*H941</f>
        <v>0</v>
      </c>
      <c r="Q941" s="231">
        <v>0.11046</v>
      </c>
      <c r="R941" s="231">
        <f>Q941*H941</f>
        <v>9.5713590000000011</v>
      </c>
      <c r="S941" s="231">
        <v>0</v>
      </c>
      <c r="T941" s="232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215</v>
      </c>
      <c r="AT941" s="226" t="s">
        <v>211</v>
      </c>
      <c r="AU941" s="226" t="s">
        <v>85</v>
      </c>
      <c r="AY941" s="19" t="s">
        <v>207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82</v>
      </c>
      <c r="BK941" s="227">
        <f>ROUND(I941*H941,2)</f>
        <v>0</v>
      </c>
      <c r="BL941" s="19" t="s">
        <v>215</v>
      </c>
      <c r="BM941" s="226" t="s">
        <v>1265</v>
      </c>
    </row>
    <row r="942" s="2" customFormat="1">
      <c r="A942" s="40"/>
      <c r="B942" s="41"/>
      <c r="C942" s="42"/>
      <c r="D942" s="233" t="s">
        <v>325</v>
      </c>
      <c r="E942" s="42"/>
      <c r="F942" s="234" t="s">
        <v>1266</v>
      </c>
      <c r="G942" s="42"/>
      <c r="H942" s="42"/>
      <c r="I942" s="235"/>
      <c r="J942" s="42"/>
      <c r="K942" s="42"/>
      <c r="L942" s="46"/>
      <c r="M942" s="236"/>
      <c r="N942" s="237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325</v>
      </c>
      <c r="AU942" s="19" t="s">
        <v>85</v>
      </c>
    </row>
    <row r="943" s="13" customFormat="1">
      <c r="A943" s="13"/>
      <c r="B943" s="238"/>
      <c r="C943" s="239"/>
      <c r="D943" s="240" t="s">
        <v>327</v>
      </c>
      <c r="E943" s="241" t="s">
        <v>19</v>
      </c>
      <c r="F943" s="242" t="s">
        <v>1230</v>
      </c>
      <c r="G943" s="239"/>
      <c r="H943" s="241" t="s">
        <v>19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327</v>
      </c>
      <c r="AU943" s="248" t="s">
        <v>85</v>
      </c>
      <c r="AV943" s="13" t="s">
        <v>82</v>
      </c>
      <c r="AW943" s="13" t="s">
        <v>36</v>
      </c>
      <c r="AX943" s="13" t="s">
        <v>75</v>
      </c>
      <c r="AY943" s="248" t="s">
        <v>207</v>
      </c>
    </row>
    <row r="944" s="14" customFormat="1">
      <c r="A944" s="14"/>
      <c r="B944" s="249"/>
      <c r="C944" s="250"/>
      <c r="D944" s="240" t="s">
        <v>327</v>
      </c>
      <c r="E944" s="251" t="s">
        <v>19</v>
      </c>
      <c r="F944" s="252" t="s">
        <v>1267</v>
      </c>
      <c r="G944" s="250"/>
      <c r="H944" s="253">
        <v>27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327</v>
      </c>
      <c r="AU944" s="259" t="s">
        <v>85</v>
      </c>
      <c r="AV944" s="14" t="s">
        <v>85</v>
      </c>
      <c r="AW944" s="14" t="s">
        <v>36</v>
      </c>
      <c r="AX944" s="14" t="s">
        <v>75</v>
      </c>
      <c r="AY944" s="259" t="s">
        <v>207</v>
      </c>
    </row>
    <row r="945" s="13" customFormat="1">
      <c r="A945" s="13"/>
      <c r="B945" s="238"/>
      <c r="C945" s="239"/>
      <c r="D945" s="240" t="s">
        <v>327</v>
      </c>
      <c r="E945" s="241" t="s">
        <v>19</v>
      </c>
      <c r="F945" s="242" t="s">
        <v>1232</v>
      </c>
      <c r="G945" s="239"/>
      <c r="H945" s="241" t="s">
        <v>19</v>
      </c>
      <c r="I945" s="243"/>
      <c r="J945" s="239"/>
      <c r="K945" s="239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327</v>
      </c>
      <c r="AU945" s="248" t="s">
        <v>85</v>
      </c>
      <c r="AV945" s="13" t="s">
        <v>82</v>
      </c>
      <c r="AW945" s="13" t="s">
        <v>36</v>
      </c>
      <c r="AX945" s="13" t="s">
        <v>75</v>
      </c>
      <c r="AY945" s="248" t="s">
        <v>207</v>
      </c>
    </row>
    <row r="946" s="14" customFormat="1">
      <c r="A946" s="14"/>
      <c r="B946" s="249"/>
      <c r="C946" s="250"/>
      <c r="D946" s="240" t="s">
        <v>327</v>
      </c>
      <c r="E946" s="251" t="s">
        <v>19</v>
      </c>
      <c r="F946" s="252" t="s">
        <v>1267</v>
      </c>
      <c r="G946" s="250"/>
      <c r="H946" s="253">
        <v>27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327</v>
      </c>
      <c r="AU946" s="259" t="s">
        <v>85</v>
      </c>
      <c r="AV946" s="14" t="s">
        <v>85</v>
      </c>
      <c r="AW946" s="14" t="s">
        <v>36</v>
      </c>
      <c r="AX946" s="14" t="s">
        <v>75</v>
      </c>
      <c r="AY946" s="259" t="s">
        <v>207</v>
      </c>
    </row>
    <row r="947" s="13" customFormat="1">
      <c r="A947" s="13"/>
      <c r="B947" s="238"/>
      <c r="C947" s="239"/>
      <c r="D947" s="240" t="s">
        <v>327</v>
      </c>
      <c r="E947" s="241" t="s">
        <v>19</v>
      </c>
      <c r="F947" s="242" t="s">
        <v>1234</v>
      </c>
      <c r="G947" s="239"/>
      <c r="H947" s="241" t="s">
        <v>19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327</v>
      </c>
      <c r="AU947" s="248" t="s">
        <v>85</v>
      </c>
      <c r="AV947" s="13" t="s">
        <v>82</v>
      </c>
      <c r="AW947" s="13" t="s">
        <v>36</v>
      </c>
      <c r="AX947" s="13" t="s">
        <v>75</v>
      </c>
      <c r="AY947" s="248" t="s">
        <v>207</v>
      </c>
    </row>
    <row r="948" s="13" customFormat="1">
      <c r="A948" s="13"/>
      <c r="B948" s="238"/>
      <c r="C948" s="239"/>
      <c r="D948" s="240" t="s">
        <v>327</v>
      </c>
      <c r="E948" s="241" t="s">
        <v>19</v>
      </c>
      <c r="F948" s="242" t="s">
        <v>1235</v>
      </c>
      <c r="G948" s="239"/>
      <c r="H948" s="241" t="s">
        <v>19</v>
      </c>
      <c r="I948" s="243"/>
      <c r="J948" s="239"/>
      <c r="K948" s="239"/>
      <c r="L948" s="244"/>
      <c r="M948" s="245"/>
      <c r="N948" s="246"/>
      <c r="O948" s="246"/>
      <c r="P948" s="246"/>
      <c r="Q948" s="246"/>
      <c r="R948" s="246"/>
      <c r="S948" s="246"/>
      <c r="T948" s="247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8" t="s">
        <v>327</v>
      </c>
      <c r="AU948" s="248" t="s">
        <v>85</v>
      </c>
      <c r="AV948" s="13" t="s">
        <v>82</v>
      </c>
      <c r="AW948" s="13" t="s">
        <v>36</v>
      </c>
      <c r="AX948" s="13" t="s">
        <v>75</v>
      </c>
      <c r="AY948" s="248" t="s">
        <v>207</v>
      </c>
    </row>
    <row r="949" s="14" customFormat="1">
      <c r="A949" s="14"/>
      <c r="B949" s="249"/>
      <c r="C949" s="250"/>
      <c r="D949" s="240" t="s">
        <v>327</v>
      </c>
      <c r="E949" s="251" t="s">
        <v>19</v>
      </c>
      <c r="F949" s="252" t="s">
        <v>1268</v>
      </c>
      <c r="G949" s="250"/>
      <c r="H949" s="253">
        <v>20.550000000000001</v>
      </c>
      <c r="I949" s="254"/>
      <c r="J949" s="250"/>
      <c r="K949" s="250"/>
      <c r="L949" s="255"/>
      <c r="M949" s="256"/>
      <c r="N949" s="257"/>
      <c r="O949" s="257"/>
      <c r="P949" s="257"/>
      <c r="Q949" s="257"/>
      <c r="R949" s="257"/>
      <c r="S949" s="257"/>
      <c r="T949" s="25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9" t="s">
        <v>327</v>
      </c>
      <c r="AU949" s="259" t="s">
        <v>85</v>
      </c>
      <c r="AV949" s="14" t="s">
        <v>85</v>
      </c>
      <c r="AW949" s="14" t="s">
        <v>36</v>
      </c>
      <c r="AX949" s="14" t="s">
        <v>75</v>
      </c>
      <c r="AY949" s="259" t="s">
        <v>207</v>
      </c>
    </row>
    <row r="950" s="13" customFormat="1">
      <c r="A950" s="13"/>
      <c r="B950" s="238"/>
      <c r="C950" s="239"/>
      <c r="D950" s="240" t="s">
        <v>327</v>
      </c>
      <c r="E950" s="241" t="s">
        <v>19</v>
      </c>
      <c r="F950" s="242" t="s">
        <v>1237</v>
      </c>
      <c r="G950" s="239"/>
      <c r="H950" s="241" t="s">
        <v>19</v>
      </c>
      <c r="I950" s="243"/>
      <c r="J950" s="239"/>
      <c r="K950" s="239"/>
      <c r="L950" s="244"/>
      <c r="M950" s="245"/>
      <c r="N950" s="246"/>
      <c r="O950" s="246"/>
      <c r="P950" s="246"/>
      <c r="Q950" s="246"/>
      <c r="R950" s="246"/>
      <c r="S950" s="246"/>
      <c r="T950" s="247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8" t="s">
        <v>327</v>
      </c>
      <c r="AU950" s="248" t="s">
        <v>85</v>
      </c>
      <c r="AV950" s="13" t="s">
        <v>82</v>
      </c>
      <c r="AW950" s="13" t="s">
        <v>36</v>
      </c>
      <c r="AX950" s="13" t="s">
        <v>75</v>
      </c>
      <c r="AY950" s="248" t="s">
        <v>207</v>
      </c>
    </row>
    <row r="951" s="14" customFormat="1">
      <c r="A951" s="14"/>
      <c r="B951" s="249"/>
      <c r="C951" s="250"/>
      <c r="D951" s="240" t="s">
        <v>327</v>
      </c>
      <c r="E951" s="251" t="s">
        <v>19</v>
      </c>
      <c r="F951" s="252" t="s">
        <v>1269</v>
      </c>
      <c r="G951" s="250"/>
      <c r="H951" s="253">
        <v>12.1</v>
      </c>
      <c r="I951" s="254"/>
      <c r="J951" s="250"/>
      <c r="K951" s="250"/>
      <c r="L951" s="255"/>
      <c r="M951" s="256"/>
      <c r="N951" s="257"/>
      <c r="O951" s="257"/>
      <c r="P951" s="257"/>
      <c r="Q951" s="257"/>
      <c r="R951" s="257"/>
      <c r="S951" s="257"/>
      <c r="T951" s="25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9" t="s">
        <v>327</v>
      </c>
      <c r="AU951" s="259" t="s">
        <v>85</v>
      </c>
      <c r="AV951" s="14" t="s">
        <v>85</v>
      </c>
      <c r="AW951" s="14" t="s">
        <v>36</v>
      </c>
      <c r="AX951" s="14" t="s">
        <v>75</v>
      </c>
      <c r="AY951" s="259" t="s">
        <v>207</v>
      </c>
    </row>
    <row r="952" s="15" customFormat="1">
      <c r="A952" s="15"/>
      <c r="B952" s="260"/>
      <c r="C952" s="261"/>
      <c r="D952" s="240" t="s">
        <v>327</v>
      </c>
      <c r="E952" s="262" t="s">
        <v>19</v>
      </c>
      <c r="F952" s="263" t="s">
        <v>345</v>
      </c>
      <c r="G952" s="261"/>
      <c r="H952" s="264">
        <v>86.650000000000006</v>
      </c>
      <c r="I952" s="265"/>
      <c r="J952" s="261"/>
      <c r="K952" s="261"/>
      <c r="L952" s="266"/>
      <c r="M952" s="267"/>
      <c r="N952" s="268"/>
      <c r="O952" s="268"/>
      <c r="P952" s="268"/>
      <c r="Q952" s="268"/>
      <c r="R952" s="268"/>
      <c r="S952" s="268"/>
      <c r="T952" s="269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0" t="s">
        <v>327</v>
      </c>
      <c r="AU952" s="270" t="s">
        <v>85</v>
      </c>
      <c r="AV952" s="15" t="s">
        <v>215</v>
      </c>
      <c r="AW952" s="15" t="s">
        <v>36</v>
      </c>
      <c r="AX952" s="15" t="s">
        <v>82</v>
      </c>
      <c r="AY952" s="270" t="s">
        <v>207</v>
      </c>
    </row>
    <row r="953" s="2" customFormat="1" ht="21.75" customHeight="1">
      <c r="A953" s="40"/>
      <c r="B953" s="41"/>
      <c r="C953" s="214" t="s">
        <v>1270</v>
      </c>
      <c r="D953" s="214" t="s">
        <v>211</v>
      </c>
      <c r="E953" s="215" t="s">
        <v>1271</v>
      </c>
      <c r="F953" s="216" t="s">
        <v>1272</v>
      </c>
      <c r="G953" s="217" t="s">
        <v>220</v>
      </c>
      <c r="H953" s="218">
        <v>40.465000000000003</v>
      </c>
      <c r="I953" s="219"/>
      <c r="J953" s="220">
        <f>ROUND(I953*H953,2)</f>
        <v>0</v>
      </c>
      <c r="K953" s="216" t="s">
        <v>323</v>
      </c>
      <c r="L953" s="46"/>
      <c r="M953" s="229" t="s">
        <v>19</v>
      </c>
      <c r="N953" s="230" t="s">
        <v>46</v>
      </c>
      <c r="O953" s="86"/>
      <c r="P953" s="231">
        <f>O953*H953</f>
        <v>0</v>
      </c>
      <c r="Q953" s="231">
        <v>0.0065799999999999999</v>
      </c>
      <c r="R953" s="231">
        <f>Q953*H953</f>
        <v>0.26625970000000004</v>
      </c>
      <c r="S953" s="231">
        <v>0</v>
      </c>
      <c r="T953" s="232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215</v>
      </c>
      <c r="AT953" s="226" t="s">
        <v>211</v>
      </c>
      <c r="AU953" s="226" t="s">
        <v>85</v>
      </c>
      <c r="AY953" s="19" t="s">
        <v>207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82</v>
      </c>
      <c r="BK953" s="227">
        <f>ROUND(I953*H953,2)</f>
        <v>0</v>
      </c>
      <c r="BL953" s="19" t="s">
        <v>215</v>
      </c>
      <c r="BM953" s="226" t="s">
        <v>1273</v>
      </c>
    </row>
    <row r="954" s="2" customFormat="1">
      <c r="A954" s="40"/>
      <c r="B954" s="41"/>
      <c r="C954" s="42"/>
      <c r="D954" s="233" t="s">
        <v>325</v>
      </c>
      <c r="E954" s="42"/>
      <c r="F954" s="234" t="s">
        <v>1274</v>
      </c>
      <c r="G954" s="42"/>
      <c r="H954" s="42"/>
      <c r="I954" s="235"/>
      <c r="J954" s="42"/>
      <c r="K954" s="42"/>
      <c r="L954" s="46"/>
      <c r="M954" s="236"/>
      <c r="N954" s="237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325</v>
      </c>
      <c r="AU954" s="19" t="s">
        <v>85</v>
      </c>
    </row>
    <row r="955" s="13" customFormat="1">
      <c r="A955" s="13"/>
      <c r="B955" s="238"/>
      <c r="C955" s="239"/>
      <c r="D955" s="240" t="s">
        <v>327</v>
      </c>
      <c r="E955" s="241" t="s">
        <v>19</v>
      </c>
      <c r="F955" s="242" t="s">
        <v>1230</v>
      </c>
      <c r="G955" s="239"/>
      <c r="H955" s="241" t="s">
        <v>19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327</v>
      </c>
      <c r="AU955" s="248" t="s">
        <v>85</v>
      </c>
      <c r="AV955" s="13" t="s">
        <v>82</v>
      </c>
      <c r="AW955" s="13" t="s">
        <v>36</v>
      </c>
      <c r="AX955" s="13" t="s">
        <v>75</v>
      </c>
      <c r="AY955" s="248" t="s">
        <v>207</v>
      </c>
    </row>
    <row r="956" s="14" customFormat="1">
      <c r="A956" s="14"/>
      <c r="B956" s="249"/>
      <c r="C956" s="250"/>
      <c r="D956" s="240" t="s">
        <v>327</v>
      </c>
      <c r="E956" s="251" t="s">
        <v>19</v>
      </c>
      <c r="F956" s="252" t="s">
        <v>1275</v>
      </c>
      <c r="G956" s="250"/>
      <c r="H956" s="253">
        <v>12.609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327</v>
      </c>
      <c r="AU956" s="259" t="s">
        <v>85</v>
      </c>
      <c r="AV956" s="14" t="s">
        <v>85</v>
      </c>
      <c r="AW956" s="14" t="s">
        <v>36</v>
      </c>
      <c r="AX956" s="14" t="s">
        <v>75</v>
      </c>
      <c r="AY956" s="259" t="s">
        <v>207</v>
      </c>
    </row>
    <row r="957" s="13" customFormat="1">
      <c r="A957" s="13"/>
      <c r="B957" s="238"/>
      <c r="C957" s="239"/>
      <c r="D957" s="240" t="s">
        <v>327</v>
      </c>
      <c r="E957" s="241" t="s">
        <v>19</v>
      </c>
      <c r="F957" s="242" t="s">
        <v>1232</v>
      </c>
      <c r="G957" s="239"/>
      <c r="H957" s="241" t="s">
        <v>19</v>
      </c>
      <c r="I957" s="243"/>
      <c r="J957" s="239"/>
      <c r="K957" s="239"/>
      <c r="L957" s="244"/>
      <c r="M957" s="245"/>
      <c r="N957" s="246"/>
      <c r="O957" s="246"/>
      <c r="P957" s="246"/>
      <c r="Q957" s="246"/>
      <c r="R957" s="246"/>
      <c r="S957" s="246"/>
      <c r="T957" s="24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8" t="s">
        <v>327</v>
      </c>
      <c r="AU957" s="248" t="s">
        <v>85</v>
      </c>
      <c r="AV957" s="13" t="s">
        <v>82</v>
      </c>
      <c r="AW957" s="13" t="s">
        <v>36</v>
      </c>
      <c r="AX957" s="13" t="s">
        <v>75</v>
      </c>
      <c r="AY957" s="248" t="s">
        <v>207</v>
      </c>
    </row>
    <row r="958" s="14" customFormat="1">
      <c r="A958" s="14"/>
      <c r="B958" s="249"/>
      <c r="C958" s="250"/>
      <c r="D958" s="240" t="s">
        <v>327</v>
      </c>
      <c r="E958" s="251" t="s">
        <v>19</v>
      </c>
      <c r="F958" s="252" t="s">
        <v>1276</v>
      </c>
      <c r="G958" s="250"/>
      <c r="H958" s="253">
        <v>12.582000000000001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327</v>
      </c>
      <c r="AU958" s="259" t="s">
        <v>85</v>
      </c>
      <c r="AV958" s="14" t="s">
        <v>85</v>
      </c>
      <c r="AW958" s="14" t="s">
        <v>36</v>
      </c>
      <c r="AX958" s="14" t="s">
        <v>75</v>
      </c>
      <c r="AY958" s="259" t="s">
        <v>207</v>
      </c>
    </row>
    <row r="959" s="13" customFormat="1">
      <c r="A959" s="13"/>
      <c r="B959" s="238"/>
      <c r="C959" s="239"/>
      <c r="D959" s="240" t="s">
        <v>327</v>
      </c>
      <c r="E959" s="241" t="s">
        <v>19</v>
      </c>
      <c r="F959" s="242" t="s">
        <v>1234</v>
      </c>
      <c r="G959" s="239"/>
      <c r="H959" s="241" t="s">
        <v>19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327</v>
      </c>
      <c r="AU959" s="248" t="s">
        <v>85</v>
      </c>
      <c r="AV959" s="13" t="s">
        <v>82</v>
      </c>
      <c r="AW959" s="13" t="s">
        <v>36</v>
      </c>
      <c r="AX959" s="13" t="s">
        <v>75</v>
      </c>
      <c r="AY959" s="248" t="s">
        <v>207</v>
      </c>
    </row>
    <row r="960" s="13" customFormat="1">
      <c r="A960" s="13"/>
      <c r="B960" s="238"/>
      <c r="C960" s="239"/>
      <c r="D960" s="240" t="s">
        <v>327</v>
      </c>
      <c r="E960" s="241" t="s">
        <v>19</v>
      </c>
      <c r="F960" s="242" t="s">
        <v>1235</v>
      </c>
      <c r="G960" s="239"/>
      <c r="H960" s="241" t="s">
        <v>19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8" t="s">
        <v>327</v>
      </c>
      <c r="AU960" s="248" t="s">
        <v>85</v>
      </c>
      <c r="AV960" s="13" t="s">
        <v>82</v>
      </c>
      <c r="AW960" s="13" t="s">
        <v>36</v>
      </c>
      <c r="AX960" s="13" t="s">
        <v>75</v>
      </c>
      <c r="AY960" s="248" t="s">
        <v>207</v>
      </c>
    </row>
    <row r="961" s="14" customFormat="1">
      <c r="A961" s="14"/>
      <c r="B961" s="249"/>
      <c r="C961" s="250"/>
      <c r="D961" s="240" t="s">
        <v>327</v>
      </c>
      <c r="E961" s="251" t="s">
        <v>19</v>
      </c>
      <c r="F961" s="252" t="s">
        <v>1277</v>
      </c>
      <c r="G961" s="250"/>
      <c r="H961" s="253">
        <v>9.7200000000000006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9" t="s">
        <v>327</v>
      </c>
      <c r="AU961" s="259" t="s">
        <v>85</v>
      </c>
      <c r="AV961" s="14" t="s">
        <v>85</v>
      </c>
      <c r="AW961" s="14" t="s">
        <v>36</v>
      </c>
      <c r="AX961" s="14" t="s">
        <v>75</v>
      </c>
      <c r="AY961" s="259" t="s">
        <v>207</v>
      </c>
    </row>
    <row r="962" s="13" customFormat="1">
      <c r="A962" s="13"/>
      <c r="B962" s="238"/>
      <c r="C962" s="239"/>
      <c r="D962" s="240" t="s">
        <v>327</v>
      </c>
      <c r="E962" s="241" t="s">
        <v>19</v>
      </c>
      <c r="F962" s="242" t="s">
        <v>1237</v>
      </c>
      <c r="G962" s="239"/>
      <c r="H962" s="241" t="s">
        <v>19</v>
      </c>
      <c r="I962" s="243"/>
      <c r="J962" s="239"/>
      <c r="K962" s="239"/>
      <c r="L962" s="244"/>
      <c r="M962" s="245"/>
      <c r="N962" s="246"/>
      <c r="O962" s="246"/>
      <c r="P962" s="246"/>
      <c r="Q962" s="246"/>
      <c r="R962" s="246"/>
      <c r="S962" s="246"/>
      <c r="T962" s="24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8" t="s">
        <v>327</v>
      </c>
      <c r="AU962" s="248" t="s">
        <v>85</v>
      </c>
      <c r="AV962" s="13" t="s">
        <v>82</v>
      </c>
      <c r="AW962" s="13" t="s">
        <v>36</v>
      </c>
      <c r="AX962" s="13" t="s">
        <v>75</v>
      </c>
      <c r="AY962" s="248" t="s">
        <v>207</v>
      </c>
    </row>
    <row r="963" s="14" customFormat="1">
      <c r="A963" s="14"/>
      <c r="B963" s="249"/>
      <c r="C963" s="250"/>
      <c r="D963" s="240" t="s">
        <v>327</v>
      </c>
      <c r="E963" s="251" t="s">
        <v>19</v>
      </c>
      <c r="F963" s="252" t="s">
        <v>1278</v>
      </c>
      <c r="G963" s="250"/>
      <c r="H963" s="253">
        <v>5.5540000000000003</v>
      </c>
      <c r="I963" s="254"/>
      <c r="J963" s="250"/>
      <c r="K963" s="250"/>
      <c r="L963" s="255"/>
      <c r="M963" s="256"/>
      <c r="N963" s="257"/>
      <c r="O963" s="257"/>
      <c r="P963" s="257"/>
      <c r="Q963" s="257"/>
      <c r="R963" s="257"/>
      <c r="S963" s="257"/>
      <c r="T963" s="25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9" t="s">
        <v>327</v>
      </c>
      <c r="AU963" s="259" t="s">
        <v>85</v>
      </c>
      <c r="AV963" s="14" t="s">
        <v>85</v>
      </c>
      <c r="AW963" s="14" t="s">
        <v>36</v>
      </c>
      <c r="AX963" s="14" t="s">
        <v>75</v>
      </c>
      <c r="AY963" s="259" t="s">
        <v>207</v>
      </c>
    </row>
    <row r="964" s="15" customFormat="1">
      <c r="A964" s="15"/>
      <c r="B964" s="260"/>
      <c r="C964" s="261"/>
      <c r="D964" s="240" t="s">
        <v>327</v>
      </c>
      <c r="E964" s="262" t="s">
        <v>19</v>
      </c>
      <c r="F964" s="263" t="s">
        <v>345</v>
      </c>
      <c r="G964" s="261"/>
      <c r="H964" s="264">
        <v>40.465000000000003</v>
      </c>
      <c r="I964" s="265"/>
      <c r="J964" s="261"/>
      <c r="K964" s="261"/>
      <c r="L964" s="266"/>
      <c r="M964" s="267"/>
      <c r="N964" s="268"/>
      <c r="O964" s="268"/>
      <c r="P964" s="268"/>
      <c r="Q964" s="268"/>
      <c r="R964" s="268"/>
      <c r="S964" s="268"/>
      <c r="T964" s="269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0" t="s">
        <v>327</v>
      </c>
      <c r="AU964" s="270" t="s">
        <v>85</v>
      </c>
      <c r="AV964" s="15" t="s">
        <v>215</v>
      </c>
      <c r="AW964" s="15" t="s">
        <v>36</v>
      </c>
      <c r="AX964" s="15" t="s">
        <v>82</v>
      </c>
      <c r="AY964" s="270" t="s">
        <v>207</v>
      </c>
    </row>
    <row r="965" s="2" customFormat="1" ht="21.75" customHeight="1">
      <c r="A965" s="40"/>
      <c r="B965" s="41"/>
      <c r="C965" s="214" t="s">
        <v>1279</v>
      </c>
      <c r="D965" s="214" t="s">
        <v>211</v>
      </c>
      <c r="E965" s="215" t="s">
        <v>1280</v>
      </c>
      <c r="F965" s="216" t="s">
        <v>1281</v>
      </c>
      <c r="G965" s="217" t="s">
        <v>220</v>
      </c>
      <c r="H965" s="218">
        <v>40.465000000000003</v>
      </c>
      <c r="I965" s="219"/>
      <c r="J965" s="220">
        <f>ROUND(I965*H965,2)</f>
        <v>0</v>
      </c>
      <c r="K965" s="216" t="s">
        <v>323</v>
      </c>
      <c r="L965" s="46"/>
      <c r="M965" s="229" t="s">
        <v>19</v>
      </c>
      <c r="N965" s="230" t="s">
        <v>46</v>
      </c>
      <c r="O965" s="86"/>
      <c r="P965" s="231">
        <f>O965*H965</f>
        <v>0</v>
      </c>
      <c r="Q965" s="231">
        <v>0</v>
      </c>
      <c r="R965" s="231">
        <f>Q965*H965</f>
        <v>0</v>
      </c>
      <c r="S965" s="231">
        <v>0</v>
      </c>
      <c r="T965" s="232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6" t="s">
        <v>215</v>
      </c>
      <c r="AT965" s="226" t="s">
        <v>211</v>
      </c>
      <c r="AU965" s="226" t="s">
        <v>85</v>
      </c>
      <c r="AY965" s="19" t="s">
        <v>207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9" t="s">
        <v>82</v>
      </c>
      <c r="BK965" s="227">
        <f>ROUND(I965*H965,2)</f>
        <v>0</v>
      </c>
      <c r="BL965" s="19" t="s">
        <v>215</v>
      </c>
      <c r="BM965" s="226" t="s">
        <v>1282</v>
      </c>
    </row>
    <row r="966" s="2" customFormat="1">
      <c r="A966" s="40"/>
      <c r="B966" s="41"/>
      <c r="C966" s="42"/>
      <c r="D966" s="233" t="s">
        <v>325</v>
      </c>
      <c r="E966" s="42"/>
      <c r="F966" s="234" t="s">
        <v>1283</v>
      </c>
      <c r="G966" s="42"/>
      <c r="H966" s="42"/>
      <c r="I966" s="235"/>
      <c r="J966" s="42"/>
      <c r="K966" s="42"/>
      <c r="L966" s="46"/>
      <c r="M966" s="236"/>
      <c r="N966" s="237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325</v>
      </c>
      <c r="AU966" s="19" t="s">
        <v>85</v>
      </c>
    </row>
    <row r="967" s="2" customFormat="1" ht="21.75" customHeight="1">
      <c r="A967" s="40"/>
      <c r="B967" s="41"/>
      <c r="C967" s="214" t="s">
        <v>1284</v>
      </c>
      <c r="D967" s="214" t="s">
        <v>211</v>
      </c>
      <c r="E967" s="215" t="s">
        <v>1285</v>
      </c>
      <c r="F967" s="216" t="s">
        <v>1286</v>
      </c>
      <c r="G967" s="217" t="s">
        <v>214</v>
      </c>
      <c r="H967" s="218">
        <v>4</v>
      </c>
      <c r="I967" s="219"/>
      <c r="J967" s="220">
        <f>ROUND(I967*H967,2)</f>
        <v>0</v>
      </c>
      <c r="K967" s="216" t="s">
        <v>19</v>
      </c>
      <c r="L967" s="46"/>
      <c r="M967" s="229" t="s">
        <v>19</v>
      </c>
      <c r="N967" s="230" t="s">
        <v>46</v>
      </c>
      <c r="O967" s="86"/>
      <c r="P967" s="231">
        <f>O967*H967</f>
        <v>0</v>
      </c>
      <c r="Q967" s="231">
        <v>0</v>
      </c>
      <c r="R967" s="231">
        <f>Q967*H967</f>
        <v>0</v>
      </c>
      <c r="S967" s="231">
        <v>0</v>
      </c>
      <c r="T967" s="232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215</v>
      </c>
      <c r="AT967" s="226" t="s">
        <v>211</v>
      </c>
      <c r="AU967" s="226" t="s">
        <v>85</v>
      </c>
      <c r="AY967" s="19" t="s">
        <v>207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82</v>
      </c>
      <c r="BK967" s="227">
        <f>ROUND(I967*H967,2)</f>
        <v>0</v>
      </c>
      <c r="BL967" s="19" t="s">
        <v>215</v>
      </c>
      <c r="BM967" s="226" t="s">
        <v>1287</v>
      </c>
    </row>
    <row r="968" s="13" customFormat="1">
      <c r="A968" s="13"/>
      <c r="B968" s="238"/>
      <c r="C968" s="239"/>
      <c r="D968" s="240" t="s">
        <v>327</v>
      </c>
      <c r="E968" s="241" t="s">
        <v>19</v>
      </c>
      <c r="F968" s="242" t="s">
        <v>1288</v>
      </c>
      <c r="G968" s="239"/>
      <c r="H968" s="241" t="s">
        <v>19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327</v>
      </c>
      <c r="AU968" s="248" t="s">
        <v>85</v>
      </c>
      <c r="AV968" s="13" t="s">
        <v>82</v>
      </c>
      <c r="AW968" s="13" t="s">
        <v>36</v>
      </c>
      <c r="AX968" s="13" t="s">
        <v>75</v>
      </c>
      <c r="AY968" s="248" t="s">
        <v>207</v>
      </c>
    </row>
    <row r="969" s="14" customFormat="1">
      <c r="A969" s="14"/>
      <c r="B969" s="249"/>
      <c r="C969" s="250"/>
      <c r="D969" s="240" t="s">
        <v>327</v>
      </c>
      <c r="E969" s="251" t="s">
        <v>19</v>
      </c>
      <c r="F969" s="252" t="s">
        <v>215</v>
      </c>
      <c r="G969" s="250"/>
      <c r="H969" s="253">
        <v>4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9" t="s">
        <v>327</v>
      </c>
      <c r="AU969" s="259" t="s">
        <v>85</v>
      </c>
      <c r="AV969" s="14" t="s">
        <v>85</v>
      </c>
      <c r="AW969" s="14" t="s">
        <v>36</v>
      </c>
      <c r="AX969" s="14" t="s">
        <v>82</v>
      </c>
      <c r="AY969" s="259" t="s">
        <v>207</v>
      </c>
    </row>
    <row r="970" s="2" customFormat="1" ht="24.15" customHeight="1">
      <c r="A970" s="40"/>
      <c r="B970" s="41"/>
      <c r="C970" s="214" t="s">
        <v>1289</v>
      </c>
      <c r="D970" s="214" t="s">
        <v>211</v>
      </c>
      <c r="E970" s="215" t="s">
        <v>1290</v>
      </c>
      <c r="F970" s="216" t="s">
        <v>1291</v>
      </c>
      <c r="G970" s="217" t="s">
        <v>214</v>
      </c>
      <c r="H970" s="218">
        <v>1</v>
      </c>
      <c r="I970" s="219"/>
      <c r="J970" s="220">
        <f>ROUND(I970*H970,2)</f>
        <v>0</v>
      </c>
      <c r="K970" s="216" t="s">
        <v>19</v>
      </c>
      <c r="L970" s="46"/>
      <c r="M970" s="229" t="s">
        <v>19</v>
      </c>
      <c r="N970" s="230" t="s">
        <v>46</v>
      </c>
      <c r="O970" s="86"/>
      <c r="P970" s="231">
        <f>O970*H970</f>
        <v>0</v>
      </c>
      <c r="Q970" s="231">
        <v>0</v>
      </c>
      <c r="R970" s="231">
        <f>Q970*H970</f>
        <v>0</v>
      </c>
      <c r="S970" s="231">
        <v>0</v>
      </c>
      <c r="T970" s="232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215</v>
      </c>
      <c r="AT970" s="226" t="s">
        <v>211</v>
      </c>
      <c r="AU970" s="226" t="s">
        <v>85</v>
      </c>
      <c r="AY970" s="19" t="s">
        <v>207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82</v>
      </c>
      <c r="BK970" s="227">
        <f>ROUND(I970*H970,2)</f>
        <v>0</v>
      </c>
      <c r="BL970" s="19" t="s">
        <v>215</v>
      </c>
      <c r="BM970" s="226" t="s">
        <v>1292</v>
      </c>
    </row>
    <row r="971" s="12" customFormat="1" ht="22.8" customHeight="1">
      <c r="A971" s="12"/>
      <c r="B971" s="198"/>
      <c r="C971" s="199"/>
      <c r="D971" s="200" t="s">
        <v>74</v>
      </c>
      <c r="E971" s="212" t="s">
        <v>367</v>
      </c>
      <c r="F971" s="212" t="s">
        <v>1293</v>
      </c>
      <c r="G971" s="199"/>
      <c r="H971" s="199"/>
      <c r="I971" s="202"/>
      <c r="J971" s="213">
        <f>BK971</f>
        <v>0</v>
      </c>
      <c r="K971" s="199"/>
      <c r="L971" s="204"/>
      <c r="M971" s="205"/>
      <c r="N971" s="206"/>
      <c r="O971" s="206"/>
      <c r="P971" s="207">
        <f>P972+P1115+P1194</f>
        <v>0</v>
      </c>
      <c r="Q971" s="206"/>
      <c r="R971" s="207">
        <f>R972+R1115+R1194</f>
        <v>751.68856846000006</v>
      </c>
      <c r="S971" s="206"/>
      <c r="T971" s="208">
        <f>T972+T1115+T1194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09" t="s">
        <v>82</v>
      </c>
      <c r="AT971" s="210" t="s">
        <v>74</v>
      </c>
      <c r="AU971" s="210" t="s">
        <v>82</v>
      </c>
      <c r="AY971" s="209" t="s">
        <v>207</v>
      </c>
      <c r="BK971" s="211">
        <f>BK972+BK1115+BK1194</f>
        <v>0</v>
      </c>
    </row>
    <row r="972" s="12" customFormat="1" ht="20.88" customHeight="1">
      <c r="A972" s="12"/>
      <c r="B972" s="198"/>
      <c r="C972" s="199"/>
      <c r="D972" s="200" t="s">
        <v>74</v>
      </c>
      <c r="E972" s="212" t="s">
        <v>942</v>
      </c>
      <c r="F972" s="212" t="s">
        <v>1294</v>
      </c>
      <c r="G972" s="199"/>
      <c r="H972" s="199"/>
      <c r="I972" s="202"/>
      <c r="J972" s="213">
        <f>BK972</f>
        <v>0</v>
      </c>
      <c r="K972" s="199"/>
      <c r="L972" s="204"/>
      <c r="M972" s="205"/>
      <c r="N972" s="206"/>
      <c r="O972" s="206"/>
      <c r="P972" s="207">
        <f>SUM(P973:P1114)</f>
        <v>0</v>
      </c>
      <c r="Q972" s="206"/>
      <c r="R972" s="207">
        <f>SUM(R973:R1114)</f>
        <v>32.514979009999998</v>
      </c>
      <c r="S972" s="206"/>
      <c r="T972" s="208">
        <f>SUM(T973:T1114)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09" t="s">
        <v>82</v>
      </c>
      <c r="AT972" s="210" t="s">
        <v>74</v>
      </c>
      <c r="AU972" s="210" t="s">
        <v>85</v>
      </c>
      <c r="AY972" s="209" t="s">
        <v>207</v>
      </c>
      <c r="BK972" s="211">
        <f>SUM(BK973:BK1114)</f>
        <v>0</v>
      </c>
    </row>
    <row r="973" s="2" customFormat="1" ht="24.15" customHeight="1">
      <c r="A973" s="40"/>
      <c r="B973" s="41"/>
      <c r="C973" s="214" t="s">
        <v>1295</v>
      </c>
      <c r="D973" s="214" t="s">
        <v>211</v>
      </c>
      <c r="E973" s="215" t="s">
        <v>1296</v>
      </c>
      <c r="F973" s="216" t="s">
        <v>1297</v>
      </c>
      <c r="G973" s="217" t="s">
        <v>220</v>
      </c>
      <c r="H973" s="218">
        <v>28</v>
      </c>
      <c r="I973" s="219"/>
      <c r="J973" s="220">
        <f>ROUND(I973*H973,2)</f>
        <v>0</v>
      </c>
      <c r="K973" s="216" t="s">
        <v>323</v>
      </c>
      <c r="L973" s="46"/>
      <c r="M973" s="229" t="s">
        <v>19</v>
      </c>
      <c r="N973" s="230" t="s">
        <v>46</v>
      </c>
      <c r="O973" s="86"/>
      <c r="P973" s="231">
        <f>O973*H973</f>
        <v>0</v>
      </c>
      <c r="Q973" s="231">
        <v>0.0043800000000000002</v>
      </c>
      <c r="R973" s="231">
        <f>Q973*H973</f>
        <v>0.12264</v>
      </c>
      <c r="S973" s="231">
        <v>0</v>
      </c>
      <c r="T973" s="232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6" t="s">
        <v>215</v>
      </c>
      <c r="AT973" s="226" t="s">
        <v>211</v>
      </c>
      <c r="AU973" s="226" t="s">
        <v>216</v>
      </c>
      <c r="AY973" s="19" t="s">
        <v>207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9" t="s">
        <v>82</v>
      </c>
      <c r="BK973" s="227">
        <f>ROUND(I973*H973,2)</f>
        <v>0</v>
      </c>
      <c r="BL973" s="19" t="s">
        <v>215</v>
      </c>
      <c r="BM973" s="226" t="s">
        <v>1298</v>
      </c>
    </row>
    <row r="974" s="2" customFormat="1">
      <c r="A974" s="40"/>
      <c r="B974" s="41"/>
      <c r="C974" s="42"/>
      <c r="D974" s="233" t="s">
        <v>325</v>
      </c>
      <c r="E974" s="42"/>
      <c r="F974" s="234" t="s">
        <v>1299</v>
      </c>
      <c r="G974" s="42"/>
      <c r="H974" s="42"/>
      <c r="I974" s="235"/>
      <c r="J974" s="42"/>
      <c r="K974" s="42"/>
      <c r="L974" s="46"/>
      <c r="M974" s="236"/>
      <c r="N974" s="237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325</v>
      </c>
      <c r="AU974" s="19" t="s">
        <v>216</v>
      </c>
    </row>
    <row r="975" s="13" customFormat="1">
      <c r="A975" s="13"/>
      <c r="B975" s="238"/>
      <c r="C975" s="239"/>
      <c r="D975" s="240" t="s">
        <v>327</v>
      </c>
      <c r="E975" s="241" t="s">
        <v>19</v>
      </c>
      <c r="F975" s="242" t="s">
        <v>875</v>
      </c>
      <c r="G975" s="239"/>
      <c r="H975" s="241" t="s">
        <v>19</v>
      </c>
      <c r="I975" s="243"/>
      <c r="J975" s="239"/>
      <c r="K975" s="239"/>
      <c r="L975" s="244"/>
      <c r="M975" s="245"/>
      <c r="N975" s="246"/>
      <c r="O975" s="246"/>
      <c r="P975" s="246"/>
      <c r="Q975" s="246"/>
      <c r="R975" s="246"/>
      <c r="S975" s="246"/>
      <c r="T975" s="24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8" t="s">
        <v>327</v>
      </c>
      <c r="AU975" s="248" t="s">
        <v>216</v>
      </c>
      <c r="AV975" s="13" t="s">
        <v>82</v>
      </c>
      <c r="AW975" s="13" t="s">
        <v>36</v>
      </c>
      <c r="AX975" s="13" t="s">
        <v>75</v>
      </c>
      <c r="AY975" s="248" t="s">
        <v>207</v>
      </c>
    </row>
    <row r="976" s="13" customFormat="1">
      <c r="A976" s="13"/>
      <c r="B976" s="238"/>
      <c r="C976" s="239"/>
      <c r="D976" s="240" t="s">
        <v>327</v>
      </c>
      <c r="E976" s="241" t="s">
        <v>19</v>
      </c>
      <c r="F976" s="242" t="s">
        <v>896</v>
      </c>
      <c r="G976" s="239"/>
      <c r="H976" s="241" t="s">
        <v>19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8" t="s">
        <v>327</v>
      </c>
      <c r="AU976" s="248" t="s">
        <v>216</v>
      </c>
      <c r="AV976" s="13" t="s">
        <v>82</v>
      </c>
      <c r="AW976" s="13" t="s">
        <v>36</v>
      </c>
      <c r="AX976" s="13" t="s">
        <v>75</v>
      </c>
      <c r="AY976" s="248" t="s">
        <v>207</v>
      </c>
    </row>
    <row r="977" s="14" customFormat="1">
      <c r="A977" s="14"/>
      <c r="B977" s="249"/>
      <c r="C977" s="250"/>
      <c r="D977" s="240" t="s">
        <v>327</v>
      </c>
      <c r="E977" s="251" t="s">
        <v>19</v>
      </c>
      <c r="F977" s="252" t="s">
        <v>1300</v>
      </c>
      <c r="G977" s="250"/>
      <c r="H977" s="253">
        <v>8.25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9" t="s">
        <v>327</v>
      </c>
      <c r="AU977" s="259" t="s">
        <v>216</v>
      </c>
      <c r="AV977" s="14" t="s">
        <v>85</v>
      </c>
      <c r="AW977" s="14" t="s">
        <v>36</v>
      </c>
      <c r="AX977" s="14" t="s">
        <v>75</v>
      </c>
      <c r="AY977" s="259" t="s">
        <v>207</v>
      </c>
    </row>
    <row r="978" s="13" customFormat="1">
      <c r="A978" s="13"/>
      <c r="B978" s="238"/>
      <c r="C978" s="239"/>
      <c r="D978" s="240" t="s">
        <v>327</v>
      </c>
      <c r="E978" s="241" t="s">
        <v>19</v>
      </c>
      <c r="F978" s="242" t="s">
        <v>877</v>
      </c>
      <c r="G978" s="239"/>
      <c r="H978" s="241" t="s">
        <v>19</v>
      </c>
      <c r="I978" s="243"/>
      <c r="J978" s="239"/>
      <c r="K978" s="239"/>
      <c r="L978" s="244"/>
      <c r="M978" s="245"/>
      <c r="N978" s="246"/>
      <c r="O978" s="246"/>
      <c r="P978" s="246"/>
      <c r="Q978" s="246"/>
      <c r="R978" s="246"/>
      <c r="S978" s="246"/>
      <c r="T978" s="24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8" t="s">
        <v>327</v>
      </c>
      <c r="AU978" s="248" t="s">
        <v>216</v>
      </c>
      <c r="AV978" s="13" t="s">
        <v>82</v>
      </c>
      <c r="AW978" s="13" t="s">
        <v>36</v>
      </c>
      <c r="AX978" s="13" t="s">
        <v>75</v>
      </c>
      <c r="AY978" s="248" t="s">
        <v>207</v>
      </c>
    </row>
    <row r="979" s="14" customFormat="1">
      <c r="A979" s="14"/>
      <c r="B979" s="249"/>
      <c r="C979" s="250"/>
      <c r="D979" s="240" t="s">
        <v>327</v>
      </c>
      <c r="E979" s="251" t="s">
        <v>19</v>
      </c>
      <c r="F979" s="252" t="s">
        <v>1301</v>
      </c>
      <c r="G979" s="250"/>
      <c r="H979" s="253">
        <v>19.75</v>
      </c>
      <c r="I979" s="254"/>
      <c r="J979" s="250"/>
      <c r="K979" s="250"/>
      <c r="L979" s="255"/>
      <c r="M979" s="256"/>
      <c r="N979" s="257"/>
      <c r="O979" s="257"/>
      <c r="P979" s="257"/>
      <c r="Q979" s="257"/>
      <c r="R979" s="257"/>
      <c r="S979" s="257"/>
      <c r="T979" s="25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9" t="s">
        <v>327</v>
      </c>
      <c r="AU979" s="259" t="s">
        <v>216</v>
      </c>
      <c r="AV979" s="14" t="s">
        <v>85</v>
      </c>
      <c r="AW979" s="14" t="s">
        <v>36</v>
      </c>
      <c r="AX979" s="14" t="s">
        <v>75</v>
      </c>
      <c r="AY979" s="259" t="s">
        <v>207</v>
      </c>
    </row>
    <row r="980" s="15" customFormat="1">
      <c r="A980" s="15"/>
      <c r="B980" s="260"/>
      <c r="C980" s="261"/>
      <c r="D980" s="240" t="s">
        <v>327</v>
      </c>
      <c r="E980" s="262" t="s">
        <v>19</v>
      </c>
      <c r="F980" s="263" t="s">
        <v>345</v>
      </c>
      <c r="G980" s="261"/>
      <c r="H980" s="264">
        <v>28</v>
      </c>
      <c r="I980" s="265"/>
      <c r="J980" s="261"/>
      <c r="K980" s="261"/>
      <c r="L980" s="266"/>
      <c r="M980" s="267"/>
      <c r="N980" s="268"/>
      <c r="O980" s="268"/>
      <c r="P980" s="268"/>
      <c r="Q980" s="268"/>
      <c r="R980" s="268"/>
      <c r="S980" s="268"/>
      <c r="T980" s="269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0" t="s">
        <v>327</v>
      </c>
      <c r="AU980" s="270" t="s">
        <v>216</v>
      </c>
      <c r="AV980" s="15" t="s">
        <v>215</v>
      </c>
      <c r="AW980" s="15" t="s">
        <v>36</v>
      </c>
      <c r="AX980" s="15" t="s">
        <v>82</v>
      </c>
      <c r="AY980" s="270" t="s">
        <v>207</v>
      </c>
    </row>
    <row r="981" s="2" customFormat="1" ht="24.15" customHeight="1">
      <c r="A981" s="40"/>
      <c r="B981" s="41"/>
      <c r="C981" s="214" t="s">
        <v>1302</v>
      </c>
      <c r="D981" s="214" t="s">
        <v>211</v>
      </c>
      <c r="E981" s="215" t="s">
        <v>1303</v>
      </c>
      <c r="F981" s="216" t="s">
        <v>1304</v>
      </c>
      <c r="G981" s="217" t="s">
        <v>220</v>
      </c>
      <c r="H981" s="218">
        <v>207.33600000000001</v>
      </c>
      <c r="I981" s="219"/>
      <c r="J981" s="220">
        <f>ROUND(I981*H981,2)</f>
        <v>0</v>
      </c>
      <c r="K981" s="216" t="s">
        <v>323</v>
      </c>
      <c r="L981" s="46"/>
      <c r="M981" s="229" t="s">
        <v>19</v>
      </c>
      <c r="N981" s="230" t="s">
        <v>46</v>
      </c>
      <c r="O981" s="86"/>
      <c r="P981" s="231">
        <f>O981*H981</f>
        <v>0</v>
      </c>
      <c r="Q981" s="231">
        <v>0.0092999999999999992</v>
      </c>
      <c r="R981" s="231">
        <f>Q981*H981</f>
        <v>1.9282248</v>
      </c>
      <c r="S981" s="231">
        <v>0</v>
      </c>
      <c r="T981" s="232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215</v>
      </c>
      <c r="AT981" s="226" t="s">
        <v>211</v>
      </c>
      <c r="AU981" s="226" t="s">
        <v>216</v>
      </c>
      <c r="AY981" s="19" t="s">
        <v>207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82</v>
      </c>
      <c r="BK981" s="227">
        <f>ROUND(I981*H981,2)</f>
        <v>0</v>
      </c>
      <c r="BL981" s="19" t="s">
        <v>215</v>
      </c>
      <c r="BM981" s="226" t="s">
        <v>1305</v>
      </c>
    </row>
    <row r="982" s="2" customFormat="1">
      <c r="A982" s="40"/>
      <c r="B982" s="41"/>
      <c r="C982" s="42"/>
      <c r="D982" s="233" t="s">
        <v>325</v>
      </c>
      <c r="E982" s="42"/>
      <c r="F982" s="234" t="s">
        <v>1306</v>
      </c>
      <c r="G982" s="42"/>
      <c r="H982" s="42"/>
      <c r="I982" s="235"/>
      <c r="J982" s="42"/>
      <c r="K982" s="42"/>
      <c r="L982" s="46"/>
      <c r="M982" s="236"/>
      <c r="N982" s="237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325</v>
      </c>
      <c r="AU982" s="19" t="s">
        <v>216</v>
      </c>
    </row>
    <row r="983" s="13" customFormat="1">
      <c r="A983" s="13"/>
      <c r="B983" s="238"/>
      <c r="C983" s="239"/>
      <c r="D983" s="240" t="s">
        <v>327</v>
      </c>
      <c r="E983" s="241" t="s">
        <v>19</v>
      </c>
      <c r="F983" s="242" t="s">
        <v>1307</v>
      </c>
      <c r="G983" s="239"/>
      <c r="H983" s="241" t="s">
        <v>19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327</v>
      </c>
      <c r="AU983" s="248" t="s">
        <v>216</v>
      </c>
      <c r="AV983" s="13" t="s">
        <v>82</v>
      </c>
      <c r="AW983" s="13" t="s">
        <v>36</v>
      </c>
      <c r="AX983" s="13" t="s">
        <v>75</v>
      </c>
      <c r="AY983" s="248" t="s">
        <v>207</v>
      </c>
    </row>
    <row r="984" s="14" customFormat="1">
      <c r="A984" s="14"/>
      <c r="B984" s="249"/>
      <c r="C984" s="250"/>
      <c r="D984" s="240" t="s">
        <v>327</v>
      </c>
      <c r="E984" s="251" t="s">
        <v>19</v>
      </c>
      <c r="F984" s="252" t="s">
        <v>1308</v>
      </c>
      <c r="G984" s="250"/>
      <c r="H984" s="253">
        <v>208.62000000000001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327</v>
      </c>
      <c r="AU984" s="259" t="s">
        <v>216</v>
      </c>
      <c r="AV984" s="14" t="s">
        <v>85</v>
      </c>
      <c r="AW984" s="14" t="s">
        <v>36</v>
      </c>
      <c r="AX984" s="14" t="s">
        <v>75</v>
      </c>
      <c r="AY984" s="259" t="s">
        <v>207</v>
      </c>
    </row>
    <row r="985" s="14" customFormat="1">
      <c r="A985" s="14"/>
      <c r="B985" s="249"/>
      <c r="C985" s="250"/>
      <c r="D985" s="240" t="s">
        <v>327</v>
      </c>
      <c r="E985" s="251" t="s">
        <v>19</v>
      </c>
      <c r="F985" s="252" t="s">
        <v>1309</v>
      </c>
      <c r="G985" s="250"/>
      <c r="H985" s="253">
        <v>-23.245999999999999</v>
      </c>
      <c r="I985" s="254"/>
      <c r="J985" s="250"/>
      <c r="K985" s="250"/>
      <c r="L985" s="255"/>
      <c r="M985" s="256"/>
      <c r="N985" s="257"/>
      <c r="O985" s="257"/>
      <c r="P985" s="257"/>
      <c r="Q985" s="257"/>
      <c r="R985" s="257"/>
      <c r="S985" s="257"/>
      <c r="T985" s="25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9" t="s">
        <v>327</v>
      </c>
      <c r="AU985" s="259" t="s">
        <v>216</v>
      </c>
      <c r="AV985" s="14" t="s">
        <v>85</v>
      </c>
      <c r="AW985" s="14" t="s">
        <v>36</v>
      </c>
      <c r="AX985" s="14" t="s">
        <v>75</v>
      </c>
      <c r="AY985" s="259" t="s">
        <v>207</v>
      </c>
    </row>
    <row r="986" s="14" customFormat="1">
      <c r="A986" s="14"/>
      <c r="B986" s="249"/>
      <c r="C986" s="250"/>
      <c r="D986" s="240" t="s">
        <v>327</v>
      </c>
      <c r="E986" s="251" t="s">
        <v>19</v>
      </c>
      <c r="F986" s="252" t="s">
        <v>1310</v>
      </c>
      <c r="G986" s="250"/>
      <c r="H986" s="253">
        <v>-19.513000000000002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327</v>
      </c>
      <c r="AU986" s="259" t="s">
        <v>216</v>
      </c>
      <c r="AV986" s="14" t="s">
        <v>85</v>
      </c>
      <c r="AW986" s="14" t="s">
        <v>36</v>
      </c>
      <c r="AX986" s="14" t="s">
        <v>75</v>
      </c>
      <c r="AY986" s="259" t="s">
        <v>207</v>
      </c>
    </row>
    <row r="987" s="14" customFormat="1">
      <c r="A987" s="14"/>
      <c r="B987" s="249"/>
      <c r="C987" s="250"/>
      <c r="D987" s="240" t="s">
        <v>327</v>
      </c>
      <c r="E987" s="251" t="s">
        <v>19</v>
      </c>
      <c r="F987" s="252" t="s">
        <v>1311</v>
      </c>
      <c r="G987" s="250"/>
      <c r="H987" s="253">
        <v>12.677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9" t="s">
        <v>327</v>
      </c>
      <c r="AU987" s="259" t="s">
        <v>216</v>
      </c>
      <c r="AV987" s="14" t="s">
        <v>85</v>
      </c>
      <c r="AW987" s="14" t="s">
        <v>36</v>
      </c>
      <c r="AX987" s="14" t="s">
        <v>75</v>
      </c>
      <c r="AY987" s="259" t="s">
        <v>207</v>
      </c>
    </row>
    <row r="988" s="14" customFormat="1">
      <c r="A988" s="14"/>
      <c r="B988" s="249"/>
      <c r="C988" s="250"/>
      <c r="D988" s="240" t="s">
        <v>327</v>
      </c>
      <c r="E988" s="251" t="s">
        <v>19</v>
      </c>
      <c r="F988" s="252" t="s">
        <v>1312</v>
      </c>
      <c r="G988" s="250"/>
      <c r="H988" s="253">
        <v>-11.688000000000001</v>
      </c>
      <c r="I988" s="254"/>
      <c r="J988" s="250"/>
      <c r="K988" s="250"/>
      <c r="L988" s="255"/>
      <c r="M988" s="256"/>
      <c r="N988" s="257"/>
      <c r="O988" s="257"/>
      <c r="P988" s="257"/>
      <c r="Q988" s="257"/>
      <c r="R988" s="257"/>
      <c r="S988" s="257"/>
      <c r="T988" s="25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9" t="s">
        <v>327</v>
      </c>
      <c r="AU988" s="259" t="s">
        <v>216</v>
      </c>
      <c r="AV988" s="14" t="s">
        <v>85</v>
      </c>
      <c r="AW988" s="14" t="s">
        <v>36</v>
      </c>
      <c r="AX988" s="14" t="s">
        <v>75</v>
      </c>
      <c r="AY988" s="259" t="s">
        <v>207</v>
      </c>
    </row>
    <row r="989" s="14" customFormat="1">
      <c r="A989" s="14"/>
      <c r="B989" s="249"/>
      <c r="C989" s="250"/>
      <c r="D989" s="240" t="s">
        <v>327</v>
      </c>
      <c r="E989" s="251" t="s">
        <v>19</v>
      </c>
      <c r="F989" s="252" t="s">
        <v>1313</v>
      </c>
      <c r="G989" s="250"/>
      <c r="H989" s="253">
        <v>9.5389999999999997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327</v>
      </c>
      <c r="AU989" s="259" t="s">
        <v>216</v>
      </c>
      <c r="AV989" s="14" t="s">
        <v>85</v>
      </c>
      <c r="AW989" s="14" t="s">
        <v>36</v>
      </c>
      <c r="AX989" s="14" t="s">
        <v>75</v>
      </c>
      <c r="AY989" s="259" t="s">
        <v>207</v>
      </c>
    </row>
    <row r="990" s="13" customFormat="1">
      <c r="A990" s="13"/>
      <c r="B990" s="238"/>
      <c r="C990" s="239"/>
      <c r="D990" s="240" t="s">
        <v>327</v>
      </c>
      <c r="E990" s="241" t="s">
        <v>19</v>
      </c>
      <c r="F990" s="242" t="s">
        <v>1314</v>
      </c>
      <c r="G990" s="239"/>
      <c r="H990" s="241" t="s">
        <v>19</v>
      </c>
      <c r="I990" s="243"/>
      <c r="J990" s="239"/>
      <c r="K990" s="239"/>
      <c r="L990" s="244"/>
      <c r="M990" s="245"/>
      <c r="N990" s="246"/>
      <c r="O990" s="246"/>
      <c r="P990" s="246"/>
      <c r="Q990" s="246"/>
      <c r="R990" s="246"/>
      <c r="S990" s="246"/>
      <c r="T990" s="24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8" t="s">
        <v>327</v>
      </c>
      <c r="AU990" s="248" t="s">
        <v>216</v>
      </c>
      <c r="AV990" s="13" t="s">
        <v>82</v>
      </c>
      <c r="AW990" s="13" t="s">
        <v>36</v>
      </c>
      <c r="AX990" s="13" t="s">
        <v>75</v>
      </c>
      <c r="AY990" s="248" t="s">
        <v>207</v>
      </c>
    </row>
    <row r="991" s="14" customFormat="1">
      <c r="A991" s="14"/>
      <c r="B991" s="249"/>
      <c r="C991" s="250"/>
      <c r="D991" s="240" t="s">
        <v>327</v>
      </c>
      <c r="E991" s="251" t="s">
        <v>19</v>
      </c>
      <c r="F991" s="252" t="s">
        <v>1315</v>
      </c>
      <c r="G991" s="250"/>
      <c r="H991" s="253">
        <v>25.667000000000002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9" t="s">
        <v>327</v>
      </c>
      <c r="AU991" s="259" t="s">
        <v>216</v>
      </c>
      <c r="AV991" s="14" t="s">
        <v>85</v>
      </c>
      <c r="AW991" s="14" t="s">
        <v>36</v>
      </c>
      <c r="AX991" s="14" t="s">
        <v>75</v>
      </c>
      <c r="AY991" s="259" t="s">
        <v>207</v>
      </c>
    </row>
    <row r="992" s="14" customFormat="1">
      <c r="A992" s="14"/>
      <c r="B992" s="249"/>
      <c r="C992" s="250"/>
      <c r="D992" s="240" t="s">
        <v>327</v>
      </c>
      <c r="E992" s="251" t="s">
        <v>19</v>
      </c>
      <c r="F992" s="252" t="s">
        <v>1316</v>
      </c>
      <c r="G992" s="250"/>
      <c r="H992" s="253">
        <v>5.2800000000000002</v>
      </c>
      <c r="I992" s="254"/>
      <c r="J992" s="250"/>
      <c r="K992" s="250"/>
      <c r="L992" s="255"/>
      <c r="M992" s="256"/>
      <c r="N992" s="257"/>
      <c r="O992" s="257"/>
      <c r="P992" s="257"/>
      <c r="Q992" s="257"/>
      <c r="R992" s="257"/>
      <c r="S992" s="257"/>
      <c r="T992" s="25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9" t="s">
        <v>327</v>
      </c>
      <c r="AU992" s="259" t="s">
        <v>216</v>
      </c>
      <c r="AV992" s="14" t="s">
        <v>85</v>
      </c>
      <c r="AW992" s="14" t="s">
        <v>36</v>
      </c>
      <c r="AX992" s="14" t="s">
        <v>75</v>
      </c>
      <c r="AY992" s="259" t="s">
        <v>207</v>
      </c>
    </row>
    <row r="993" s="15" customFormat="1">
      <c r="A993" s="15"/>
      <c r="B993" s="260"/>
      <c r="C993" s="261"/>
      <c r="D993" s="240" t="s">
        <v>327</v>
      </c>
      <c r="E993" s="262" t="s">
        <v>19</v>
      </c>
      <c r="F993" s="263" t="s">
        <v>345</v>
      </c>
      <c r="G993" s="261"/>
      <c r="H993" s="264">
        <v>207.33600000000001</v>
      </c>
      <c r="I993" s="265"/>
      <c r="J993" s="261"/>
      <c r="K993" s="261"/>
      <c r="L993" s="266"/>
      <c r="M993" s="267"/>
      <c r="N993" s="268"/>
      <c r="O993" s="268"/>
      <c r="P993" s="268"/>
      <c r="Q993" s="268"/>
      <c r="R993" s="268"/>
      <c r="S993" s="268"/>
      <c r="T993" s="269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0" t="s">
        <v>327</v>
      </c>
      <c r="AU993" s="270" t="s">
        <v>216</v>
      </c>
      <c r="AV993" s="15" t="s">
        <v>215</v>
      </c>
      <c r="AW993" s="15" t="s">
        <v>36</v>
      </c>
      <c r="AX993" s="15" t="s">
        <v>82</v>
      </c>
      <c r="AY993" s="270" t="s">
        <v>207</v>
      </c>
    </row>
    <row r="994" s="2" customFormat="1" ht="24.15" customHeight="1">
      <c r="A994" s="40"/>
      <c r="B994" s="41"/>
      <c r="C994" s="214" t="s">
        <v>1317</v>
      </c>
      <c r="D994" s="214" t="s">
        <v>211</v>
      </c>
      <c r="E994" s="215" t="s">
        <v>1318</v>
      </c>
      <c r="F994" s="216" t="s">
        <v>1319</v>
      </c>
      <c r="G994" s="217" t="s">
        <v>220</v>
      </c>
      <c r="H994" s="218">
        <v>461.07900000000001</v>
      </c>
      <c r="I994" s="219"/>
      <c r="J994" s="220">
        <f>ROUND(I994*H994,2)</f>
        <v>0</v>
      </c>
      <c r="K994" s="216" t="s">
        <v>323</v>
      </c>
      <c r="L994" s="46"/>
      <c r="M994" s="229" t="s">
        <v>19</v>
      </c>
      <c r="N994" s="230" t="s">
        <v>46</v>
      </c>
      <c r="O994" s="86"/>
      <c r="P994" s="231">
        <f>O994*H994</f>
        <v>0</v>
      </c>
      <c r="Q994" s="231">
        <v>0.019699999999999999</v>
      </c>
      <c r="R994" s="231">
        <f>Q994*H994</f>
        <v>9.0832563000000004</v>
      </c>
      <c r="S994" s="231">
        <v>0</v>
      </c>
      <c r="T994" s="232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215</v>
      </c>
      <c r="AT994" s="226" t="s">
        <v>211</v>
      </c>
      <c r="AU994" s="226" t="s">
        <v>216</v>
      </c>
      <c r="AY994" s="19" t="s">
        <v>207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82</v>
      </c>
      <c r="BK994" s="227">
        <f>ROUND(I994*H994,2)</f>
        <v>0</v>
      </c>
      <c r="BL994" s="19" t="s">
        <v>215</v>
      </c>
      <c r="BM994" s="226" t="s">
        <v>1320</v>
      </c>
    </row>
    <row r="995" s="2" customFormat="1">
      <c r="A995" s="40"/>
      <c r="B995" s="41"/>
      <c r="C995" s="42"/>
      <c r="D995" s="233" t="s">
        <v>325</v>
      </c>
      <c r="E995" s="42"/>
      <c r="F995" s="234" t="s">
        <v>1321</v>
      </c>
      <c r="G995" s="42"/>
      <c r="H995" s="42"/>
      <c r="I995" s="235"/>
      <c r="J995" s="42"/>
      <c r="K995" s="42"/>
      <c r="L995" s="46"/>
      <c r="M995" s="236"/>
      <c r="N995" s="237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325</v>
      </c>
      <c r="AU995" s="19" t="s">
        <v>216</v>
      </c>
    </row>
    <row r="996" s="13" customFormat="1">
      <c r="A996" s="13"/>
      <c r="B996" s="238"/>
      <c r="C996" s="239"/>
      <c r="D996" s="240" t="s">
        <v>327</v>
      </c>
      <c r="E996" s="241" t="s">
        <v>19</v>
      </c>
      <c r="F996" s="242" t="s">
        <v>1322</v>
      </c>
      <c r="G996" s="239"/>
      <c r="H996" s="241" t="s">
        <v>19</v>
      </c>
      <c r="I996" s="243"/>
      <c r="J996" s="239"/>
      <c r="K996" s="239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327</v>
      </c>
      <c r="AU996" s="248" t="s">
        <v>216</v>
      </c>
      <c r="AV996" s="13" t="s">
        <v>82</v>
      </c>
      <c r="AW996" s="13" t="s">
        <v>36</v>
      </c>
      <c r="AX996" s="13" t="s">
        <v>75</v>
      </c>
      <c r="AY996" s="248" t="s">
        <v>207</v>
      </c>
    </row>
    <row r="997" s="14" customFormat="1">
      <c r="A997" s="14"/>
      <c r="B997" s="249"/>
      <c r="C997" s="250"/>
      <c r="D997" s="240" t="s">
        <v>327</v>
      </c>
      <c r="E997" s="251" t="s">
        <v>19</v>
      </c>
      <c r="F997" s="252" t="s">
        <v>1323</v>
      </c>
      <c r="G997" s="250"/>
      <c r="H997" s="253">
        <v>148.92500000000001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327</v>
      </c>
      <c r="AU997" s="259" t="s">
        <v>216</v>
      </c>
      <c r="AV997" s="14" t="s">
        <v>85</v>
      </c>
      <c r="AW997" s="14" t="s">
        <v>36</v>
      </c>
      <c r="AX997" s="14" t="s">
        <v>75</v>
      </c>
      <c r="AY997" s="259" t="s">
        <v>207</v>
      </c>
    </row>
    <row r="998" s="14" customFormat="1">
      <c r="A998" s="14"/>
      <c r="B998" s="249"/>
      <c r="C998" s="250"/>
      <c r="D998" s="240" t="s">
        <v>327</v>
      </c>
      <c r="E998" s="251" t="s">
        <v>19</v>
      </c>
      <c r="F998" s="252" t="s">
        <v>1324</v>
      </c>
      <c r="G998" s="250"/>
      <c r="H998" s="253">
        <v>-0.55200000000000005</v>
      </c>
      <c r="I998" s="254"/>
      <c r="J998" s="250"/>
      <c r="K998" s="250"/>
      <c r="L998" s="255"/>
      <c r="M998" s="256"/>
      <c r="N998" s="257"/>
      <c r="O998" s="257"/>
      <c r="P998" s="257"/>
      <c r="Q998" s="257"/>
      <c r="R998" s="257"/>
      <c r="S998" s="257"/>
      <c r="T998" s="25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9" t="s">
        <v>327</v>
      </c>
      <c r="AU998" s="259" t="s">
        <v>216</v>
      </c>
      <c r="AV998" s="14" t="s">
        <v>85</v>
      </c>
      <c r="AW998" s="14" t="s">
        <v>36</v>
      </c>
      <c r="AX998" s="14" t="s">
        <v>75</v>
      </c>
      <c r="AY998" s="259" t="s">
        <v>207</v>
      </c>
    </row>
    <row r="999" s="14" customFormat="1">
      <c r="A999" s="14"/>
      <c r="B999" s="249"/>
      <c r="C999" s="250"/>
      <c r="D999" s="240" t="s">
        <v>327</v>
      </c>
      <c r="E999" s="251" t="s">
        <v>19</v>
      </c>
      <c r="F999" s="252" t="s">
        <v>1325</v>
      </c>
      <c r="G999" s="250"/>
      <c r="H999" s="253">
        <v>0.48899999999999999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327</v>
      </c>
      <c r="AU999" s="259" t="s">
        <v>216</v>
      </c>
      <c r="AV999" s="14" t="s">
        <v>85</v>
      </c>
      <c r="AW999" s="14" t="s">
        <v>36</v>
      </c>
      <c r="AX999" s="14" t="s">
        <v>75</v>
      </c>
      <c r="AY999" s="259" t="s">
        <v>207</v>
      </c>
    </row>
    <row r="1000" s="14" customFormat="1">
      <c r="A1000" s="14"/>
      <c r="B1000" s="249"/>
      <c r="C1000" s="250"/>
      <c r="D1000" s="240" t="s">
        <v>327</v>
      </c>
      <c r="E1000" s="251" t="s">
        <v>19</v>
      </c>
      <c r="F1000" s="252" t="s">
        <v>1326</v>
      </c>
      <c r="G1000" s="250"/>
      <c r="H1000" s="253">
        <v>-5.3570000000000002</v>
      </c>
      <c r="I1000" s="254"/>
      <c r="J1000" s="250"/>
      <c r="K1000" s="250"/>
      <c r="L1000" s="255"/>
      <c r="M1000" s="256"/>
      <c r="N1000" s="257"/>
      <c r="O1000" s="257"/>
      <c r="P1000" s="257"/>
      <c r="Q1000" s="257"/>
      <c r="R1000" s="257"/>
      <c r="S1000" s="257"/>
      <c r="T1000" s="25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9" t="s">
        <v>327</v>
      </c>
      <c r="AU1000" s="259" t="s">
        <v>216</v>
      </c>
      <c r="AV1000" s="14" t="s">
        <v>85</v>
      </c>
      <c r="AW1000" s="14" t="s">
        <v>36</v>
      </c>
      <c r="AX1000" s="14" t="s">
        <v>75</v>
      </c>
      <c r="AY1000" s="259" t="s">
        <v>207</v>
      </c>
    </row>
    <row r="1001" s="14" customFormat="1">
      <c r="A1001" s="14"/>
      <c r="B1001" s="249"/>
      <c r="C1001" s="250"/>
      <c r="D1001" s="240" t="s">
        <v>327</v>
      </c>
      <c r="E1001" s="251" t="s">
        <v>19</v>
      </c>
      <c r="F1001" s="252" t="s">
        <v>1327</v>
      </c>
      <c r="G1001" s="250"/>
      <c r="H1001" s="253">
        <v>3.4620000000000002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9" t="s">
        <v>327</v>
      </c>
      <c r="AU1001" s="259" t="s">
        <v>216</v>
      </c>
      <c r="AV1001" s="14" t="s">
        <v>85</v>
      </c>
      <c r="AW1001" s="14" t="s">
        <v>36</v>
      </c>
      <c r="AX1001" s="14" t="s">
        <v>75</v>
      </c>
      <c r="AY1001" s="259" t="s">
        <v>207</v>
      </c>
    </row>
    <row r="1002" s="14" customFormat="1">
      <c r="A1002" s="14"/>
      <c r="B1002" s="249"/>
      <c r="C1002" s="250"/>
      <c r="D1002" s="240" t="s">
        <v>327</v>
      </c>
      <c r="E1002" s="251" t="s">
        <v>19</v>
      </c>
      <c r="F1002" s="252" t="s">
        <v>1328</v>
      </c>
      <c r="G1002" s="250"/>
      <c r="H1002" s="253">
        <v>-10.358000000000001</v>
      </c>
      <c r="I1002" s="254"/>
      <c r="J1002" s="250"/>
      <c r="K1002" s="250"/>
      <c r="L1002" s="255"/>
      <c r="M1002" s="256"/>
      <c r="N1002" s="257"/>
      <c r="O1002" s="257"/>
      <c r="P1002" s="257"/>
      <c r="Q1002" s="257"/>
      <c r="R1002" s="257"/>
      <c r="S1002" s="257"/>
      <c r="T1002" s="25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9" t="s">
        <v>327</v>
      </c>
      <c r="AU1002" s="259" t="s">
        <v>216</v>
      </c>
      <c r="AV1002" s="14" t="s">
        <v>85</v>
      </c>
      <c r="AW1002" s="14" t="s">
        <v>36</v>
      </c>
      <c r="AX1002" s="14" t="s">
        <v>75</v>
      </c>
      <c r="AY1002" s="259" t="s">
        <v>207</v>
      </c>
    </row>
    <row r="1003" s="14" customFormat="1">
      <c r="A1003" s="14"/>
      <c r="B1003" s="249"/>
      <c r="C1003" s="250"/>
      <c r="D1003" s="240" t="s">
        <v>327</v>
      </c>
      <c r="E1003" s="251" t="s">
        <v>19</v>
      </c>
      <c r="F1003" s="252" t="s">
        <v>1329</v>
      </c>
      <c r="G1003" s="250"/>
      <c r="H1003" s="253">
        <v>5.9640000000000004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9" t="s">
        <v>327</v>
      </c>
      <c r="AU1003" s="259" t="s">
        <v>216</v>
      </c>
      <c r="AV1003" s="14" t="s">
        <v>85</v>
      </c>
      <c r="AW1003" s="14" t="s">
        <v>36</v>
      </c>
      <c r="AX1003" s="14" t="s">
        <v>75</v>
      </c>
      <c r="AY1003" s="259" t="s">
        <v>207</v>
      </c>
    </row>
    <row r="1004" s="13" customFormat="1">
      <c r="A1004" s="13"/>
      <c r="B1004" s="238"/>
      <c r="C1004" s="239"/>
      <c r="D1004" s="240" t="s">
        <v>327</v>
      </c>
      <c r="E1004" s="241" t="s">
        <v>19</v>
      </c>
      <c r="F1004" s="242" t="s">
        <v>1330</v>
      </c>
      <c r="G1004" s="239"/>
      <c r="H1004" s="241" t="s">
        <v>19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327</v>
      </c>
      <c r="AU1004" s="248" t="s">
        <v>216</v>
      </c>
      <c r="AV1004" s="13" t="s">
        <v>82</v>
      </c>
      <c r="AW1004" s="13" t="s">
        <v>36</v>
      </c>
      <c r="AX1004" s="13" t="s">
        <v>75</v>
      </c>
      <c r="AY1004" s="248" t="s">
        <v>207</v>
      </c>
    </row>
    <row r="1005" s="14" customFormat="1">
      <c r="A1005" s="14"/>
      <c r="B1005" s="249"/>
      <c r="C1005" s="250"/>
      <c r="D1005" s="240" t="s">
        <v>327</v>
      </c>
      <c r="E1005" s="251" t="s">
        <v>19</v>
      </c>
      <c r="F1005" s="252" t="s">
        <v>1331</v>
      </c>
      <c r="G1005" s="250"/>
      <c r="H1005" s="253">
        <v>51.530000000000001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327</v>
      </c>
      <c r="AU1005" s="259" t="s">
        <v>216</v>
      </c>
      <c r="AV1005" s="14" t="s">
        <v>85</v>
      </c>
      <c r="AW1005" s="14" t="s">
        <v>36</v>
      </c>
      <c r="AX1005" s="14" t="s">
        <v>75</v>
      </c>
      <c r="AY1005" s="259" t="s">
        <v>207</v>
      </c>
    </row>
    <row r="1006" s="13" customFormat="1">
      <c r="A1006" s="13"/>
      <c r="B1006" s="238"/>
      <c r="C1006" s="239"/>
      <c r="D1006" s="240" t="s">
        <v>327</v>
      </c>
      <c r="E1006" s="241" t="s">
        <v>19</v>
      </c>
      <c r="F1006" s="242" t="s">
        <v>1332</v>
      </c>
      <c r="G1006" s="239"/>
      <c r="H1006" s="241" t="s">
        <v>19</v>
      </c>
      <c r="I1006" s="243"/>
      <c r="J1006" s="239"/>
      <c r="K1006" s="239"/>
      <c r="L1006" s="244"/>
      <c r="M1006" s="245"/>
      <c r="N1006" s="246"/>
      <c r="O1006" s="246"/>
      <c r="P1006" s="246"/>
      <c r="Q1006" s="246"/>
      <c r="R1006" s="246"/>
      <c r="S1006" s="246"/>
      <c r="T1006" s="24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8" t="s">
        <v>327</v>
      </c>
      <c r="AU1006" s="248" t="s">
        <v>216</v>
      </c>
      <c r="AV1006" s="13" t="s">
        <v>82</v>
      </c>
      <c r="AW1006" s="13" t="s">
        <v>36</v>
      </c>
      <c r="AX1006" s="13" t="s">
        <v>75</v>
      </c>
      <c r="AY1006" s="248" t="s">
        <v>207</v>
      </c>
    </row>
    <row r="1007" s="14" customFormat="1">
      <c r="A1007" s="14"/>
      <c r="B1007" s="249"/>
      <c r="C1007" s="250"/>
      <c r="D1007" s="240" t="s">
        <v>327</v>
      </c>
      <c r="E1007" s="251" t="s">
        <v>19</v>
      </c>
      <c r="F1007" s="252" t="s">
        <v>1333</v>
      </c>
      <c r="G1007" s="250"/>
      <c r="H1007" s="253">
        <v>52.688000000000002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9" t="s">
        <v>327</v>
      </c>
      <c r="AU1007" s="259" t="s">
        <v>216</v>
      </c>
      <c r="AV1007" s="14" t="s">
        <v>85</v>
      </c>
      <c r="AW1007" s="14" t="s">
        <v>36</v>
      </c>
      <c r="AX1007" s="14" t="s">
        <v>75</v>
      </c>
      <c r="AY1007" s="259" t="s">
        <v>207</v>
      </c>
    </row>
    <row r="1008" s="14" customFormat="1">
      <c r="A1008" s="14"/>
      <c r="B1008" s="249"/>
      <c r="C1008" s="250"/>
      <c r="D1008" s="240" t="s">
        <v>327</v>
      </c>
      <c r="E1008" s="251" t="s">
        <v>19</v>
      </c>
      <c r="F1008" s="252" t="s">
        <v>1334</v>
      </c>
      <c r="G1008" s="250"/>
      <c r="H1008" s="253">
        <v>-19.585999999999999</v>
      </c>
      <c r="I1008" s="254"/>
      <c r="J1008" s="250"/>
      <c r="K1008" s="250"/>
      <c r="L1008" s="255"/>
      <c r="M1008" s="256"/>
      <c r="N1008" s="257"/>
      <c r="O1008" s="257"/>
      <c r="P1008" s="257"/>
      <c r="Q1008" s="257"/>
      <c r="R1008" s="257"/>
      <c r="S1008" s="257"/>
      <c r="T1008" s="25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9" t="s">
        <v>327</v>
      </c>
      <c r="AU1008" s="259" t="s">
        <v>216</v>
      </c>
      <c r="AV1008" s="14" t="s">
        <v>85</v>
      </c>
      <c r="AW1008" s="14" t="s">
        <v>36</v>
      </c>
      <c r="AX1008" s="14" t="s">
        <v>75</v>
      </c>
      <c r="AY1008" s="259" t="s">
        <v>207</v>
      </c>
    </row>
    <row r="1009" s="13" customFormat="1">
      <c r="A1009" s="13"/>
      <c r="B1009" s="238"/>
      <c r="C1009" s="239"/>
      <c r="D1009" s="240" t="s">
        <v>327</v>
      </c>
      <c r="E1009" s="241" t="s">
        <v>19</v>
      </c>
      <c r="F1009" s="242" t="s">
        <v>1335</v>
      </c>
      <c r="G1009" s="239"/>
      <c r="H1009" s="241" t="s">
        <v>19</v>
      </c>
      <c r="I1009" s="243"/>
      <c r="J1009" s="239"/>
      <c r="K1009" s="239"/>
      <c r="L1009" s="244"/>
      <c r="M1009" s="245"/>
      <c r="N1009" s="246"/>
      <c r="O1009" s="246"/>
      <c r="P1009" s="246"/>
      <c r="Q1009" s="246"/>
      <c r="R1009" s="246"/>
      <c r="S1009" s="246"/>
      <c r="T1009" s="24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8" t="s">
        <v>327</v>
      </c>
      <c r="AU1009" s="248" t="s">
        <v>216</v>
      </c>
      <c r="AV1009" s="13" t="s">
        <v>82</v>
      </c>
      <c r="AW1009" s="13" t="s">
        <v>36</v>
      </c>
      <c r="AX1009" s="13" t="s">
        <v>75</v>
      </c>
      <c r="AY1009" s="248" t="s">
        <v>207</v>
      </c>
    </row>
    <row r="1010" s="14" customFormat="1">
      <c r="A1010" s="14"/>
      <c r="B1010" s="249"/>
      <c r="C1010" s="250"/>
      <c r="D1010" s="240" t="s">
        <v>327</v>
      </c>
      <c r="E1010" s="251" t="s">
        <v>19</v>
      </c>
      <c r="F1010" s="252" t="s">
        <v>1336</v>
      </c>
      <c r="G1010" s="250"/>
      <c r="H1010" s="253">
        <v>47.182000000000002</v>
      </c>
      <c r="I1010" s="254"/>
      <c r="J1010" s="250"/>
      <c r="K1010" s="250"/>
      <c r="L1010" s="255"/>
      <c r="M1010" s="256"/>
      <c r="N1010" s="257"/>
      <c r="O1010" s="257"/>
      <c r="P1010" s="257"/>
      <c r="Q1010" s="257"/>
      <c r="R1010" s="257"/>
      <c r="S1010" s="257"/>
      <c r="T1010" s="25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9" t="s">
        <v>327</v>
      </c>
      <c r="AU1010" s="259" t="s">
        <v>216</v>
      </c>
      <c r="AV1010" s="14" t="s">
        <v>85</v>
      </c>
      <c r="AW1010" s="14" t="s">
        <v>36</v>
      </c>
      <c r="AX1010" s="14" t="s">
        <v>75</v>
      </c>
      <c r="AY1010" s="259" t="s">
        <v>207</v>
      </c>
    </row>
    <row r="1011" s="14" customFormat="1">
      <c r="A1011" s="14"/>
      <c r="B1011" s="249"/>
      <c r="C1011" s="250"/>
      <c r="D1011" s="240" t="s">
        <v>327</v>
      </c>
      <c r="E1011" s="251" t="s">
        <v>19</v>
      </c>
      <c r="F1011" s="252" t="s">
        <v>1337</v>
      </c>
      <c r="G1011" s="250"/>
      <c r="H1011" s="253">
        <v>-11.988</v>
      </c>
      <c r="I1011" s="254"/>
      <c r="J1011" s="250"/>
      <c r="K1011" s="250"/>
      <c r="L1011" s="255"/>
      <c r="M1011" s="256"/>
      <c r="N1011" s="257"/>
      <c r="O1011" s="257"/>
      <c r="P1011" s="257"/>
      <c r="Q1011" s="257"/>
      <c r="R1011" s="257"/>
      <c r="S1011" s="257"/>
      <c r="T1011" s="25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9" t="s">
        <v>327</v>
      </c>
      <c r="AU1011" s="259" t="s">
        <v>216</v>
      </c>
      <c r="AV1011" s="14" t="s">
        <v>85</v>
      </c>
      <c r="AW1011" s="14" t="s">
        <v>36</v>
      </c>
      <c r="AX1011" s="14" t="s">
        <v>75</v>
      </c>
      <c r="AY1011" s="259" t="s">
        <v>207</v>
      </c>
    </row>
    <row r="1012" s="14" customFormat="1">
      <c r="A1012" s="14"/>
      <c r="B1012" s="249"/>
      <c r="C1012" s="250"/>
      <c r="D1012" s="240" t="s">
        <v>327</v>
      </c>
      <c r="E1012" s="251" t="s">
        <v>19</v>
      </c>
      <c r="F1012" s="252" t="s">
        <v>1338</v>
      </c>
      <c r="G1012" s="250"/>
      <c r="H1012" s="253">
        <v>6.0579999999999998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327</v>
      </c>
      <c r="AU1012" s="259" t="s">
        <v>216</v>
      </c>
      <c r="AV1012" s="14" t="s">
        <v>85</v>
      </c>
      <c r="AW1012" s="14" t="s">
        <v>36</v>
      </c>
      <c r="AX1012" s="14" t="s">
        <v>75</v>
      </c>
      <c r="AY1012" s="259" t="s">
        <v>207</v>
      </c>
    </row>
    <row r="1013" s="13" customFormat="1">
      <c r="A1013" s="13"/>
      <c r="B1013" s="238"/>
      <c r="C1013" s="239"/>
      <c r="D1013" s="240" t="s">
        <v>327</v>
      </c>
      <c r="E1013" s="241" t="s">
        <v>19</v>
      </c>
      <c r="F1013" s="242" t="s">
        <v>1339</v>
      </c>
      <c r="G1013" s="239"/>
      <c r="H1013" s="241" t="s">
        <v>19</v>
      </c>
      <c r="I1013" s="243"/>
      <c r="J1013" s="239"/>
      <c r="K1013" s="239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8" t="s">
        <v>327</v>
      </c>
      <c r="AU1013" s="248" t="s">
        <v>216</v>
      </c>
      <c r="AV1013" s="13" t="s">
        <v>82</v>
      </c>
      <c r="AW1013" s="13" t="s">
        <v>36</v>
      </c>
      <c r="AX1013" s="13" t="s">
        <v>75</v>
      </c>
      <c r="AY1013" s="248" t="s">
        <v>207</v>
      </c>
    </row>
    <row r="1014" s="14" customFormat="1">
      <c r="A1014" s="14"/>
      <c r="B1014" s="249"/>
      <c r="C1014" s="250"/>
      <c r="D1014" s="240" t="s">
        <v>327</v>
      </c>
      <c r="E1014" s="251" t="s">
        <v>19</v>
      </c>
      <c r="F1014" s="252" t="s">
        <v>1340</v>
      </c>
      <c r="G1014" s="250"/>
      <c r="H1014" s="253">
        <v>9.7829999999999995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9" t="s">
        <v>327</v>
      </c>
      <c r="AU1014" s="259" t="s">
        <v>216</v>
      </c>
      <c r="AV1014" s="14" t="s">
        <v>85</v>
      </c>
      <c r="AW1014" s="14" t="s">
        <v>36</v>
      </c>
      <c r="AX1014" s="14" t="s">
        <v>75</v>
      </c>
      <c r="AY1014" s="259" t="s">
        <v>207</v>
      </c>
    </row>
    <row r="1015" s="13" customFormat="1">
      <c r="A1015" s="13"/>
      <c r="B1015" s="238"/>
      <c r="C1015" s="239"/>
      <c r="D1015" s="240" t="s">
        <v>327</v>
      </c>
      <c r="E1015" s="241" t="s">
        <v>19</v>
      </c>
      <c r="F1015" s="242" t="s">
        <v>1341</v>
      </c>
      <c r="G1015" s="239"/>
      <c r="H1015" s="241" t="s">
        <v>19</v>
      </c>
      <c r="I1015" s="243"/>
      <c r="J1015" s="239"/>
      <c r="K1015" s="239"/>
      <c r="L1015" s="244"/>
      <c r="M1015" s="245"/>
      <c r="N1015" s="246"/>
      <c r="O1015" s="246"/>
      <c r="P1015" s="246"/>
      <c r="Q1015" s="246"/>
      <c r="R1015" s="246"/>
      <c r="S1015" s="246"/>
      <c r="T1015" s="24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8" t="s">
        <v>327</v>
      </c>
      <c r="AU1015" s="248" t="s">
        <v>216</v>
      </c>
      <c r="AV1015" s="13" t="s">
        <v>82</v>
      </c>
      <c r="AW1015" s="13" t="s">
        <v>36</v>
      </c>
      <c r="AX1015" s="13" t="s">
        <v>75</v>
      </c>
      <c r="AY1015" s="248" t="s">
        <v>207</v>
      </c>
    </row>
    <row r="1016" s="14" customFormat="1">
      <c r="A1016" s="14"/>
      <c r="B1016" s="249"/>
      <c r="C1016" s="250"/>
      <c r="D1016" s="240" t="s">
        <v>327</v>
      </c>
      <c r="E1016" s="251" t="s">
        <v>19</v>
      </c>
      <c r="F1016" s="252" t="s">
        <v>1342</v>
      </c>
      <c r="G1016" s="250"/>
      <c r="H1016" s="253">
        <v>11.118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327</v>
      </c>
      <c r="AU1016" s="259" t="s">
        <v>216</v>
      </c>
      <c r="AV1016" s="14" t="s">
        <v>85</v>
      </c>
      <c r="AW1016" s="14" t="s">
        <v>36</v>
      </c>
      <c r="AX1016" s="14" t="s">
        <v>75</v>
      </c>
      <c r="AY1016" s="259" t="s">
        <v>207</v>
      </c>
    </row>
    <row r="1017" s="14" customFormat="1">
      <c r="A1017" s="14"/>
      <c r="B1017" s="249"/>
      <c r="C1017" s="250"/>
      <c r="D1017" s="240" t="s">
        <v>327</v>
      </c>
      <c r="E1017" s="251" t="s">
        <v>19</v>
      </c>
      <c r="F1017" s="252" t="s">
        <v>1343</v>
      </c>
      <c r="G1017" s="250"/>
      <c r="H1017" s="253">
        <v>2.3999999999999999</v>
      </c>
      <c r="I1017" s="254"/>
      <c r="J1017" s="250"/>
      <c r="K1017" s="250"/>
      <c r="L1017" s="255"/>
      <c r="M1017" s="256"/>
      <c r="N1017" s="257"/>
      <c r="O1017" s="257"/>
      <c r="P1017" s="257"/>
      <c r="Q1017" s="257"/>
      <c r="R1017" s="257"/>
      <c r="S1017" s="257"/>
      <c r="T1017" s="258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9" t="s">
        <v>327</v>
      </c>
      <c r="AU1017" s="259" t="s">
        <v>216</v>
      </c>
      <c r="AV1017" s="14" t="s">
        <v>85</v>
      </c>
      <c r="AW1017" s="14" t="s">
        <v>36</v>
      </c>
      <c r="AX1017" s="14" t="s">
        <v>75</v>
      </c>
      <c r="AY1017" s="259" t="s">
        <v>207</v>
      </c>
    </row>
    <row r="1018" s="13" customFormat="1">
      <c r="A1018" s="13"/>
      <c r="B1018" s="238"/>
      <c r="C1018" s="239"/>
      <c r="D1018" s="240" t="s">
        <v>327</v>
      </c>
      <c r="E1018" s="241" t="s">
        <v>19</v>
      </c>
      <c r="F1018" s="242" t="s">
        <v>1235</v>
      </c>
      <c r="G1018" s="239"/>
      <c r="H1018" s="241" t="s">
        <v>19</v>
      </c>
      <c r="I1018" s="243"/>
      <c r="J1018" s="239"/>
      <c r="K1018" s="239"/>
      <c r="L1018" s="244"/>
      <c r="M1018" s="245"/>
      <c r="N1018" s="246"/>
      <c r="O1018" s="246"/>
      <c r="P1018" s="246"/>
      <c r="Q1018" s="246"/>
      <c r="R1018" s="246"/>
      <c r="S1018" s="246"/>
      <c r="T1018" s="247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8" t="s">
        <v>327</v>
      </c>
      <c r="AU1018" s="248" t="s">
        <v>216</v>
      </c>
      <c r="AV1018" s="13" t="s">
        <v>82</v>
      </c>
      <c r="AW1018" s="13" t="s">
        <v>36</v>
      </c>
      <c r="AX1018" s="13" t="s">
        <v>75</v>
      </c>
      <c r="AY1018" s="248" t="s">
        <v>207</v>
      </c>
    </row>
    <row r="1019" s="14" customFormat="1">
      <c r="A1019" s="14"/>
      <c r="B1019" s="249"/>
      <c r="C1019" s="250"/>
      <c r="D1019" s="240" t="s">
        <v>327</v>
      </c>
      <c r="E1019" s="251" t="s">
        <v>19</v>
      </c>
      <c r="F1019" s="252" t="s">
        <v>1344</v>
      </c>
      <c r="G1019" s="250"/>
      <c r="H1019" s="253">
        <v>110.743</v>
      </c>
      <c r="I1019" s="254"/>
      <c r="J1019" s="250"/>
      <c r="K1019" s="250"/>
      <c r="L1019" s="255"/>
      <c r="M1019" s="256"/>
      <c r="N1019" s="257"/>
      <c r="O1019" s="257"/>
      <c r="P1019" s="257"/>
      <c r="Q1019" s="257"/>
      <c r="R1019" s="257"/>
      <c r="S1019" s="257"/>
      <c r="T1019" s="258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9" t="s">
        <v>327</v>
      </c>
      <c r="AU1019" s="259" t="s">
        <v>216</v>
      </c>
      <c r="AV1019" s="14" t="s">
        <v>85</v>
      </c>
      <c r="AW1019" s="14" t="s">
        <v>36</v>
      </c>
      <c r="AX1019" s="14" t="s">
        <v>75</v>
      </c>
      <c r="AY1019" s="259" t="s">
        <v>207</v>
      </c>
    </row>
    <row r="1020" s="14" customFormat="1">
      <c r="A1020" s="14"/>
      <c r="B1020" s="249"/>
      <c r="C1020" s="250"/>
      <c r="D1020" s="240" t="s">
        <v>327</v>
      </c>
      <c r="E1020" s="251" t="s">
        <v>19</v>
      </c>
      <c r="F1020" s="252" t="s">
        <v>1345</v>
      </c>
      <c r="G1020" s="250"/>
      <c r="H1020" s="253">
        <v>-15.048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327</v>
      </c>
      <c r="AU1020" s="259" t="s">
        <v>216</v>
      </c>
      <c r="AV1020" s="14" t="s">
        <v>85</v>
      </c>
      <c r="AW1020" s="14" t="s">
        <v>36</v>
      </c>
      <c r="AX1020" s="14" t="s">
        <v>75</v>
      </c>
      <c r="AY1020" s="259" t="s">
        <v>207</v>
      </c>
    </row>
    <row r="1021" s="14" customFormat="1">
      <c r="A1021" s="14"/>
      <c r="B1021" s="249"/>
      <c r="C1021" s="250"/>
      <c r="D1021" s="240" t="s">
        <v>327</v>
      </c>
      <c r="E1021" s="251" t="s">
        <v>19</v>
      </c>
      <c r="F1021" s="252" t="s">
        <v>1346</v>
      </c>
      <c r="G1021" s="250"/>
      <c r="H1021" s="253">
        <v>4.2000000000000002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327</v>
      </c>
      <c r="AU1021" s="259" t="s">
        <v>216</v>
      </c>
      <c r="AV1021" s="14" t="s">
        <v>85</v>
      </c>
      <c r="AW1021" s="14" t="s">
        <v>36</v>
      </c>
      <c r="AX1021" s="14" t="s">
        <v>75</v>
      </c>
      <c r="AY1021" s="259" t="s">
        <v>207</v>
      </c>
    </row>
    <row r="1022" s="14" customFormat="1">
      <c r="A1022" s="14"/>
      <c r="B1022" s="249"/>
      <c r="C1022" s="250"/>
      <c r="D1022" s="240" t="s">
        <v>327</v>
      </c>
      <c r="E1022" s="251" t="s">
        <v>19</v>
      </c>
      <c r="F1022" s="252" t="s">
        <v>1347</v>
      </c>
      <c r="G1022" s="250"/>
      <c r="H1022" s="253">
        <v>-28.050000000000001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327</v>
      </c>
      <c r="AU1022" s="259" t="s">
        <v>216</v>
      </c>
      <c r="AV1022" s="14" t="s">
        <v>85</v>
      </c>
      <c r="AW1022" s="14" t="s">
        <v>36</v>
      </c>
      <c r="AX1022" s="14" t="s">
        <v>75</v>
      </c>
      <c r="AY1022" s="259" t="s">
        <v>207</v>
      </c>
    </row>
    <row r="1023" s="13" customFormat="1">
      <c r="A1023" s="13"/>
      <c r="B1023" s="238"/>
      <c r="C1023" s="239"/>
      <c r="D1023" s="240" t="s">
        <v>327</v>
      </c>
      <c r="E1023" s="241" t="s">
        <v>19</v>
      </c>
      <c r="F1023" s="242" t="s">
        <v>771</v>
      </c>
      <c r="G1023" s="239"/>
      <c r="H1023" s="241" t="s">
        <v>19</v>
      </c>
      <c r="I1023" s="243"/>
      <c r="J1023" s="239"/>
      <c r="K1023" s="239"/>
      <c r="L1023" s="244"/>
      <c r="M1023" s="245"/>
      <c r="N1023" s="246"/>
      <c r="O1023" s="246"/>
      <c r="P1023" s="246"/>
      <c r="Q1023" s="246"/>
      <c r="R1023" s="246"/>
      <c r="S1023" s="246"/>
      <c r="T1023" s="247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8" t="s">
        <v>327</v>
      </c>
      <c r="AU1023" s="248" t="s">
        <v>216</v>
      </c>
      <c r="AV1023" s="13" t="s">
        <v>82</v>
      </c>
      <c r="AW1023" s="13" t="s">
        <v>36</v>
      </c>
      <c r="AX1023" s="13" t="s">
        <v>75</v>
      </c>
      <c r="AY1023" s="248" t="s">
        <v>207</v>
      </c>
    </row>
    <row r="1024" s="13" customFormat="1">
      <c r="A1024" s="13"/>
      <c r="B1024" s="238"/>
      <c r="C1024" s="239"/>
      <c r="D1024" s="240" t="s">
        <v>327</v>
      </c>
      <c r="E1024" s="241" t="s">
        <v>19</v>
      </c>
      <c r="F1024" s="242" t="s">
        <v>1348</v>
      </c>
      <c r="G1024" s="239"/>
      <c r="H1024" s="241" t="s">
        <v>19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8" t="s">
        <v>327</v>
      </c>
      <c r="AU1024" s="248" t="s">
        <v>216</v>
      </c>
      <c r="AV1024" s="13" t="s">
        <v>82</v>
      </c>
      <c r="AW1024" s="13" t="s">
        <v>36</v>
      </c>
      <c r="AX1024" s="13" t="s">
        <v>75</v>
      </c>
      <c r="AY1024" s="248" t="s">
        <v>207</v>
      </c>
    </row>
    <row r="1025" s="14" customFormat="1">
      <c r="A1025" s="14"/>
      <c r="B1025" s="249"/>
      <c r="C1025" s="250"/>
      <c r="D1025" s="240" t="s">
        <v>327</v>
      </c>
      <c r="E1025" s="251" t="s">
        <v>19</v>
      </c>
      <c r="F1025" s="252" t="s">
        <v>1349</v>
      </c>
      <c r="G1025" s="250"/>
      <c r="H1025" s="253">
        <v>83.988</v>
      </c>
      <c r="I1025" s="254"/>
      <c r="J1025" s="250"/>
      <c r="K1025" s="250"/>
      <c r="L1025" s="255"/>
      <c r="M1025" s="256"/>
      <c r="N1025" s="257"/>
      <c r="O1025" s="257"/>
      <c r="P1025" s="257"/>
      <c r="Q1025" s="257"/>
      <c r="R1025" s="257"/>
      <c r="S1025" s="257"/>
      <c r="T1025" s="25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9" t="s">
        <v>327</v>
      </c>
      <c r="AU1025" s="259" t="s">
        <v>216</v>
      </c>
      <c r="AV1025" s="14" t="s">
        <v>85</v>
      </c>
      <c r="AW1025" s="14" t="s">
        <v>36</v>
      </c>
      <c r="AX1025" s="14" t="s">
        <v>75</v>
      </c>
      <c r="AY1025" s="259" t="s">
        <v>207</v>
      </c>
    </row>
    <row r="1026" s="14" customFormat="1">
      <c r="A1026" s="14"/>
      <c r="B1026" s="249"/>
      <c r="C1026" s="250"/>
      <c r="D1026" s="240" t="s">
        <v>327</v>
      </c>
      <c r="E1026" s="251" t="s">
        <v>19</v>
      </c>
      <c r="F1026" s="252" t="s">
        <v>1350</v>
      </c>
      <c r="G1026" s="250"/>
      <c r="H1026" s="253">
        <v>13.488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327</v>
      </c>
      <c r="AU1026" s="259" t="s">
        <v>216</v>
      </c>
      <c r="AV1026" s="14" t="s">
        <v>85</v>
      </c>
      <c r="AW1026" s="14" t="s">
        <v>36</v>
      </c>
      <c r="AX1026" s="14" t="s">
        <v>75</v>
      </c>
      <c r="AY1026" s="259" t="s">
        <v>207</v>
      </c>
    </row>
    <row r="1027" s="15" customFormat="1">
      <c r="A1027" s="15"/>
      <c r="B1027" s="260"/>
      <c r="C1027" s="261"/>
      <c r="D1027" s="240" t="s">
        <v>327</v>
      </c>
      <c r="E1027" s="262" t="s">
        <v>19</v>
      </c>
      <c r="F1027" s="263" t="s">
        <v>345</v>
      </c>
      <c r="G1027" s="261"/>
      <c r="H1027" s="264">
        <v>461.07900000000001</v>
      </c>
      <c r="I1027" s="265"/>
      <c r="J1027" s="261"/>
      <c r="K1027" s="261"/>
      <c r="L1027" s="266"/>
      <c r="M1027" s="267"/>
      <c r="N1027" s="268"/>
      <c r="O1027" s="268"/>
      <c r="P1027" s="268"/>
      <c r="Q1027" s="268"/>
      <c r="R1027" s="268"/>
      <c r="S1027" s="268"/>
      <c r="T1027" s="269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0" t="s">
        <v>327</v>
      </c>
      <c r="AU1027" s="270" t="s">
        <v>216</v>
      </c>
      <c r="AV1027" s="15" t="s">
        <v>215</v>
      </c>
      <c r="AW1027" s="15" t="s">
        <v>36</v>
      </c>
      <c r="AX1027" s="15" t="s">
        <v>82</v>
      </c>
      <c r="AY1027" s="270" t="s">
        <v>207</v>
      </c>
    </row>
    <row r="1028" s="2" customFormat="1" ht="24.15" customHeight="1">
      <c r="A1028" s="40"/>
      <c r="B1028" s="41"/>
      <c r="C1028" s="214" t="s">
        <v>1351</v>
      </c>
      <c r="D1028" s="214" t="s">
        <v>211</v>
      </c>
      <c r="E1028" s="215" t="s">
        <v>1352</v>
      </c>
      <c r="F1028" s="216" t="s">
        <v>1353</v>
      </c>
      <c r="G1028" s="217" t="s">
        <v>220</v>
      </c>
      <c r="H1028" s="218">
        <v>5.7199999999999998</v>
      </c>
      <c r="I1028" s="219"/>
      <c r="J1028" s="220">
        <f>ROUND(I1028*H1028,2)</f>
        <v>0</v>
      </c>
      <c r="K1028" s="216" t="s">
        <v>323</v>
      </c>
      <c r="L1028" s="46"/>
      <c r="M1028" s="229" t="s">
        <v>19</v>
      </c>
      <c r="N1028" s="230" t="s">
        <v>46</v>
      </c>
      <c r="O1028" s="86"/>
      <c r="P1028" s="231">
        <f>O1028*H1028</f>
        <v>0</v>
      </c>
      <c r="Q1028" s="231">
        <v>0.0051999999999999998</v>
      </c>
      <c r="R1028" s="231">
        <f>Q1028*H1028</f>
        <v>0.029743999999999996</v>
      </c>
      <c r="S1028" s="231">
        <v>0</v>
      </c>
      <c r="T1028" s="232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6" t="s">
        <v>215</v>
      </c>
      <c r="AT1028" s="226" t="s">
        <v>211</v>
      </c>
      <c r="AU1028" s="226" t="s">
        <v>216</v>
      </c>
      <c r="AY1028" s="19" t="s">
        <v>207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19" t="s">
        <v>82</v>
      </c>
      <c r="BK1028" s="227">
        <f>ROUND(I1028*H1028,2)</f>
        <v>0</v>
      </c>
      <c r="BL1028" s="19" t="s">
        <v>215</v>
      </c>
      <c r="BM1028" s="226" t="s">
        <v>1354</v>
      </c>
    </row>
    <row r="1029" s="2" customFormat="1">
      <c r="A1029" s="40"/>
      <c r="B1029" s="41"/>
      <c r="C1029" s="42"/>
      <c r="D1029" s="233" t="s">
        <v>325</v>
      </c>
      <c r="E1029" s="42"/>
      <c r="F1029" s="234" t="s">
        <v>1355</v>
      </c>
      <c r="G1029" s="42"/>
      <c r="H1029" s="42"/>
      <c r="I1029" s="235"/>
      <c r="J1029" s="42"/>
      <c r="K1029" s="42"/>
      <c r="L1029" s="46"/>
      <c r="M1029" s="236"/>
      <c r="N1029" s="237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325</v>
      </c>
      <c r="AU1029" s="19" t="s">
        <v>216</v>
      </c>
    </row>
    <row r="1030" s="13" customFormat="1">
      <c r="A1030" s="13"/>
      <c r="B1030" s="238"/>
      <c r="C1030" s="239"/>
      <c r="D1030" s="240" t="s">
        <v>327</v>
      </c>
      <c r="E1030" s="241" t="s">
        <v>19</v>
      </c>
      <c r="F1030" s="242" t="s">
        <v>1356</v>
      </c>
      <c r="G1030" s="239"/>
      <c r="H1030" s="241" t="s">
        <v>19</v>
      </c>
      <c r="I1030" s="243"/>
      <c r="J1030" s="239"/>
      <c r="K1030" s="239"/>
      <c r="L1030" s="244"/>
      <c r="M1030" s="245"/>
      <c r="N1030" s="246"/>
      <c r="O1030" s="246"/>
      <c r="P1030" s="246"/>
      <c r="Q1030" s="246"/>
      <c r="R1030" s="246"/>
      <c r="S1030" s="246"/>
      <c r="T1030" s="24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8" t="s">
        <v>327</v>
      </c>
      <c r="AU1030" s="248" t="s">
        <v>216</v>
      </c>
      <c r="AV1030" s="13" t="s">
        <v>82</v>
      </c>
      <c r="AW1030" s="13" t="s">
        <v>36</v>
      </c>
      <c r="AX1030" s="13" t="s">
        <v>75</v>
      </c>
      <c r="AY1030" s="248" t="s">
        <v>207</v>
      </c>
    </row>
    <row r="1031" s="14" customFormat="1">
      <c r="A1031" s="14"/>
      <c r="B1031" s="249"/>
      <c r="C1031" s="250"/>
      <c r="D1031" s="240" t="s">
        <v>327</v>
      </c>
      <c r="E1031" s="251" t="s">
        <v>19</v>
      </c>
      <c r="F1031" s="252" t="s">
        <v>1357</v>
      </c>
      <c r="G1031" s="250"/>
      <c r="H1031" s="253">
        <v>5.7199999999999998</v>
      </c>
      <c r="I1031" s="254"/>
      <c r="J1031" s="250"/>
      <c r="K1031" s="250"/>
      <c r="L1031" s="255"/>
      <c r="M1031" s="256"/>
      <c r="N1031" s="257"/>
      <c r="O1031" s="257"/>
      <c r="P1031" s="257"/>
      <c r="Q1031" s="257"/>
      <c r="R1031" s="257"/>
      <c r="S1031" s="257"/>
      <c r="T1031" s="25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9" t="s">
        <v>327</v>
      </c>
      <c r="AU1031" s="259" t="s">
        <v>216</v>
      </c>
      <c r="AV1031" s="14" t="s">
        <v>85</v>
      </c>
      <c r="AW1031" s="14" t="s">
        <v>36</v>
      </c>
      <c r="AX1031" s="14" t="s">
        <v>82</v>
      </c>
      <c r="AY1031" s="259" t="s">
        <v>207</v>
      </c>
    </row>
    <row r="1032" s="2" customFormat="1" ht="16.5" customHeight="1">
      <c r="A1032" s="40"/>
      <c r="B1032" s="41"/>
      <c r="C1032" s="214" t="s">
        <v>1358</v>
      </c>
      <c r="D1032" s="214" t="s">
        <v>211</v>
      </c>
      <c r="E1032" s="215" t="s">
        <v>1359</v>
      </c>
      <c r="F1032" s="216" t="s">
        <v>1360</v>
      </c>
      <c r="G1032" s="217" t="s">
        <v>220</v>
      </c>
      <c r="H1032" s="218">
        <v>957.29399999999998</v>
      </c>
      <c r="I1032" s="219"/>
      <c r="J1032" s="220">
        <f>ROUND(I1032*H1032,2)</f>
        <v>0</v>
      </c>
      <c r="K1032" s="216" t="s">
        <v>323</v>
      </c>
      <c r="L1032" s="46"/>
      <c r="M1032" s="229" t="s">
        <v>19</v>
      </c>
      <c r="N1032" s="230" t="s">
        <v>46</v>
      </c>
      <c r="O1032" s="86"/>
      <c r="P1032" s="231">
        <f>O1032*H1032</f>
        <v>0</v>
      </c>
      <c r="Q1032" s="231">
        <v>0.00025999999999999998</v>
      </c>
      <c r="R1032" s="231">
        <f>Q1032*H1032</f>
        <v>0.24889643999999997</v>
      </c>
      <c r="S1032" s="231">
        <v>0</v>
      </c>
      <c r="T1032" s="232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215</v>
      </c>
      <c r="AT1032" s="226" t="s">
        <v>211</v>
      </c>
      <c r="AU1032" s="226" t="s">
        <v>216</v>
      </c>
      <c r="AY1032" s="19" t="s">
        <v>207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82</v>
      </c>
      <c r="BK1032" s="227">
        <f>ROUND(I1032*H1032,2)</f>
        <v>0</v>
      </c>
      <c r="BL1032" s="19" t="s">
        <v>215</v>
      </c>
      <c r="BM1032" s="226" t="s">
        <v>1361</v>
      </c>
    </row>
    <row r="1033" s="2" customFormat="1">
      <c r="A1033" s="40"/>
      <c r="B1033" s="41"/>
      <c r="C1033" s="42"/>
      <c r="D1033" s="233" t="s">
        <v>325</v>
      </c>
      <c r="E1033" s="42"/>
      <c r="F1033" s="234" t="s">
        <v>1362</v>
      </c>
      <c r="G1033" s="42"/>
      <c r="H1033" s="42"/>
      <c r="I1033" s="235"/>
      <c r="J1033" s="42"/>
      <c r="K1033" s="42"/>
      <c r="L1033" s="46"/>
      <c r="M1033" s="236"/>
      <c r="N1033" s="237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325</v>
      </c>
      <c r="AU1033" s="19" t="s">
        <v>216</v>
      </c>
    </row>
    <row r="1034" s="13" customFormat="1">
      <c r="A1034" s="13"/>
      <c r="B1034" s="238"/>
      <c r="C1034" s="239"/>
      <c r="D1034" s="240" t="s">
        <v>327</v>
      </c>
      <c r="E1034" s="241" t="s">
        <v>19</v>
      </c>
      <c r="F1034" s="242" t="s">
        <v>1363</v>
      </c>
      <c r="G1034" s="239"/>
      <c r="H1034" s="241" t="s">
        <v>19</v>
      </c>
      <c r="I1034" s="243"/>
      <c r="J1034" s="239"/>
      <c r="K1034" s="239"/>
      <c r="L1034" s="244"/>
      <c r="M1034" s="245"/>
      <c r="N1034" s="246"/>
      <c r="O1034" s="246"/>
      <c r="P1034" s="246"/>
      <c r="Q1034" s="246"/>
      <c r="R1034" s="246"/>
      <c r="S1034" s="246"/>
      <c r="T1034" s="247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8" t="s">
        <v>327</v>
      </c>
      <c r="AU1034" s="248" t="s">
        <v>216</v>
      </c>
      <c r="AV1034" s="13" t="s">
        <v>82</v>
      </c>
      <c r="AW1034" s="13" t="s">
        <v>36</v>
      </c>
      <c r="AX1034" s="13" t="s">
        <v>75</v>
      </c>
      <c r="AY1034" s="248" t="s">
        <v>207</v>
      </c>
    </row>
    <row r="1035" s="14" customFormat="1">
      <c r="A1035" s="14"/>
      <c r="B1035" s="249"/>
      <c r="C1035" s="250"/>
      <c r="D1035" s="240" t="s">
        <v>327</v>
      </c>
      <c r="E1035" s="251" t="s">
        <v>19</v>
      </c>
      <c r="F1035" s="252" t="s">
        <v>1364</v>
      </c>
      <c r="G1035" s="250"/>
      <c r="H1035" s="253">
        <v>957.29399999999998</v>
      </c>
      <c r="I1035" s="254"/>
      <c r="J1035" s="250"/>
      <c r="K1035" s="250"/>
      <c r="L1035" s="255"/>
      <c r="M1035" s="256"/>
      <c r="N1035" s="257"/>
      <c r="O1035" s="257"/>
      <c r="P1035" s="257"/>
      <c r="Q1035" s="257"/>
      <c r="R1035" s="257"/>
      <c r="S1035" s="257"/>
      <c r="T1035" s="25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9" t="s">
        <v>327</v>
      </c>
      <c r="AU1035" s="259" t="s">
        <v>216</v>
      </c>
      <c r="AV1035" s="14" t="s">
        <v>85</v>
      </c>
      <c r="AW1035" s="14" t="s">
        <v>36</v>
      </c>
      <c r="AX1035" s="14" t="s">
        <v>82</v>
      </c>
      <c r="AY1035" s="259" t="s">
        <v>207</v>
      </c>
    </row>
    <row r="1036" s="2" customFormat="1" ht="24.15" customHeight="1">
      <c r="A1036" s="40"/>
      <c r="B1036" s="41"/>
      <c r="C1036" s="214" t="s">
        <v>1365</v>
      </c>
      <c r="D1036" s="214" t="s">
        <v>211</v>
      </c>
      <c r="E1036" s="215" t="s">
        <v>1366</v>
      </c>
      <c r="F1036" s="216" t="s">
        <v>1367</v>
      </c>
      <c r="G1036" s="217" t="s">
        <v>220</v>
      </c>
      <c r="H1036" s="218">
        <v>377.23500000000001</v>
      </c>
      <c r="I1036" s="219"/>
      <c r="J1036" s="220">
        <f>ROUND(I1036*H1036,2)</f>
        <v>0</v>
      </c>
      <c r="K1036" s="216" t="s">
        <v>323</v>
      </c>
      <c r="L1036" s="46"/>
      <c r="M1036" s="229" t="s">
        <v>19</v>
      </c>
      <c r="N1036" s="230" t="s">
        <v>46</v>
      </c>
      <c r="O1036" s="86"/>
      <c r="P1036" s="231">
        <f>O1036*H1036</f>
        <v>0</v>
      </c>
      <c r="Q1036" s="231">
        <v>0.013650000000000001</v>
      </c>
      <c r="R1036" s="231">
        <f>Q1036*H1036</f>
        <v>5.1492577500000003</v>
      </c>
      <c r="S1036" s="231">
        <v>0</v>
      </c>
      <c r="T1036" s="232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215</v>
      </c>
      <c r="AT1036" s="226" t="s">
        <v>211</v>
      </c>
      <c r="AU1036" s="226" t="s">
        <v>216</v>
      </c>
      <c r="AY1036" s="19" t="s">
        <v>207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82</v>
      </c>
      <c r="BK1036" s="227">
        <f>ROUND(I1036*H1036,2)</f>
        <v>0</v>
      </c>
      <c r="BL1036" s="19" t="s">
        <v>215</v>
      </c>
      <c r="BM1036" s="226" t="s">
        <v>1368</v>
      </c>
    </row>
    <row r="1037" s="2" customFormat="1">
      <c r="A1037" s="40"/>
      <c r="B1037" s="41"/>
      <c r="C1037" s="42"/>
      <c r="D1037" s="233" t="s">
        <v>325</v>
      </c>
      <c r="E1037" s="42"/>
      <c r="F1037" s="234" t="s">
        <v>1369</v>
      </c>
      <c r="G1037" s="42"/>
      <c r="H1037" s="42"/>
      <c r="I1037" s="235"/>
      <c r="J1037" s="42"/>
      <c r="K1037" s="42"/>
      <c r="L1037" s="46"/>
      <c r="M1037" s="236"/>
      <c r="N1037" s="237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325</v>
      </c>
      <c r="AU1037" s="19" t="s">
        <v>216</v>
      </c>
    </row>
    <row r="1038" s="13" customFormat="1">
      <c r="A1038" s="13"/>
      <c r="B1038" s="238"/>
      <c r="C1038" s="239"/>
      <c r="D1038" s="240" t="s">
        <v>327</v>
      </c>
      <c r="E1038" s="241" t="s">
        <v>19</v>
      </c>
      <c r="F1038" s="242" t="s">
        <v>1370</v>
      </c>
      <c r="G1038" s="239"/>
      <c r="H1038" s="241" t="s">
        <v>19</v>
      </c>
      <c r="I1038" s="243"/>
      <c r="J1038" s="239"/>
      <c r="K1038" s="239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8" t="s">
        <v>327</v>
      </c>
      <c r="AU1038" s="248" t="s">
        <v>216</v>
      </c>
      <c r="AV1038" s="13" t="s">
        <v>82</v>
      </c>
      <c r="AW1038" s="13" t="s">
        <v>36</v>
      </c>
      <c r="AX1038" s="13" t="s">
        <v>75</v>
      </c>
      <c r="AY1038" s="248" t="s">
        <v>207</v>
      </c>
    </row>
    <row r="1039" s="13" customFormat="1">
      <c r="A1039" s="13"/>
      <c r="B1039" s="238"/>
      <c r="C1039" s="239"/>
      <c r="D1039" s="240" t="s">
        <v>327</v>
      </c>
      <c r="E1039" s="241" t="s">
        <v>19</v>
      </c>
      <c r="F1039" s="242" t="s">
        <v>1371</v>
      </c>
      <c r="G1039" s="239"/>
      <c r="H1039" s="241" t="s">
        <v>19</v>
      </c>
      <c r="I1039" s="243"/>
      <c r="J1039" s="239"/>
      <c r="K1039" s="239"/>
      <c r="L1039" s="244"/>
      <c r="M1039" s="245"/>
      <c r="N1039" s="246"/>
      <c r="O1039" s="246"/>
      <c r="P1039" s="246"/>
      <c r="Q1039" s="246"/>
      <c r="R1039" s="246"/>
      <c r="S1039" s="246"/>
      <c r="T1039" s="24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8" t="s">
        <v>327</v>
      </c>
      <c r="AU1039" s="248" t="s">
        <v>216</v>
      </c>
      <c r="AV1039" s="13" t="s">
        <v>82</v>
      </c>
      <c r="AW1039" s="13" t="s">
        <v>36</v>
      </c>
      <c r="AX1039" s="13" t="s">
        <v>75</v>
      </c>
      <c r="AY1039" s="248" t="s">
        <v>207</v>
      </c>
    </row>
    <row r="1040" s="13" customFormat="1">
      <c r="A1040" s="13"/>
      <c r="B1040" s="238"/>
      <c r="C1040" s="239"/>
      <c r="D1040" s="240" t="s">
        <v>327</v>
      </c>
      <c r="E1040" s="241" t="s">
        <v>19</v>
      </c>
      <c r="F1040" s="242" t="s">
        <v>795</v>
      </c>
      <c r="G1040" s="239"/>
      <c r="H1040" s="241" t="s">
        <v>19</v>
      </c>
      <c r="I1040" s="243"/>
      <c r="J1040" s="239"/>
      <c r="K1040" s="239"/>
      <c r="L1040" s="244"/>
      <c r="M1040" s="245"/>
      <c r="N1040" s="246"/>
      <c r="O1040" s="246"/>
      <c r="P1040" s="246"/>
      <c r="Q1040" s="246"/>
      <c r="R1040" s="246"/>
      <c r="S1040" s="246"/>
      <c r="T1040" s="247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8" t="s">
        <v>327</v>
      </c>
      <c r="AU1040" s="248" t="s">
        <v>216</v>
      </c>
      <c r="AV1040" s="13" t="s">
        <v>82</v>
      </c>
      <c r="AW1040" s="13" t="s">
        <v>36</v>
      </c>
      <c r="AX1040" s="13" t="s">
        <v>75</v>
      </c>
      <c r="AY1040" s="248" t="s">
        <v>207</v>
      </c>
    </row>
    <row r="1041" s="14" customFormat="1">
      <c r="A1041" s="14"/>
      <c r="B1041" s="249"/>
      <c r="C1041" s="250"/>
      <c r="D1041" s="240" t="s">
        <v>327</v>
      </c>
      <c r="E1041" s="251" t="s">
        <v>19</v>
      </c>
      <c r="F1041" s="252" t="s">
        <v>1372</v>
      </c>
      <c r="G1041" s="250"/>
      <c r="H1041" s="253">
        <v>104.625</v>
      </c>
      <c r="I1041" s="254"/>
      <c r="J1041" s="250"/>
      <c r="K1041" s="250"/>
      <c r="L1041" s="255"/>
      <c r="M1041" s="256"/>
      <c r="N1041" s="257"/>
      <c r="O1041" s="257"/>
      <c r="P1041" s="257"/>
      <c r="Q1041" s="257"/>
      <c r="R1041" s="257"/>
      <c r="S1041" s="257"/>
      <c r="T1041" s="258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9" t="s">
        <v>327</v>
      </c>
      <c r="AU1041" s="259" t="s">
        <v>216</v>
      </c>
      <c r="AV1041" s="14" t="s">
        <v>85</v>
      </c>
      <c r="AW1041" s="14" t="s">
        <v>36</v>
      </c>
      <c r="AX1041" s="14" t="s">
        <v>75</v>
      </c>
      <c r="AY1041" s="259" t="s">
        <v>207</v>
      </c>
    </row>
    <row r="1042" s="13" customFormat="1">
      <c r="A1042" s="13"/>
      <c r="B1042" s="238"/>
      <c r="C1042" s="239"/>
      <c r="D1042" s="240" t="s">
        <v>327</v>
      </c>
      <c r="E1042" s="241" t="s">
        <v>19</v>
      </c>
      <c r="F1042" s="242" t="s">
        <v>797</v>
      </c>
      <c r="G1042" s="239"/>
      <c r="H1042" s="241" t="s">
        <v>19</v>
      </c>
      <c r="I1042" s="243"/>
      <c r="J1042" s="239"/>
      <c r="K1042" s="239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8" t="s">
        <v>327</v>
      </c>
      <c r="AU1042" s="248" t="s">
        <v>216</v>
      </c>
      <c r="AV1042" s="13" t="s">
        <v>82</v>
      </c>
      <c r="AW1042" s="13" t="s">
        <v>36</v>
      </c>
      <c r="AX1042" s="13" t="s">
        <v>75</v>
      </c>
      <c r="AY1042" s="248" t="s">
        <v>207</v>
      </c>
    </row>
    <row r="1043" s="14" customFormat="1">
      <c r="A1043" s="14"/>
      <c r="B1043" s="249"/>
      <c r="C1043" s="250"/>
      <c r="D1043" s="240" t="s">
        <v>327</v>
      </c>
      <c r="E1043" s="251" t="s">
        <v>19</v>
      </c>
      <c r="F1043" s="252" t="s">
        <v>1373</v>
      </c>
      <c r="G1043" s="250"/>
      <c r="H1043" s="253">
        <v>168.21000000000001</v>
      </c>
      <c r="I1043" s="254"/>
      <c r="J1043" s="250"/>
      <c r="K1043" s="250"/>
      <c r="L1043" s="255"/>
      <c r="M1043" s="256"/>
      <c r="N1043" s="257"/>
      <c r="O1043" s="257"/>
      <c r="P1043" s="257"/>
      <c r="Q1043" s="257"/>
      <c r="R1043" s="257"/>
      <c r="S1043" s="257"/>
      <c r="T1043" s="25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9" t="s">
        <v>327</v>
      </c>
      <c r="AU1043" s="259" t="s">
        <v>216</v>
      </c>
      <c r="AV1043" s="14" t="s">
        <v>85</v>
      </c>
      <c r="AW1043" s="14" t="s">
        <v>36</v>
      </c>
      <c r="AX1043" s="14" t="s">
        <v>75</v>
      </c>
      <c r="AY1043" s="259" t="s">
        <v>207</v>
      </c>
    </row>
    <row r="1044" s="13" customFormat="1">
      <c r="A1044" s="13"/>
      <c r="B1044" s="238"/>
      <c r="C1044" s="239"/>
      <c r="D1044" s="240" t="s">
        <v>327</v>
      </c>
      <c r="E1044" s="241" t="s">
        <v>19</v>
      </c>
      <c r="F1044" s="242" t="s">
        <v>800</v>
      </c>
      <c r="G1044" s="239"/>
      <c r="H1044" s="241" t="s">
        <v>19</v>
      </c>
      <c r="I1044" s="243"/>
      <c r="J1044" s="239"/>
      <c r="K1044" s="239"/>
      <c r="L1044" s="244"/>
      <c r="M1044" s="245"/>
      <c r="N1044" s="246"/>
      <c r="O1044" s="246"/>
      <c r="P1044" s="246"/>
      <c r="Q1044" s="246"/>
      <c r="R1044" s="246"/>
      <c r="S1044" s="246"/>
      <c r="T1044" s="24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8" t="s">
        <v>327</v>
      </c>
      <c r="AU1044" s="248" t="s">
        <v>216</v>
      </c>
      <c r="AV1044" s="13" t="s">
        <v>82</v>
      </c>
      <c r="AW1044" s="13" t="s">
        <v>36</v>
      </c>
      <c r="AX1044" s="13" t="s">
        <v>75</v>
      </c>
      <c r="AY1044" s="248" t="s">
        <v>207</v>
      </c>
    </row>
    <row r="1045" s="14" customFormat="1">
      <c r="A1045" s="14"/>
      <c r="B1045" s="249"/>
      <c r="C1045" s="250"/>
      <c r="D1045" s="240" t="s">
        <v>327</v>
      </c>
      <c r="E1045" s="251" t="s">
        <v>19</v>
      </c>
      <c r="F1045" s="252" t="s">
        <v>1374</v>
      </c>
      <c r="G1045" s="250"/>
      <c r="H1045" s="253">
        <v>104.40000000000001</v>
      </c>
      <c r="I1045" s="254"/>
      <c r="J1045" s="250"/>
      <c r="K1045" s="250"/>
      <c r="L1045" s="255"/>
      <c r="M1045" s="256"/>
      <c r="N1045" s="257"/>
      <c r="O1045" s="257"/>
      <c r="P1045" s="257"/>
      <c r="Q1045" s="257"/>
      <c r="R1045" s="257"/>
      <c r="S1045" s="257"/>
      <c r="T1045" s="258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9" t="s">
        <v>327</v>
      </c>
      <c r="AU1045" s="259" t="s">
        <v>216</v>
      </c>
      <c r="AV1045" s="14" t="s">
        <v>85</v>
      </c>
      <c r="AW1045" s="14" t="s">
        <v>36</v>
      </c>
      <c r="AX1045" s="14" t="s">
        <v>75</v>
      </c>
      <c r="AY1045" s="259" t="s">
        <v>207</v>
      </c>
    </row>
    <row r="1046" s="15" customFormat="1">
      <c r="A1046" s="15"/>
      <c r="B1046" s="260"/>
      <c r="C1046" s="261"/>
      <c r="D1046" s="240" t="s">
        <v>327</v>
      </c>
      <c r="E1046" s="262" t="s">
        <v>19</v>
      </c>
      <c r="F1046" s="263" t="s">
        <v>345</v>
      </c>
      <c r="G1046" s="261"/>
      <c r="H1046" s="264">
        <v>377.23500000000001</v>
      </c>
      <c r="I1046" s="265"/>
      <c r="J1046" s="261"/>
      <c r="K1046" s="261"/>
      <c r="L1046" s="266"/>
      <c r="M1046" s="267"/>
      <c r="N1046" s="268"/>
      <c r="O1046" s="268"/>
      <c r="P1046" s="268"/>
      <c r="Q1046" s="268"/>
      <c r="R1046" s="268"/>
      <c r="S1046" s="268"/>
      <c r="T1046" s="269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0" t="s">
        <v>327</v>
      </c>
      <c r="AU1046" s="270" t="s">
        <v>216</v>
      </c>
      <c r="AV1046" s="15" t="s">
        <v>215</v>
      </c>
      <c r="AW1046" s="15" t="s">
        <v>36</v>
      </c>
      <c r="AX1046" s="15" t="s">
        <v>82</v>
      </c>
      <c r="AY1046" s="270" t="s">
        <v>207</v>
      </c>
    </row>
    <row r="1047" s="2" customFormat="1" ht="24.15" customHeight="1">
      <c r="A1047" s="40"/>
      <c r="B1047" s="41"/>
      <c r="C1047" s="214" t="s">
        <v>1375</v>
      </c>
      <c r="D1047" s="214" t="s">
        <v>211</v>
      </c>
      <c r="E1047" s="215" t="s">
        <v>1376</v>
      </c>
      <c r="F1047" s="216" t="s">
        <v>1377</v>
      </c>
      <c r="G1047" s="217" t="s">
        <v>220</v>
      </c>
      <c r="H1047" s="218">
        <v>580.05899999999997</v>
      </c>
      <c r="I1047" s="219"/>
      <c r="J1047" s="220">
        <f>ROUND(I1047*H1047,2)</f>
        <v>0</v>
      </c>
      <c r="K1047" s="216" t="s">
        <v>323</v>
      </c>
      <c r="L1047" s="46"/>
      <c r="M1047" s="229" t="s">
        <v>19</v>
      </c>
      <c r="N1047" s="230" t="s">
        <v>46</v>
      </c>
      <c r="O1047" s="86"/>
      <c r="P1047" s="231">
        <f>O1047*H1047</f>
        <v>0</v>
      </c>
      <c r="Q1047" s="231">
        <v>0.016279999999999999</v>
      </c>
      <c r="R1047" s="231">
        <f>Q1047*H1047</f>
        <v>9.4433605199999988</v>
      </c>
      <c r="S1047" s="231">
        <v>0</v>
      </c>
      <c r="T1047" s="232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215</v>
      </c>
      <c r="AT1047" s="226" t="s">
        <v>211</v>
      </c>
      <c r="AU1047" s="226" t="s">
        <v>216</v>
      </c>
      <c r="AY1047" s="19" t="s">
        <v>207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82</v>
      </c>
      <c r="BK1047" s="227">
        <f>ROUND(I1047*H1047,2)</f>
        <v>0</v>
      </c>
      <c r="BL1047" s="19" t="s">
        <v>215</v>
      </c>
      <c r="BM1047" s="226" t="s">
        <v>1378</v>
      </c>
    </row>
    <row r="1048" s="2" customFormat="1">
      <c r="A1048" s="40"/>
      <c r="B1048" s="41"/>
      <c r="C1048" s="42"/>
      <c r="D1048" s="233" t="s">
        <v>325</v>
      </c>
      <c r="E1048" s="42"/>
      <c r="F1048" s="234" t="s">
        <v>1379</v>
      </c>
      <c r="G1048" s="42"/>
      <c r="H1048" s="42"/>
      <c r="I1048" s="235"/>
      <c r="J1048" s="42"/>
      <c r="K1048" s="42"/>
      <c r="L1048" s="46"/>
      <c r="M1048" s="236"/>
      <c r="N1048" s="237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325</v>
      </c>
      <c r="AU1048" s="19" t="s">
        <v>216</v>
      </c>
    </row>
    <row r="1049" s="13" customFormat="1">
      <c r="A1049" s="13"/>
      <c r="B1049" s="238"/>
      <c r="C1049" s="239"/>
      <c r="D1049" s="240" t="s">
        <v>327</v>
      </c>
      <c r="E1049" s="241" t="s">
        <v>19</v>
      </c>
      <c r="F1049" s="242" t="s">
        <v>1380</v>
      </c>
      <c r="G1049" s="239"/>
      <c r="H1049" s="241" t="s">
        <v>19</v>
      </c>
      <c r="I1049" s="243"/>
      <c r="J1049" s="239"/>
      <c r="K1049" s="239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327</v>
      </c>
      <c r="AU1049" s="248" t="s">
        <v>216</v>
      </c>
      <c r="AV1049" s="13" t="s">
        <v>82</v>
      </c>
      <c r="AW1049" s="13" t="s">
        <v>36</v>
      </c>
      <c r="AX1049" s="13" t="s">
        <v>75</v>
      </c>
      <c r="AY1049" s="248" t="s">
        <v>207</v>
      </c>
    </row>
    <row r="1050" s="13" customFormat="1">
      <c r="A1050" s="13"/>
      <c r="B1050" s="238"/>
      <c r="C1050" s="239"/>
      <c r="D1050" s="240" t="s">
        <v>327</v>
      </c>
      <c r="E1050" s="241" t="s">
        <v>19</v>
      </c>
      <c r="F1050" s="242" t="s">
        <v>764</v>
      </c>
      <c r="G1050" s="239"/>
      <c r="H1050" s="241" t="s">
        <v>19</v>
      </c>
      <c r="I1050" s="243"/>
      <c r="J1050" s="239"/>
      <c r="K1050" s="239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327</v>
      </c>
      <c r="AU1050" s="248" t="s">
        <v>216</v>
      </c>
      <c r="AV1050" s="13" t="s">
        <v>82</v>
      </c>
      <c r="AW1050" s="13" t="s">
        <v>36</v>
      </c>
      <c r="AX1050" s="13" t="s">
        <v>75</v>
      </c>
      <c r="AY1050" s="248" t="s">
        <v>207</v>
      </c>
    </row>
    <row r="1051" s="13" customFormat="1">
      <c r="A1051" s="13"/>
      <c r="B1051" s="238"/>
      <c r="C1051" s="239"/>
      <c r="D1051" s="240" t="s">
        <v>327</v>
      </c>
      <c r="E1051" s="241" t="s">
        <v>19</v>
      </c>
      <c r="F1051" s="242" t="s">
        <v>1381</v>
      </c>
      <c r="G1051" s="239"/>
      <c r="H1051" s="241" t="s">
        <v>19</v>
      </c>
      <c r="I1051" s="243"/>
      <c r="J1051" s="239"/>
      <c r="K1051" s="239"/>
      <c r="L1051" s="244"/>
      <c r="M1051" s="245"/>
      <c r="N1051" s="246"/>
      <c r="O1051" s="246"/>
      <c r="P1051" s="246"/>
      <c r="Q1051" s="246"/>
      <c r="R1051" s="246"/>
      <c r="S1051" s="246"/>
      <c r="T1051" s="24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8" t="s">
        <v>327</v>
      </c>
      <c r="AU1051" s="248" t="s">
        <v>216</v>
      </c>
      <c r="AV1051" s="13" t="s">
        <v>82</v>
      </c>
      <c r="AW1051" s="13" t="s">
        <v>36</v>
      </c>
      <c r="AX1051" s="13" t="s">
        <v>75</v>
      </c>
      <c r="AY1051" s="248" t="s">
        <v>207</v>
      </c>
    </row>
    <row r="1052" s="14" customFormat="1">
      <c r="A1052" s="14"/>
      <c r="B1052" s="249"/>
      <c r="C1052" s="250"/>
      <c r="D1052" s="240" t="s">
        <v>327</v>
      </c>
      <c r="E1052" s="251" t="s">
        <v>19</v>
      </c>
      <c r="F1052" s="252" t="s">
        <v>1382</v>
      </c>
      <c r="G1052" s="250"/>
      <c r="H1052" s="253">
        <v>17.928000000000001</v>
      </c>
      <c r="I1052" s="254"/>
      <c r="J1052" s="250"/>
      <c r="K1052" s="250"/>
      <c r="L1052" s="255"/>
      <c r="M1052" s="256"/>
      <c r="N1052" s="257"/>
      <c r="O1052" s="257"/>
      <c r="P1052" s="257"/>
      <c r="Q1052" s="257"/>
      <c r="R1052" s="257"/>
      <c r="S1052" s="257"/>
      <c r="T1052" s="258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9" t="s">
        <v>327</v>
      </c>
      <c r="AU1052" s="259" t="s">
        <v>216</v>
      </c>
      <c r="AV1052" s="14" t="s">
        <v>85</v>
      </c>
      <c r="AW1052" s="14" t="s">
        <v>36</v>
      </c>
      <c r="AX1052" s="14" t="s">
        <v>75</v>
      </c>
      <c r="AY1052" s="259" t="s">
        <v>207</v>
      </c>
    </row>
    <row r="1053" s="13" customFormat="1">
      <c r="A1053" s="13"/>
      <c r="B1053" s="238"/>
      <c r="C1053" s="239"/>
      <c r="D1053" s="240" t="s">
        <v>327</v>
      </c>
      <c r="E1053" s="241" t="s">
        <v>19</v>
      </c>
      <c r="F1053" s="242" t="s">
        <v>1371</v>
      </c>
      <c r="G1053" s="239"/>
      <c r="H1053" s="241" t="s">
        <v>19</v>
      </c>
      <c r="I1053" s="243"/>
      <c r="J1053" s="239"/>
      <c r="K1053" s="239"/>
      <c r="L1053" s="244"/>
      <c r="M1053" s="245"/>
      <c r="N1053" s="246"/>
      <c r="O1053" s="246"/>
      <c r="P1053" s="246"/>
      <c r="Q1053" s="246"/>
      <c r="R1053" s="246"/>
      <c r="S1053" s="246"/>
      <c r="T1053" s="24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8" t="s">
        <v>327</v>
      </c>
      <c r="AU1053" s="248" t="s">
        <v>216</v>
      </c>
      <c r="AV1053" s="13" t="s">
        <v>82</v>
      </c>
      <c r="AW1053" s="13" t="s">
        <v>36</v>
      </c>
      <c r="AX1053" s="13" t="s">
        <v>75</v>
      </c>
      <c r="AY1053" s="248" t="s">
        <v>207</v>
      </c>
    </row>
    <row r="1054" s="13" customFormat="1">
      <c r="A1054" s="13"/>
      <c r="B1054" s="238"/>
      <c r="C1054" s="239"/>
      <c r="D1054" s="240" t="s">
        <v>327</v>
      </c>
      <c r="E1054" s="241" t="s">
        <v>19</v>
      </c>
      <c r="F1054" s="242" t="s">
        <v>795</v>
      </c>
      <c r="G1054" s="239"/>
      <c r="H1054" s="241" t="s">
        <v>19</v>
      </c>
      <c r="I1054" s="243"/>
      <c r="J1054" s="239"/>
      <c r="K1054" s="239"/>
      <c r="L1054" s="244"/>
      <c r="M1054" s="245"/>
      <c r="N1054" s="246"/>
      <c r="O1054" s="246"/>
      <c r="P1054" s="246"/>
      <c r="Q1054" s="246"/>
      <c r="R1054" s="246"/>
      <c r="S1054" s="246"/>
      <c r="T1054" s="247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8" t="s">
        <v>327</v>
      </c>
      <c r="AU1054" s="248" t="s">
        <v>216</v>
      </c>
      <c r="AV1054" s="13" t="s">
        <v>82</v>
      </c>
      <c r="AW1054" s="13" t="s">
        <v>36</v>
      </c>
      <c r="AX1054" s="13" t="s">
        <v>75</v>
      </c>
      <c r="AY1054" s="248" t="s">
        <v>207</v>
      </c>
    </row>
    <row r="1055" s="14" customFormat="1">
      <c r="A1055" s="14"/>
      <c r="B1055" s="249"/>
      <c r="C1055" s="250"/>
      <c r="D1055" s="240" t="s">
        <v>327</v>
      </c>
      <c r="E1055" s="251" t="s">
        <v>19</v>
      </c>
      <c r="F1055" s="252" t="s">
        <v>1383</v>
      </c>
      <c r="G1055" s="250"/>
      <c r="H1055" s="253">
        <v>88.349999999999994</v>
      </c>
      <c r="I1055" s="254"/>
      <c r="J1055" s="250"/>
      <c r="K1055" s="250"/>
      <c r="L1055" s="255"/>
      <c r="M1055" s="256"/>
      <c r="N1055" s="257"/>
      <c r="O1055" s="257"/>
      <c r="P1055" s="257"/>
      <c r="Q1055" s="257"/>
      <c r="R1055" s="257"/>
      <c r="S1055" s="257"/>
      <c r="T1055" s="25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9" t="s">
        <v>327</v>
      </c>
      <c r="AU1055" s="259" t="s">
        <v>216</v>
      </c>
      <c r="AV1055" s="14" t="s">
        <v>85</v>
      </c>
      <c r="AW1055" s="14" t="s">
        <v>36</v>
      </c>
      <c r="AX1055" s="14" t="s">
        <v>75</v>
      </c>
      <c r="AY1055" s="259" t="s">
        <v>207</v>
      </c>
    </row>
    <row r="1056" s="13" customFormat="1">
      <c r="A1056" s="13"/>
      <c r="B1056" s="238"/>
      <c r="C1056" s="239"/>
      <c r="D1056" s="240" t="s">
        <v>327</v>
      </c>
      <c r="E1056" s="241" t="s">
        <v>19</v>
      </c>
      <c r="F1056" s="242" t="s">
        <v>797</v>
      </c>
      <c r="G1056" s="239"/>
      <c r="H1056" s="241" t="s">
        <v>19</v>
      </c>
      <c r="I1056" s="243"/>
      <c r="J1056" s="239"/>
      <c r="K1056" s="239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327</v>
      </c>
      <c r="AU1056" s="248" t="s">
        <v>216</v>
      </c>
      <c r="AV1056" s="13" t="s">
        <v>82</v>
      </c>
      <c r="AW1056" s="13" t="s">
        <v>36</v>
      </c>
      <c r="AX1056" s="13" t="s">
        <v>75</v>
      </c>
      <c r="AY1056" s="248" t="s">
        <v>207</v>
      </c>
    </row>
    <row r="1057" s="14" customFormat="1">
      <c r="A1057" s="14"/>
      <c r="B1057" s="249"/>
      <c r="C1057" s="250"/>
      <c r="D1057" s="240" t="s">
        <v>327</v>
      </c>
      <c r="E1057" s="251" t="s">
        <v>19</v>
      </c>
      <c r="F1057" s="252" t="s">
        <v>1384</v>
      </c>
      <c r="G1057" s="250"/>
      <c r="H1057" s="253">
        <v>113.575</v>
      </c>
      <c r="I1057" s="254"/>
      <c r="J1057" s="250"/>
      <c r="K1057" s="250"/>
      <c r="L1057" s="255"/>
      <c r="M1057" s="256"/>
      <c r="N1057" s="257"/>
      <c r="O1057" s="257"/>
      <c r="P1057" s="257"/>
      <c r="Q1057" s="257"/>
      <c r="R1057" s="257"/>
      <c r="S1057" s="257"/>
      <c r="T1057" s="25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9" t="s">
        <v>327</v>
      </c>
      <c r="AU1057" s="259" t="s">
        <v>216</v>
      </c>
      <c r="AV1057" s="14" t="s">
        <v>85</v>
      </c>
      <c r="AW1057" s="14" t="s">
        <v>36</v>
      </c>
      <c r="AX1057" s="14" t="s">
        <v>75</v>
      </c>
      <c r="AY1057" s="259" t="s">
        <v>207</v>
      </c>
    </row>
    <row r="1058" s="13" customFormat="1">
      <c r="A1058" s="13"/>
      <c r="B1058" s="238"/>
      <c r="C1058" s="239"/>
      <c r="D1058" s="240" t="s">
        <v>327</v>
      </c>
      <c r="E1058" s="241" t="s">
        <v>19</v>
      </c>
      <c r="F1058" s="242" t="s">
        <v>800</v>
      </c>
      <c r="G1058" s="239"/>
      <c r="H1058" s="241" t="s">
        <v>19</v>
      </c>
      <c r="I1058" s="243"/>
      <c r="J1058" s="239"/>
      <c r="K1058" s="239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8" t="s">
        <v>327</v>
      </c>
      <c r="AU1058" s="248" t="s">
        <v>216</v>
      </c>
      <c r="AV1058" s="13" t="s">
        <v>82</v>
      </c>
      <c r="AW1058" s="13" t="s">
        <v>36</v>
      </c>
      <c r="AX1058" s="13" t="s">
        <v>75</v>
      </c>
      <c r="AY1058" s="248" t="s">
        <v>207</v>
      </c>
    </row>
    <row r="1059" s="14" customFormat="1">
      <c r="A1059" s="14"/>
      <c r="B1059" s="249"/>
      <c r="C1059" s="250"/>
      <c r="D1059" s="240" t="s">
        <v>327</v>
      </c>
      <c r="E1059" s="251" t="s">
        <v>19</v>
      </c>
      <c r="F1059" s="252" t="s">
        <v>1385</v>
      </c>
      <c r="G1059" s="250"/>
      <c r="H1059" s="253">
        <v>88.159999999999997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327</v>
      </c>
      <c r="AU1059" s="259" t="s">
        <v>216</v>
      </c>
      <c r="AV1059" s="14" t="s">
        <v>85</v>
      </c>
      <c r="AW1059" s="14" t="s">
        <v>36</v>
      </c>
      <c r="AX1059" s="14" t="s">
        <v>75</v>
      </c>
      <c r="AY1059" s="259" t="s">
        <v>207</v>
      </c>
    </row>
    <row r="1060" s="13" customFormat="1">
      <c r="A1060" s="13"/>
      <c r="B1060" s="238"/>
      <c r="C1060" s="239"/>
      <c r="D1060" s="240" t="s">
        <v>327</v>
      </c>
      <c r="E1060" s="241" t="s">
        <v>19</v>
      </c>
      <c r="F1060" s="242" t="s">
        <v>1386</v>
      </c>
      <c r="G1060" s="239"/>
      <c r="H1060" s="241" t="s">
        <v>19</v>
      </c>
      <c r="I1060" s="243"/>
      <c r="J1060" s="239"/>
      <c r="K1060" s="239"/>
      <c r="L1060" s="244"/>
      <c r="M1060" s="245"/>
      <c r="N1060" s="246"/>
      <c r="O1060" s="246"/>
      <c r="P1060" s="246"/>
      <c r="Q1060" s="246"/>
      <c r="R1060" s="246"/>
      <c r="S1060" s="246"/>
      <c r="T1060" s="247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8" t="s">
        <v>327</v>
      </c>
      <c r="AU1060" s="248" t="s">
        <v>216</v>
      </c>
      <c r="AV1060" s="13" t="s">
        <v>82</v>
      </c>
      <c r="AW1060" s="13" t="s">
        <v>36</v>
      </c>
      <c r="AX1060" s="13" t="s">
        <v>75</v>
      </c>
      <c r="AY1060" s="248" t="s">
        <v>207</v>
      </c>
    </row>
    <row r="1061" s="14" customFormat="1">
      <c r="A1061" s="14"/>
      <c r="B1061" s="249"/>
      <c r="C1061" s="250"/>
      <c r="D1061" s="240" t="s">
        <v>327</v>
      </c>
      <c r="E1061" s="251" t="s">
        <v>19</v>
      </c>
      <c r="F1061" s="252" t="s">
        <v>1387</v>
      </c>
      <c r="G1061" s="250"/>
      <c r="H1061" s="253">
        <v>8.0220000000000002</v>
      </c>
      <c r="I1061" s="254"/>
      <c r="J1061" s="250"/>
      <c r="K1061" s="250"/>
      <c r="L1061" s="255"/>
      <c r="M1061" s="256"/>
      <c r="N1061" s="257"/>
      <c r="O1061" s="257"/>
      <c r="P1061" s="257"/>
      <c r="Q1061" s="257"/>
      <c r="R1061" s="257"/>
      <c r="S1061" s="257"/>
      <c r="T1061" s="25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9" t="s">
        <v>327</v>
      </c>
      <c r="AU1061" s="259" t="s">
        <v>216</v>
      </c>
      <c r="AV1061" s="14" t="s">
        <v>85</v>
      </c>
      <c r="AW1061" s="14" t="s">
        <v>36</v>
      </c>
      <c r="AX1061" s="14" t="s">
        <v>75</v>
      </c>
      <c r="AY1061" s="259" t="s">
        <v>207</v>
      </c>
    </row>
    <row r="1062" s="13" customFormat="1">
      <c r="A1062" s="13"/>
      <c r="B1062" s="238"/>
      <c r="C1062" s="239"/>
      <c r="D1062" s="240" t="s">
        <v>327</v>
      </c>
      <c r="E1062" s="241" t="s">
        <v>19</v>
      </c>
      <c r="F1062" s="242" t="s">
        <v>1388</v>
      </c>
      <c r="G1062" s="239"/>
      <c r="H1062" s="241" t="s">
        <v>19</v>
      </c>
      <c r="I1062" s="243"/>
      <c r="J1062" s="239"/>
      <c r="K1062" s="239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8" t="s">
        <v>327</v>
      </c>
      <c r="AU1062" s="248" t="s">
        <v>216</v>
      </c>
      <c r="AV1062" s="13" t="s">
        <v>82</v>
      </c>
      <c r="AW1062" s="13" t="s">
        <v>36</v>
      </c>
      <c r="AX1062" s="13" t="s">
        <v>75</v>
      </c>
      <c r="AY1062" s="248" t="s">
        <v>207</v>
      </c>
    </row>
    <row r="1063" s="14" customFormat="1">
      <c r="A1063" s="14"/>
      <c r="B1063" s="249"/>
      <c r="C1063" s="250"/>
      <c r="D1063" s="240" t="s">
        <v>327</v>
      </c>
      <c r="E1063" s="251" t="s">
        <v>19</v>
      </c>
      <c r="F1063" s="252" t="s">
        <v>1389</v>
      </c>
      <c r="G1063" s="250"/>
      <c r="H1063" s="253">
        <v>15.725</v>
      </c>
      <c r="I1063" s="254"/>
      <c r="J1063" s="250"/>
      <c r="K1063" s="250"/>
      <c r="L1063" s="255"/>
      <c r="M1063" s="256"/>
      <c r="N1063" s="257"/>
      <c r="O1063" s="257"/>
      <c r="P1063" s="257"/>
      <c r="Q1063" s="257"/>
      <c r="R1063" s="257"/>
      <c r="S1063" s="257"/>
      <c r="T1063" s="258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9" t="s">
        <v>327</v>
      </c>
      <c r="AU1063" s="259" t="s">
        <v>216</v>
      </c>
      <c r="AV1063" s="14" t="s">
        <v>85</v>
      </c>
      <c r="AW1063" s="14" t="s">
        <v>36</v>
      </c>
      <c r="AX1063" s="14" t="s">
        <v>75</v>
      </c>
      <c r="AY1063" s="259" t="s">
        <v>207</v>
      </c>
    </row>
    <row r="1064" s="13" customFormat="1">
      <c r="A1064" s="13"/>
      <c r="B1064" s="238"/>
      <c r="C1064" s="239"/>
      <c r="D1064" s="240" t="s">
        <v>327</v>
      </c>
      <c r="E1064" s="241" t="s">
        <v>19</v>
      </c>
      <c r="F1064" s="242" t="s">
        <v>1322</v>
      </c>
      <c r="G1064" s="239"/>
      <c r="H1064" s="241" t="s">
        <v>19</v>
      </c>
      <c r="I1064" s="243"/>
      <c r="J1064" s="239"/>
      <c r="K1064" s="239"/>
      <c r="L1064" s="244"/>
      <c r="M1064" s="245"/>
      <c r="N1064" s="246"/>
      <c r="O1064" s="246"/>
      <c r="P1064" s="246"/>
      <c r="Q1064" s="246"/>
      <c r="R1064" s="246"/>
      <c r="S1064" s="246"/>
      <c r="T1064" s="24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8" t="s">
        <v>327</v>
      </c>
      <c r="AU1064" s="248" t="s">
        <v>216</v>
      </c>
      <c r="AV1064" s="13" t="s">
        <v>82</v>
      </c>
      <c r="AW1064" s="13" t="s">
        <v>36</v>
      </c>
      <c r="AX1064" s="13" t="s">
        <v>75</v>
      </c>
      <c r="AY1064" s="248" t="s">
        <v>207</v>
      </c>
    </row>
    <row r="1065" s="14" customFormat="1">
      <c r="A1065" s="14"/>
      <c r="B1065" s="249"/>
      <c r="C1065" s="250"/>
      <c r="D1065" s="240" t="s">
        <v>327</v>
      </c>
      <c r="E1065" s="251" t="s">
        <v>19</v>
      </c>
      <c r="F1065" s="252" t="s">
        <v>1390</v>
      </c>
      <c r="G1065" s="250"/>
      <c r="H1065" s="253">
        <v>47.310000000000002</v>
      </c>
      <c r="I1065" s="254"/>
      <c r="J1065" s="250"/>
      <c r="K1065" s="250"/>
      <c r="L1065" s="255"/>
      <c r="M1065" s="256"/>
      <c r="N1065" s="257"/>
      <c r="O1065" s="257"/>
      <c r="P1065" s="257"/>
      <c r="Q1065" s="257"/>
      <c r="R1065" s="257"/>
      <c r="S1065" s="257"/>
      <c r="T1065" s="25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9" t="s">
        <v>327</v>
      </c>
      <c r="AU1065" s="259" t="s">
        <v>216</v>
      </c>
      <c r="AV1065" s="14" t="s">
        <v>85</v>
      </c>
      <c r="AW1065" s="14" t="s">
        <v>36</v>
      </c>
      <c r="AX1065" s="14" t="s">
        <v>75</v>
      </c>
      <c r="AY1065" s="259" t="s">
        <v>207</v>
      </c>
    </row>
    <row r="1066" s="14" customFormat="1">
      <c r="A1066" s="14"/>
      <c r="B1066" s="249"/>
      <c r="C1066" s="250"/>
      <c r="D1066" s="240" t="s">
        <v>327</v>
      </c>
      <c r="E1066" s="251" t="s">
        <v>19</v>
      </c>
      <c r="F1066" s="252" t="s">
        <v>1391</v>
      </c>
      <c r="G1066" s="250"/>
      <c r="H1066" s="253">
        <v>22.5</v>
      </c>
      <c r="I1066" s="254"/>
      <c r="J1066" s="250"/>
      <c r="K1066" s="250"/>
      <c r="L1066" s="255"/>
      <c r="M1066" s="256"/>
      <c r="N1066" s="257"/>
      <c r="O1066" s="257"/>
      <c r="P1066" s="257"/>
      <c r="Q1066" s="257"/>
      <c r="R1066" s="257"/>
      <c r="S1066" s="257"/>
      <c r="T1066" s="25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9" t="s">
        <v>327</v>
      </c>
      <c r="AU1066" s="259" t="s">
        <v>216</v>
      </c>
      <c r="AV1066" s="14" t="s">
        <v>85</v>
      </c>
      <c r="AW1066" s="14" t="s">
        <v>36</v>
      </c>
      <c r="AX1066" s="14" t="s">
        <v>75</v>
      </c>
      <c r="AY1066" s="259" t="s">
        <v>207</v>
      </c>
    </row>
    <row r="1067" s="16" customFormat="1">
      <c r="A1067" s="16"/>
      <c r="B1067" s="271"/>
      <c r="C1067" s="272"/>
      <c r="D1067" s="240" t="s">
        <v>327</v>
      </c>
      <c r="E1067" s="273" t="s">
        <v>19</v>
      </c>
      <c r="F1067" s="274" t="s">
        <v>420</v>
      </c>
      <c r="G1067" s="272"/>
      <c r="H1067" s="275">
        <v>401.56999999999999</v>
      </c>
      <c r="I1067" s="276"/>
      <c r="J1067" s="272"/>
      <c r="K1067" s="272"/>
      <c r="L1067" s="277"/>
      <c r="M1067" s="278"/>
      <c r="N1067" s="279"/>
      <c r="O1067" s="279"/>
      <c r="P1067" s="279"/>
      <c r="Q1067" s="279"/>
      <c r="R1067" s="279"/>
      <c r="S1067" s="279"/>
      <c r="T1067" s="280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1" t="s">
        <v>327</v>
      </c>
      <c r="AU1067" s="281" t="s">
        <v>216</v>
      </c>
      <c r="AV1067" s="16" t="s">
        <v>216</v>
      </c>
      <c r="AW1067" s="16" t="s">
        <v>36</v>
      </c>
      <c r="AX1067" s="16" t="s">
        <v>75</v>
      </c>
      <c r="AY1067" s="281" t="s">
        <v>207</v>
      </c>
    </row>
    <row r="1068" s="13" customFormat="1">
      <c r="A1068" s="13"/>
      <c r="B1068" s="238"/>
      <c r="C1068" s="239"/>
      <c r="D1068" s="240" t="s">
        <v>327</v>
      </c>
      <c r="E1068" s="241" t="s">
        <v>19</v>
      </c>
      <c r="F1068" s="242" t="s">
        <v>769</v>
      </c>
      <c r="G1068" s="239"/>
      <c r="H1068" s="241" t="s">
        <v>19</v>
      </c>
      <c r="I1068" s="243"/>
      <c r="J1068" s="239"/>
      <c r="K1068" s="239"/>
      <c r="L1068" s="244"/>
      <c r="M1068" s="245"/>
      <c r="N1068" s="246"/>
      <c r="O1068" s="246"/>
      <c r="P1068" s="246"/>
      <c r="Q1068" s="246"/>
      <c r="R1068" s="246"/>
      <c r="S1068" s="246"/>
      <c r="T1068" s="24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8" t="s">
        <v>327</v>
      </c>
      <c r="AU1068" s="248" t="s">
        <v>216</v>
      </c>
      <c r="AV1068" s="13" t="s">
        <v>82</v>
      </c>
      <c r="AW1068" s="13" t="s">
        <v>36</v>
      </c>
      <c r="AX1068" s="13" t="s">
        <v>75</v>
      </c>
      <c r="AY1068" s="248" t="s">
        <v>207</v>
      </c>
    </row>
    <row r="1069" s="13" customFormat="1">
      <c r="A1069" s="13"/>
      <c r="B1069" s="238"/>
      <c r="C1069" s="239"/>
      <c r="D1069" s="240" t="s">
        <v>327</v>
      </c>
      <c r="E1069" s="241" t="s">
        <v>19</v>
      </c>
      <c r="F1069" s="242" t="s">
        <v>1392</v>
      </c>
      <c r="G1069" s="239"/>
      <c r="H1069" s="241" t="s">
        <v>19</v>
      </c>
      <c r="I1069" s="243"/>
      <c r="J1069" s="239"/>
      <c r="K1069" s="239"/>
      <c r="L1069" s="244"/>
      <c r="M1069" s="245"/>
      <c r="N1069" s="246"/>
      <c r="O1069" s="246"/>
      <c r="P1069" s="246"/>
      <c r="Q1069" s="246"/>
      <c r="R1069" s="246"/>
      <c r="S1069" s="246"/>
      <c r="T1069" s="24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8" t="s">
        <v>327</v>
      </c>
      <c r="AU1069" s="248" t="s">
        <v>216</v>
      </c>
      <c r="AV1069" s="13" t="s">
        <v>82</v>
      </c>
      <c r="AW1069" s="13" t="s">
        <v>36</v>
      </c>
      <c r="AX1069" s="13" t="s">
        <v>75</v>
      </c>
      <c r="AY1069" s="248" t="s">
        <v>207</v>
      </c>
    </row>
    <row r="1070" s="14" customFormat="1">
      <c r="A1070" s="14"/>
      <c r="B1070" s="249"/>
      <c r="C1070" s="250"/>
      <c r="D1070" s="240" t="s">
        <v>327</v>
      </c>
      <c r="E1070" s="251" t="s">
        <v>19</v>
      </c>
      <c r="F1070" s="252" t="s">
        <v>1393</v>
      </c>
      <c r="G1070" s="250"/>
      <c r="H1070" s="253">
        <v>2.625</v>
      </c>
      <c r="I1070" s="254"/>
      <c r="J1070" s="250"/>
      <c r="K1070" s="250"/>
      <c r="L1070" s="255"/>
      <c r="M1070" s="256"/>
      <c r="N1070" s="257"/>
      <c r="O1070" s="257"/>
      <c r="P1070" s="257"/>
      <c r="Q1070" s="257"/>
      <c r="R1070" s="257"/>
      <c r="S1070" s="257"/>
      <c r="T1070" s="25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9" t="s">
        <v>327</v>
      </c>
      <c r="AU1070" s="259" t="s">
        <v>216</v>
      </c>
      <c r="AV1070" s="14" t="s">
        <v>85</v>
      </c>
      <c r="AW1070" s="14" t="s">
        <v>36</v>
      </c>
      <c r="AX1070" s="14" t="s">
        <v>75</v>
      </c>
      <c r="AY1070" s="259" t="s">
        <v>207</v>
      </c>
    </row>
    <row r="1071" s="16" customFormat="1">
      <c r="A1071" s="16"/>
      <c r="B1071" s="271"/>
      <c r="C1071" s="272"/>
      <c r="D1071" s="240" t="s">
        <v>327</v>
      </c>
      <c r="E1071" s="273" t="s">
        <v>19</v>
      </c>
      <c r="F1071" s="274" t="s">
        <v>420</v>
      </c>
      <c r="G1071" s="272"/>
      <c r="H1071" s="275">
        <v>2.625</v>
      </c>
      <c r="I1071" s="276"/>
      <c r="J1071" s="272"/>
      <c r="K1071" s="272"/>
      <c r="L1071" s="277"/>
      <c r="M1071" s="278"/>
      <c r="N1071" s="279"/>
      <c r="O1071" s="279"/>
      <c r="P1071" s="279"/>
      <c r="Q1071" s="279"/>
      <c r="R1071" s="279"/>
      <c r="S1071" s="279"/>
      <c r="T1071" s="280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1" t="s">
        <v>327</v>
      </c>
      <c r="AU1071" s="281" t="s">
        <v>216</v>
      </c>
      <c r="AV1071" s="16" t="s">
        <v>216</v>
      </c>
      <c r="AW1071" s="16" t="s">
        <v>36</v>
      </c>
      <c r="AX1071" s="16" t="s">
        <v>75</v>
      </c>
      <c r="AY1071" s="281" t="s">
        <v>207</v>
      </c>
    </row>
    <row r="1072" s="13" customFormat="1">
      <c r="A1072" s="13"/>
      <c r="B1072" s="238"/>
      <c r="C1072" s="239"/>
      <c r="D1072" s="240" t="s">
        <v>327</v>
      </c>
      <c r="E1072" s="241" t="s">
        <v>19</v>
      </c>
      <c r="F1072" s="242" t="s">
        <v>771</v>
      </c>
      <c r="G1072" s="239"/>
      <c r="H1072" s="241" t="s">
        <v>19</v>
      </c>
      <c r="I1072" s="243"/>
      <c r="J1072" s="239"/>
      <c r="K1072" s="239"/>
      <c r="L1072" s="244"/>
      <c r="M1072" s="245"/>
      <c r="N1072" s="246"/>
      <c r="O1072" s="246"/>
      <c r="P1072" s="246"/>
      <c r="Q1072" s="246"/>
      <c r="R1072" s="246"/>
      <c r="S1072" s="246"/>
      <c r="T1072" s="24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8" t="s">
        <v>327</v>
      </c>
      <c r="AU1072" s="248" t="s">
        <v>216</v>
      </c>
      <c r="AV1072" s="13" t="s">
        <v>82</v>
      </c>
      <c r="AW1072" s="13" t="s">
        <v>36</v>
      </c>
      <c r="AX1072" s="13" t="s">
        <v>75</v>
      </c>
      <c r="AY1072" s="248" t="s">
        <v>207</v>
      </c>
    </row>
    <row r="1073" s="13" customFormat="1">
      <c r="A1073" s="13"/>
      <c r="B1073" s="238"/>
      <c r="C1073" s="239"/>
      <c r="D1073" s="240" t="s">
        <v>327</v>
      </c>
      <c r="E1073" s="241" t="s">
        <v>19</v>
      </c>
      <c r="F1073" s="242" t="s">
        <v>1394</v>
      </c>
      <c r="G1073" s="239"/>
      <c r="H1073" s="241" t="s">
        <v>19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327</v>
      </c>
      <c r="AU1073" s="248" t="s">
        <v>216</v>
      </c>
      <c r="AV1073" s="13" t="s">
        <v>82</v>
      </c>
      <c r="AW1073" s="13" t="s">
        <v>36</v>
      </c>
      <c r="AX1073" s="13" t="s">
        <v>75</v>
      </c>
      <c r="AY1073" s="248" t="s">
        <v>207</v>
      </c>
    </row>
    <row r="1074" s="14" customFormat="1">
      <c r="A1074" s="14"/>
      <c r="B1074" s="249"/>
      <c r="C1074" s="250"/>
      <c r="D1074" s="240" t="s">
        <v>327</v>
      </c>
      <c r="E1074" s="251" t="s">
        <v>19</v>
      </c>
      <c r="F1074" s="252" t="s">
        <v>1395</v>
      </c>
      <c r="G1074" s="250"/>
      <c r="H1074" s="253">
        <v>2.2799999999999998</v>
      </c>
      <c r="I1074" s="254"/>
      <c r="J1074" s="250"/>
      <c r="K1074" s="250"/>
      <c r="L1074" s="255"/>
      <c r="M1074" s="256"/>
      <c r="N1074" s="257"/>
      <c r="O1074" s="257"/>
      <c r="P1074" s="257"/>
      <c r="Q1074" s="257"/>
      <c r="R1074" s="257"/>
      <c r="S1074" s="257"/>
      <c r="T1074" s="25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9" t="s">
        <v>327</v>
      </c>
      <c r="AU1074" s="259" t="s">
        <v>216</v>
      </c>
      <c r="AV1074" s="14" t="s">
        <v>85</v>
      </c>
      <c r="AW1074" s="14" t="s">
        <v>36</v>
      </c>
      <c r="AX1074" s="14" t="s">
        <v>75</v>
      </c>
      <c r="AY1074" s="259" t="s">
        <v>207</v>
      </c>
    </row>
    <row r="1075" s="13" customFormat="1">
      <c r="A1075" s="13"/>
      <c r="B1075" s="238"/>
      <c r="C1075" s="239"/>
      <c r="D1075" s="240" t="s">
        <v>327</v>
      </c>
      <c r="E1075" s="241" t="s">
        <v>19</v>
      </c>
      <c r="F1075" s="242" t="s">
        <v>1348</v>
      </c>
      <c r="G1075" s="239"/>
      <c r="H1075" s="241" t="s">
        <v>19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8" t="s">
        <v>327</v>
      </c>
      <c r="AU1075" s="248" t="s">
        <v>216</v>
      </c>
      <c r="AV1075" s="13" t="s">
        <v>82</v>
      </c>
      <c r="AW1075" s="13" t="s">
        <v>36</v>
      </c>
      <c r="AX1075" s="13" t="s">
        <v>75</v>
      </c>
      <c r="AY1075" s="248" t="s">
        <v>207</v>
      </c>
    </row>
    <row r="1076" s="14" customFormat="1">
      <c r="A1076" s="14"/>
      <c r="B1076" s="249"/>
      <c r="C1076" s="250"/>
      <c r="D1076" s="240" t="s">
        <v>327</v>
      </c>
      <c r="E1076" s="251" t="s">
        <v>19</v>
      </c>
      <c r="F1076" s="252" t="s">
        <v>1396</v>
      </c>
      <c r="G1076" s="250"/>
      <c r="H1076" s="253">
        <v>7.5999999999999996</v>
      </c>
      <c r="I1076" s="254"/>
      <c r="J1076" s="250"/>
      <c r="K1076" s="250"/>
      <c r="L1076" s="255"/>
      <c r="M1076" s="256"/>
      <c r="N1076" s="257"/>
      <c r="O1076" s="257"/>
      <c r="P1076" s="257"/>
      <c r="Q1076" s="257"/>
      <c r="R1076" s="257"/>
      <c r="S1076" s="257"/>
      <c r="T1076" s="25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9" t="s">
        <v>327</v>
      </c>
      <c r="AU1076" s="259" t="s">
        <v>216</v>
      </c>
      <c r="AV1076" s="14" t="s">
        <v>85</v>
      </c>
      <c r="AW1076" s="14" t="s">
        <v>36</v>
      </c>
      <c r="AX1076" s="14" t="s">
        <v>75</v>
      </c>
      <c r="AY1076" s="259" t="s">
        <v>207</v>
      </c>
    </row>
    <row r="1077" s="16" customFormat="1">
      <c r="A1077" s="16"/>
      <c r="B1077" s="271"/>
      <c r="C1077" s="272"/>
      <c r="D1077" s="240" t="s">
        <v>327</v>
      </c>
      <c r="E1077" s="273" t="s">
        <v>19</v>
      </c>
      <c r="F1077" s="274" t="s">
        <v>420</v>
      </c>
      <c r="G1077" s="272"/>
      <c r="H1077" s="275">
        <v>9.8800000000000008</v>
      </c>
      <c r="I1077" s="276"/>
      <c r="J1077" s="272"/>
      <c r="K1077" s="272"/>
      <c r="L1077" s="277"/>
      <c r="M1077" s="278"/>
      <c r="N1077" s="279"/>
      <c r="O1077" s="279"/>
      <c r="P1077" s="279"/>
      <c r="Q1077" s="279"/>
      <c r="R1077" s="279"/>
      <c r="S1077" s="279"/>
      <c r="T1077" s="280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1" t="s">
        <v>327</v>
      </c>
      <c r="AU1077" s="281" t="s">
        <v>216</v>
      </c>
      <c r="AV1077" s="16" t="s">
        <v>216</v>
      </c>
      <c r="AW1077" s="16" t="s">
        <v>36</v>
      </c>
      <c r="AX1077" s="16" t="s">
        <v>75</v>
      </c>
      <c r="AY1077" s="281" t="s">
        <v>207</v>
      </c>
    </row>
    <row r="1078" s="13" customFormat="1">
      <c r="A1078" s="13"/>
      <c r="B1078" s="238"/>
      <c r="C1078" s="239"/>
      <c r="D1078" s="240" t="s">
        <v>327</v>
      </c>
      <c r="E1078" s="241" t="s">
        <v>19</v>
      </c>
      <c r="F1078" s="242" t="s">
        <v>1397</v>
      </c>
      <c r="G1078" s="239"/>
      <c r="H1078" s="241" t="s">
        <v>19</v>
      </c>
      <c r="I1078" s="243"/>
      <c r="J1078" s="239"/>
      <c r="K1078" s="239"/>
      <c r="L1078" s="244"/>
      <c r="M1078" s="245"/>
      <c r="N1078" s="246"/>
      <c r="O1078" s="246"/>
      <c r="P1078" s="246"/>
      <c r="Q1078" s="246"/>
      <c r="R1078" s="246"/>
      <c r="S1078" s="246"/>
      <c r="T1078" s="24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8" t="s">
        <v>327</v>
      </c>
      <c r="AU1078" s="248" t="s">
        <v>216</v>
      </c>
      <c r="AV1078" s="13" t="s">
        <v>82</v>
      </c>
      <c r="AW1078" s="13" t="s">
        <v>36</v>
      </c>
      <c r="AX1078" s="13" t="s">
        <v>75</v>
      </c>
      <c r="AY1078" s="248" t="s">
        <v>207</v>
      </c>
    </row>
    <row r="1079" s="13" customFormat="1">
      <c r="A1079" s="13"/>
      <c r="B1079" s="238"/>
      <c r="C1079" s="239"/>
      <c r="D1079" s="240" t="s">
        <v>327</v>
      </c>
      <c r="E1079" s="241" t="s">
        <v>19</v>
      </c>
      <c r="F1079" s="242" t="s">
        <v>781</v>
      </c>
      <c r="G1079" s="239"/>
      <c r="H1079" s="241" t="s">
        <v>19</v>
      </c>
      <c r="I1079" s="243"/>
      <c r="J1079" s="239"/>
      <c r="K1079" s="239"/>
      <c r="L1079" s="244"/>
      <c r="M1079" s="245"/>
      <c r="N1079" s="246"/>
      <c r="O1079" s="246"/>
      <c r="P1079" s="246"/>
      <c r="Q1079" s="246"/>
      <c r="R1079" s="246"/>
      <c r="S1079" s="246"/>
      <c r="T1079" s="247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8" t="s">
        <v>327</v>
      </c>
      <c r="AU1079" s="248" t="s">
        <v>216</v>
      </c>
      <c r="AV1079" s="13" t="s">
        <v>82</v>
      </c>
      <c r="AW1079" s="13" t="s">
        <v>36</v>
      </c>
      <c r="AX1079" s="13" t="s">
        <v>75</v>
      </c>
      <c r="AY1079" s="248" t="s">
        <v>207</v>
      </c>
    </row>
    <row r="1080" s="13" customFormat="1">
      <c r="A1080" s="13"/>
      <c r="B1080" s="238"/>
      <c r="C1080" s="239"/>
      <c r="D1080" s="240" t="s">
        <v>327</v>
      </c>
      <c r="E1080" s="241" t="s">
        <v>19</v>
      </c>
      <c r="F1080" s="242" t="s">
        <v>764</v>
      </c>
      <c r="G1080" s="239"/>
      <c r="H1080" s="241" t="s">
        <v>19</v>
      </c>
      <c r="I1080" s="243"/>
      <c r="J1080" s="239"/>
      <c r="K1080" s="239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8" t="s">
        <v>327</v>
      </c>
      <c r="AU1080" s="248" t="s">
        <v>216</v>
      </c>
      <c r="AV1080" s="13" t="s">
        <v>82</v>
      </c>
      <c r="AW1080" s="13" t="s">
        <v>36</v>
      </c>
      <c r="AX1080" s="13" t="s">
        <v>75</v>
      </c>
      <c r="AY1080" s="248" t="s">
        <v>207</v>
      </c>
    </row>
    <row r="1081" s="14" customFormat="1">
      <c r="A1081" s="14"/>
      <c r="B1081" s="249"/>
      <c r="C1081" s="250"/>
      <c r="D1081" s="240" t="s">
        <v>327</v>
      </c>
      <c r="E1081" s="251" t="s">
        <v>19</v>
      </c>
      <c r="F1081" s="252" t="s">
        <v>1398</v>
      </c>
      <c r="G1081" s="250"/>
      <c r="H1081" s="253">
        <v>27.803999999999998</v>
      </c>
      <c r="I1081" s="254"/>
      <c r="J1081" s="250"/>
      <c r="K1081" s="250"/>
      <c r="L1081" s="255"/>
      <c r="M1081" s="256"/>
      <c r="N1081" s="257"/>
      <c r="O1081" s="257"/>
      <c r="P1081" s="257"/>
      <c r="Q1081" s="257"/>
      <c r="R1081" s="257"/>
      <c r="S1081" s="257"/>
      <c r="T1081" s="25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9" t="s">
        <v>327</v>
      </c>
      <c r="AU1081" s="259" t="s">
        <v>216</v>
      </c>
      <c r="AV1081" s="14" t="s">
        <v>85</v>
      </c>
      <c r="AW1081" s="14" t="s">
        <v>36</v>
      </c>
      <c r="AX1081" s="14" t="s">
        <v>75</v>
      </c>
      <c r="AY1081" s="259" t="s">
        <v>207</v>
      </c>
    </row>
    <row r="1082" s="13" customFormat="1">
      <c r="A1082" s="13"/>
      <c r="B1082" s="238"/>
      <c r="C1082" s="239"/>
      <c r="D1082" s="240" t="s">
        <v>327</v>
      </c>
      <c r="E1082" s="241" t="s">
        <v>19</v>
      </c>
      <c r="F1082" s="242" t="s">
        <v>769</v>
      </c>
      <c r="G1082" s="239"/>
      <c r="H1082" s="241" t="s">
        <v>19</v>
      </c>
      <c r="I1082" s="243"/>
      <c r="J1082" s="239"/>
      <c r="K1082" s="239"/>
      <c r="L1082" s="244"/>
      <c r="M1082" s="245"/>
      <c r="N1082" s="246"/>
      <c r="O1082" s="246"/>
      <c r="P1082" s="246"/>
      <c r="Q1082" s="246"/>
      <c r="R1082" s="246"/>
      <c r="S1082" s="246"/>
      <c r="T1082" s="24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8" t="s">
        <v>327</v>
      </c>
      <c r="AU1082" s="248" t="s">
        <v>216</v>
      </c>
      <c r="AV1082" s="13" t="s">
        <v>82</v>
      </c>
      <c r="AW1082" s="13" t="s">
        <v>36</v>
      </c>
      <c r="AX1082" s="13" t="s">
        <v>75</v>
      </c>
      <c r="AY1082" s="248" t="s">
        <v>207</v>
      </c>
    </row>
    <row r="1083" s="14" customFormat="1">
      <c r="A1083" s="14"/>
      <c r="B1083" s="249"/>
      <c r="C1083" s="250"/>
      <c r="D1083" s="240" t="s">
        <v>327</v>
      </c>
      <c r="E1083" s="251" t="s">
        <v>19</v>
      </c>
      <c r="F1083" s="252" t="s">
        <v>1399</v>
      </c>
      <c r="G1083" s="250"/>
      <c r="H1083" s="253">
        <v>21.878</v>
      </c>
      <c r="I1083" s="254"/>
      <c r="J1083" s="250"/>
      <c r="K1083" s="250"/>
      <c r="L1083" s="255"/>
      <c r="M1083" s="256"/>
      <c r="N1083" s="257"/>
      <c r="O1083" s="257"/>
      <c r="P1083" s="257"/>
      <c r="Q1083" s="257"/>
      <c r="R1083" s="257"/>
      <c r="S1083" s="257"/>
      <c r="T1083" s="25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9" t="s">
        <v>327</v>
      </c>
      <c r="AU1083" s="259" t="s">
        <v>216</v>
      </c>
      <c r="AV1083" s="14" t="s">
        <v>85</v>
      </c>
      <c r="AW1083" s="14" t="s">
        <v>36</v>
      </c>
      <c r="AX1083" s="14" t="s">
        <v>75</v>
      </c>
      <c r="AY1083" s="259" t="s">
        <v>207</v>
      </c>
    </row>
    <row r="1084" s="13" customFormat="1">
      <c r="A1084" s="13"/>
      <c r="B1084" s="238"/>
      <c r="C1084" s="239"/>
      <c r="D1084" s="240" t="s">
        <v>327</v>
      </c>
      <c r="E1084" s="241" t="s">
        <v>19</v>
      </c>
      <c r="F1084" s="242" t="s">
        <v>1400</v>
      </c>
      <c r="G1084" s="239"/>
      <c r="H1084" s="241" t="s">
        <v>19</v>
      </c>
      <c r="I1084" s="243"/>
      <c r="J1084" s="239"/>
      <c r="K1084" s="239"/>
      <c r="L1084" s="244"/>
      <c r="M1084" s="245"/>
      <c r="N1084" s="246"/>
      <c r="O1084" s="246"/>
      <c r="P1084" s="246"/>
      <c r="Q1084" s="246"/>
      <c r="R1084" s="246"/>
      <c r="S1084" s="246"/>
      <c r="T1084" s="24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8" t="s">
        <v>327</v>
      </c>
      <c r="AU1084" s="248" t="s">
        <v>216</v>
      </c>
      <c r="AV1084" s="13" t="s">
        <v>82</v>
      </c>
      <c r="AW1084" s="13" t="s">
        <v>36</v>
      </c>
      <c r="AX1084" s="13" t="s">
        <v>75</v>
      </c>
      <c r="AY1084" s="248" t="s">
        <v>207</v>
      </c>
    </row>
    <row r="1085" s="13" customFormat="1">
      <c r="A1085" s="13"/>
      <c r="B1085" s="238"/>
      <c r="C1085" s="239"/>
      <c r="D1085" s="240" t="s">
        <v>327</v>
      </c>
      <c r="E1085" s="241" t="s">
        <v>19</v>
      </c>
      <c r="F1085" s="242" t="s">
        <v>764</v>
      </c>
      <c r="G1085" s="239"/>
      <c r="H1085" s="241" t="s">
        <v>19</v>
      </c>
      <c r="I1085" s="243"/>
      <c r="J1085" s="239"/>
      <c r="K1085" s="239"/>
      <c r="L1085" s="244"/>
      <c r="M1085" s="245"/>
      <c r="N1085" s="246"/>
      <c r="O1085" s="246"/>
      <c r="P1085" s="246"/>
      <c r="Q1085" s="246"/>
      <c r="R1085" s="246"/>
      <c r="S1085" s="246"/>
      <c r="T1085" s="247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8" t="s">
        <v>327</v>
      </c>
      <c r="AU1085" s="248" t="s">
        <v>216</v>
      </c>
      <c r="AV1085" s="13" t="s">
        <v>82</v>
      </c>
      <c r="AW1085" s="13" t="s">
        <v>36</v>
      </c>
      <c r="AX1085" s="13" t="s">
        <v>75</v>
      </c>
      <c r="AY1085" s="248" t="s">
        <v>207</v>
      </c>
    </row>
    <row r="1086" s="14" customFormat="1">
      <c r="A1086" s="14"/>
      <c r="B1086" s="249"/>
      <c r="C1086" s="250"/>
      <c r="D1086" s="240" t="s">
        <v>327</v>
      </c>
      <c r="E1086" s="251" t="s">
        <v>19</v>
      </c>
      <c r="F1086" s="252" t="s">
        <v>1401</v>
      </c>
      <c r="G1086" s="250"/>
      <c r="H1086" s="253">
        <v>23.975999999999999</v>
      </c>
      <c r="I1086" s="254"/>
      <c r="J1086" s="250"/>
      <c r="K1086" s="250"/>
      <c r="L1086" s="255"/>
      <c r="M1086" s="256"/>
      <c r="N1086" s="257"/>
      <c r="O1086" s="257"/>
      <c r="P1086" s="257"/>
      <c r="Q1086" s="257"/>
      <c r="R1086" s="257"/>
      <c r="S1086" s="257"/>
      <c r="T1086" s="258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9" t="s">
        <v>327</v>
      </c>
      <c r="AU1086" s="259" t="s">
        <v>216</v>
      </c>
      <c r="AV1086" s="14" t="s">
        <v>85</v>
      </c>
      <c r="AW1086" s="14" t="s">
        <v>36</v>
      </c>
      <c r="AX1086" s="14" t="s">
        <v>75</v>
      </c>
      <c r="AY1086" s="259" t="s">
        <v>207</v>
      </c>
    </row>
    <row r="1087" s="14" customFormat="1">
      <c r="A1087" s="14"/>
      <c r="B1087" s="249"/>
      <c r="C1087" s="250"/>
      <c r="D1087" s="240" t="s">
        <v>327</v>
      </c>
      <c r="E1087" s="251" t="s">
        <v>19</v>
      </c>
      <c r="F1087" s="252" t="s">
        <v>1402</v>
      </c>
      <c r="G1087" s="250"/>
      <c r="H1087" s="253">
        <v>13.300000000000001</v>
      </c>
      <c r="I1087" s="254"/>
      <c r="J1087" s="250"/>
      <c r="K1087" s="250"/>
      <c r="L1087" s="255"/>
      <c r="M1087" s="256"/>
      <c r="N1087" s="257"/>
      <c r="O1087" s="257"/>
      <c r="P1087" s="257"/>
      <c r="Q1087" s="257"/>
      <c r="R1087" s="257"/>
      <c r="S1087" s="257"/>
      <c r="T1087" s="25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9" t="s">
        <v>327</v>
      </c>
      <c r="AU1087" s="259" t="s">
        <v>216</v>
      </c>
      <c r="AV1087" s="14" t="s">
        <v>85</v>
      </c>
      <c r="AW1087" s="14" t="s">
        <v>36</v>
      </c>
      <c r="AX1087" s="14" t="s">
        <v>75</v>
      </c>
      <c r="AY1087" s="259" t="s">
        <v>207</v>
      </c>
    </row>
    <row r="1088" s="13" customFormat="1">
      <c r="A1088" s="13"/>
      <c r="B1088" s="238"/>
      <c r="C1088" s="239"/>
      <c r="D1088" s="240" t="s">
        <v>327</v>
      </c>
      <c r="E1088" s="241" t="s">
        <v>19</v>
      </c>
      <c r="F1088" s="242" t="s">
        <v>767</v>
      </c>
      <c r="G1088" s="239"/>
      <c r="H1088" s="241" t="s">
        <v>19</v>
      </c>
      <c r="I1088" s="243"/>
      <c r="J1088" s="239"/>
      <c r="K1088" s="239"/>
      <c r="L1088" s="244"/>
      <c r="M1088" s="245"/>
      <c r="N1088" s="246"/>
      <c r="O1088" s="246"/>
      <c r="P1088" s="246"/>
      <c r="Q1088" s="246"/>
      <c r="R1088" s="246"/>
      <c r="S1088" s="246"/>
      <c r="T1088" s="24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8" t="s">
        <v>327</v>
      </c>
      <c r="AU1088" s="248" t="s">
        <v>216</v>
      </c>
      <c r="AV1088" s="13" t="s">
        <v>82</v>
      </c>
      <c r="AW1088" s="13" t="s">
        <v>36</v>
      </c>
      <c r="AX1088" s="13" t="s">
        <v>75</v>
      </c>
      <c r="AY1088" s="248" t="s">
        <v>207</v>
      </c>
    </row>
    <row r="1089" s="14" customFormat="1">
      <c r="A1089" s="14"/>
      <c r="B1089" s="249"/>
      <c r="C1089" s="250"/>
      <c r="D1089" s="240" t="s">
        <v>327</v>
      </c>
      <c r="E1089" s="251" t="s">
        <v>19</v>
      </c>
      <c r="F1089" s="252" t="s">
        <v>1403</v>
      </c>
      <c r="G1089" s="250"/>
      <c r="H1089" s="253">
        <v>1.1040000000000001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327</v>
      </c>
      <c r="AU1089" s="259" t="s">
        <v>216</v>
      </c>
      <c r="AV1089" s="14" t="s">
        <v>85</v>
      </c>
      <c r="AW1089" s="14" t="s">
        <v>36</v>
      </c>
      <c r="AX1089" s="14" t="s">
        <v>75</v>
      </c>
      <c r="AY1089" s="259" t="s">
        <v>207</v>
      </c>
    </row>
    <row r="1090" s="13" customFormat="1">
      <c r="A1090" s="13"/>
      <c r="B1090" s="238"/>
      <c r="C1090" s="239"/>
      <c r="D1090" s="240" t="s">
        <v>327</v>
      </c>
      <c r="E1090" s="241" t="s">
        <v>19</v>
      </c>
      <c r="F1090" s="242" t="s">
        <v>769</v>
      </c>
      <c r="G1090" s="239"/>
      <c r="H1090" s="241" t="s">
        <v>19</v>
      </c>
      <c r="I1090" s="243"/>
      <c r="J1090" s="239"/>
      <c r="K1090" s="239"/>
      <c r="L1090" s="244"/>
      <c r="M1090" s="245"/>
      <c r="N1090" s="246"/>
      <c r="O1090" s="246"/>
      <c r="P1090" s="246"/>
      <c r="Q1090" s="246"/>
      <c r="R1090" s="246"/>
      <c r="S1090" s="246"/>
      <c r="T1090" s="247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8" t="s">
        <v>327</v>
      </c>
      <c r="AU1090" s="248" t="s">
        <v>216</v>
      </c>
      <c r="AV1090" s="13" t="s">
        <v>82</v>
      </c>
      <c r="AW1090" s="13" t="s">
        <v>36</v>
      </c>
      <c r="AX1090" s="13" t="s">
        <v>75</v>
      </c>
      <c r="AY1090" s="248" t="s">
        <v>207</v>
      </c>
    </row>
    <row r="1091" s="13" customFormat="1">
      <c r="A1091" s="13"/>
      <c r="B1091" s="238"/>
      <c r="C1091" s="239"/>
      <c r="D1091" s="240" t="s">
        <v>327</v>
      </c>
      <c r="E1091" s="241" t="s">
        <v>19</v>
      </c>
      <c r="F1091" s="242" t="s">
        <v>767</v>
      </c>
      <c r="G1091" s="239"/>
      <c r="H1091" s="241" t="s">
        <v>19</v>
      </c>
      <c r="I1091" s="243"/>
      <c r="J1091" s="239"/>
      <c r="K1091" s="239"/>
      <c r="L1091" s="244"/>
      <c r="M1091" s="245"/>
      <c r="N1091" s="246"/>
      <c r="O1091" s="246"/>
      <c r="P1091" s="246"/>
      <c r="Q1091" s="246"/>
      <c r="R1091" s="246"/>
      <c r="S1091" s="246"/>
      <c r="T1091" s="247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8" t="s">
        <v>327</v>
      </c>
      <c r="AU1091" s="248" t="s">
        <v>216</v>
      </c>
      <c r="AV1091" s="13" t="s">
        <v>82</v>
      </c>
      <c r="AW1091" s="13" t="s">
        <v>36</v>
      </c>
      <c r="AX1091" s="13" t="s">
        <v>75</v>
      </c>
      <c r="AY1091" s="248" t="s">
        <v>207</v>
      </c>
    </row>
    <row r="1092" s="14" customFormat="1">
      <c r="A1092" s="14"/>
      <c r="B1092" s="249"/>
      <c r="C1092" s="250"/>
      <c r="D1092" s="240" t="s">
        <v>327</v>
      </c>
      <c r="E1092" s="251" t="s">
        <v>19</v>
      </c>
      <c r="F1092" s="252" t="s">
        <v>1404</v>
      </c>
      <c r="G1092" s="250"/>
      <c r="H1092" s="253">
        <v>10.712999999999999</v>
      </c>
      <c r="I1092" s="254"/>
      <c r="J1092" s="250"/>
      <c r="K1092" s="250"/>
      <c r="L1092" s="255"/>
      <c r="M1092" s="256"/>
      <c r="N1092" s="257"/>
      <c r="O1092" s="257"/>
      <c r="P1092" s="257"/>
      <c r="Q1092" s="257"/>
      <c r="R1092" s="257"/>
      <c r="S1092" s="257"/>
      <c r="T1092" s="25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9" t="s">
        <v>327</v>
      </c>
      <c r="AU1092" s="259" t="s">
        <v>216</v>
      </c>
      <c r="AV1092" s="14" t="s">
        <v>85</v>
      </c>
      <c r="AW1092" s="14" t="s">
        <v>36</v>
      </c>
      <c r="AX1092" s="14" t="s">
        <v>75</v>
      </c>
      <c r="AY1092" s="259" t="s">
        <v>207</v>
      </c>
    </row>
    <row r="1093" s="13" customFormat="1">
      <c r="A1093" s="13"/>
      <c r="B1093" s="238"/>
      <c r="C1093" s="239"/>
      <c r="D1093" s="240" t="s">
        <v>327</v>
      </c>
      <c r="E1093" s="241" t="s">
        <v>19</v>
      </c>
      <c r="F1093" s="242" t="s">
        <v>771</v>
      </c>
      <c r="G1093" s="239"/>
      <c r="H1093" s="241" t="s">
        <v>19</v>
      </c>
      <c r="I1093" s="243"/>
      <c r="J1093" s="239"/>
      <c r="K1093" s="239"/>
      <c r="L1093" s="244"/>
      <c r="M1093" s="245"/>
      <c r="N1093" s="246"/>
      <c r="O1093" s="246"/>
      <c r="P1093" s="246"/>
      <c r="Q1093" s="246"/>
      <c r="R1093" s="246"/>
      <c r="S1093" s="246"/>
      <c r="T1093" s="247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8" t="s">
        <v>327</v>
      </c>
      <c r="AU1093" s="248" t="s">
        <v>216</v>
      </c>
      <c r="AV1093" s="13" t="s">
        <v>82</v>
      </c>
      <c r="AW1093" s="13" t="s">
        <v>36</v>
      </c>
      <c r="AX1093" s="13" t="s">
        <v>75</v>
      </c>
      <c r="AY1093" s="248" t="s">
        <v>207</v>
      </c>
    </row>
    <row r="1094" s="14" customFormat="1">
      <c r="A1094" s="14"/>
      <c r="B1094" s="249"/>
      <c r="C1094" s="250"/>
      <c r="D1094" s="240" t="s">
        <v>327</v>
      </c>
      <c r="E1094" s="251" t="s">
        <v>19</v>
      </c>
      <c r="F1094" s="252" t="s">
        <v>1405</v>
      </c>
      <c r="G1094" s="250"/>
      <c r="H1094" s="253">
        <v>38.880000000000003</v>
      </c>
      <c r="I1094" s="254"/>
      <c r="J1094" s="250"/>
      <c r="K1094" s="250"/>
      <c r="L1094" s="255"/>
      <c r="M1094" s="256"/>
      <c r="N1094" s="257"/>
      <c r="O1094" s="257"/>
      <c r="P1094" s="257"/>
      <c r="Q1094" s="257"/>
      <c r="R1094" s="257"/>
      <c r="S1094" s="257"/>
      <c r="T1094" s="25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9" t="s">
        <v>327</v>
      </c>
      <c r="AU1094" s="259" t="s">
        <v>216</v>
      </c>
      <c r="AV1094" s="14" t="s">
        <v>85</v>
      </c>
      <c r="AW1094" s="14" t="s">
        <v>36</v>
      </c>
      <c r="AX1094" s="14" t="s">
        <v>75</v>
      </c>
      <c r="AY1094" s="259" t="s">
        <v>207</v>
      </c>
    </row>
    <row r="1095" s="14" customFormat="1">
      <c r="A1095" s="14"/>
      <c r="B1095" s="249"/>
      <c r="C1095" s="250"/>
      <c r="D1095" s="240" t="s">
        <v>327</v>
      </c>
      <c r="E1095" s="251" t="s">
        <v>19</v>
      </c>
      <c r="F1095" s="252" t="s">
        <v>1406</v>
      </c>
      <c r="G1095" s="250"/>
      <c r="H1095" s="253">
        <v>7.6139999999999999</v>
      </c>
      <c r="I1095" s="254"/>
      <c r="J1095" s="250"/>
      <c r="K1095" s="250"/>
      <c r="L1095" s="255"/>
      <c r="M1095" s="256"/>
      <c r="N1095" s="257"/>
      <c r="O1095" s="257"/>
      <c r="P1095" s="257"/>
      <c r="Q1095" s="257"/>
      <c r="R1095" s="257"/>
      <c r="S1095" s="257"/>
      <c r="T1095" s="258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9" t="s">
        <v>327</v>
      </c>
      <c r="AU1095" s="259" t="s">
        <v>216</v>
      </c>
      <c r="AV1095" s="14" t="s">
        <v>85</v>
      </c>
      <c r="AW1095" s="14" t="s">
        <v>36</v>
      </c>
      <c r="AX1095" s="14" t="s">
        <v>75</v>
      </c>
      <c r="AY1095" s="259" t="s">
        <v>207</v>
      </c>
    </row>
    <row r="1096" s="13" customFormat="1">
      <c r="A1096" s="13"/>
      <c r="B1096" s="238"/>
      <c r="C1096" s="239"/>
      <c r="D1096" s="240" t="s">
        <v>327</v>
      </c>
      <c r="E1096" s="241" t="s">
        <v>19</v>
      </c>
      <c r="F1096" s="242" t="s">
        <v>767</v>
      </c>
      <c r="G1096" s="239"/>
      <c r="H1096" s="241" t="s">
        <v>19</v>
      </c>
      <c r="I1096" s="243"/>
      <c r="J1096" s="239"/>
      <c r="K1096" s="239"/>
      <c r="L1096" s="244"/>
      <c r="M1096" s="245"/>
      <c r="N1096" s="246"/>
      <c r="O1096" s="246"/>
      <c r="P1096" s="246"/>
      <c r="Q1096" s="246"/>
      <c r="R1096" s="246"/>
      <c r="S1096" s="246"/>
      <c r="T1096" s="24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8" t="s">
        <v>327</v>
      </c>
      <c r="AU1096" s="248" t="s">
        <v>216</v>
      </c>
      <c r="AV1096" s="13" t="s">
        <v>82</v>
      </c>
      <c r="AW1096" s="13" t="s">
        <v>36</v>
      </c>
      <c r="AX1096" s="13" t="s">
        <v>75</v>
      </c>
      <c r="AY1096" s="248" t="s">
        <v>207</v>
      </c>
    </row>
    <row r="1097" s="14" customFormat="1">
      <c r="A1097" s="14"/>
      <c r="B1097" s="249"/>
      <c r="C1097" s="250"/>
      <c r="D1097" s="240" t="s">
        <v>327</v>
      </c>
      <c r="E1097" s="251" t="s">
        <v>19</v>
      </c>
      <c r="F1097" s="252" t="s">
        <v>1407</v>
      </c>
      <c r="G1097" s="250"/>
      <c r="H1097" s="253">
        <v>20.715</v>
      </c>
      <c r="I1097" s="254"/>
      <c r="J1097" s="250"/>
      <c r="K1097" s="250"/>
      <c r="L1097" s="255"/>
      <c r="M1097" s="256"/>
      <c r="N1097" s="257"/>
      <c r="O1097" s="257"/>
      <c r="P1097" s="257"/>
      <c r="Q1097" s="257"/>
      <c r="R1097" s="257"/>
      <c r="S1097" s="257"/>
      <c r="T1097" s="25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9" t="s">
        <v>327</v>
      </c>
      <c r="AU1097" s="259" t="s">
        <v>216</v>
      </c>
      <c r="AV1097" s="14" t="s">
        <v>85</v>
      </c>
      <c r="AW1097" s="14" t="s">
        <v>36</v>
      </c>
      <c r="AX1097" s="14" t="s">
        <v>75</v>
      </c>
      <c r="AY1097" s="259" t="s">
        <v>207</v>
      </c>
    </row>
    <row r="1098" s="16" customFormat="1">
      <c r="A1098" s="16"/>
      <c r="B1098" s="271"/>
      <c r="C1098" s="272"/>
      <c r="D1098" s="240" t="s">
        <v>327</v>
      </c>
      <c r="E1098" s="273" t="s">
        <v>19</v>
      </c>
      <c r="F1098" s="274" t="s">
        <v>420</v>
      </c>
      <c r="G1098" s="272"/>
      <c r="H1098" s="275">
        <v>165.98400000000001</v>
      </c>
      <c r="I1098" s="276"/>
      <c r="J1098" s="272"/>
      <c r="K1098" s="272"/>
      <c r="L1098" s="277"/>
      <c r="M1098" s="278"/>
      <c r="N1098" s="279"/>
      <c r="O1098" s="279"/>
      <c r="P1098" s="279"/>
      <c r="Q1098" s="279"/>
      <c r="R1098" s="279"/>
      <c r="S1098" s="279"/>
      <c r="T1098" s="280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81" t="s">
        <v>327</v>
      </c>
      <c r="AU1098" s="281" t="s">
        <v>216</v>
      </c>
      <c r="AV1098" s="16" t="s">
        <v>216</v>
      </c>
      <c r="AW1098" s="16" t="s">
        <v>36</v>
      </c>
      <c r="AX1098" s="16" t="s">
        <v>75</v>
      </c>
      <c r="AY1098" s="281" t="s">
        <v>207</v>
      </c>
    </row>
    <row r="1099" s="15" customFormat="1">
      <c r="A1099" s="15"/>
      <c r="B1099" s="260"/>
      <c r="C1099" s="261"/>
      <c r="D1099" s="240" t="s">
        <v>327</v>
      </c>
      <c r="E1099" s="262" t="s">
        <v>19</v>
      </c>
      <c r="F1099" s="263" t="s">
        <v>345</v>
      </c>
      <c r="G1099" s="261"/>
      <c r="H1099" s="264">
        <v>580.05899999999997</v>
      </c>
      <c r="I1099" s="265"/>
      <c r="J1099" s="261"/>
      <c r="K1099" s="261"/>
      <c r="L1099" s="266"/>
      <c r="M1099" s="267"/>
      <c r="N1099" s="268"/>
      <c r="O1099" s="268"/>
      <c r="P1099" s="268"/>
      <c r="Q1099" s="268"/>
      <c r="R1099" s="268"/>
      <c r="S1099" s="268"/>
      <c r="T1099" s="26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0" t="s">
        <v>327</v>
      </c>
      <c r="AU1099" s="270" t="s">
        <v>216</v>
      </c>
      <c r="AV1099" s="15" t="s">
        <v>215</v>
      </c>
      <c r="AW1099" s="15" t="s">
        <v>36</v>
      </c>
      <c r="AX1099" s="15" t="s">
        <v>82</v>
      </c>
      <c r="AY1099" s="270" t="s">
        <v>207</v>
      </c>
    </row>
    <row r="1100" s="2" customFormat="1" ht="24.15" customHeight="1">
      <c r="A1100" s="40"/>
      <c r="B1100" s="41"/>
      <c r="C1100" s="214" t="s">
        <v>1408</v>
      </c>
      <c r="D1100" s="214" t="s">
        <v>211</v>
      </c>
      <c r="E1100" s="215" t="s">
        <v>1409</v>
      </c>
      <c r="F1100" s="216" t="s">
        <v>1410</v>
      </c>
      <c r="G1100" s="217" t="s">
        <v>220</v>
      </c>
      <c r="H1100" s="218">
        <v>957.29399999999998</v>
      </c>
      <c r="I1100" s="219"/>
      <c r="J1100" s="220">
        <f>ROUND(I1100*H1100,2)</f>
        <v>0</v>
      </c>
      <c r="K1100" s="216" t="s">
        <v>323</v>
      </c>
      <c r="L1100" s="46"/>
      <c r="M1100" s="229" t="s">
        <v>19</v>
      </c>
      <c r="N1100" s="230" t="s">
        <v>46</v>
      </c>
      <c r="O1100" s="86"/>
      <c r="P1100" s="231">
        <f>O1100*H1100</f>
        <v>0</v>
      </c>
      <c r="Q1100" s="231">
        <v>0.0067999999999999996</v>
      </c>
      <c r="R1100" s="231">
        <f>Q1100*H1100</f>
        <v>6.5095991999999994</v>
      </c>
      <c r="S1100" s="231">
        <v>0</v>
      </c>
      <c r="T1100" s="232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215</v>
      </c>
      <c r="AT1100" s="226" t="s">
        <v>211</v>
      </c>
      <c r="AU1100" s="226" t="s">
        <v>216</v>
      </c>
      <c r="AY1100" s="19" t="s">
        <v>207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82</v>
      </c>
      <c r="BK1100" s="227">
        <f>ROUND(I1100*H1100,2)</f>
        <v>0</v>
      </c>
      <c r="BL1100" s="19" t="s">
        <v>215</v>
      </c>
      <c r="BM1100" s="226" t="s">
        <v>1411</v>
      </c>
    </row>
    <row r="1101" s="2" customFormat="1">
      <c r="A1101" s="40"/>
      <c r="B1101" s="41"/>
      <c r="C1101" s="42"/>
      <c r="D1101" s="233" t="s">
        <v>325</v>
      </c>
      <c r="E1101" s="42"/>
      <c r="F1101" s="234" t="s">
        <v>1412</v>
      </c>
      <c r="G1101" s="42"/>
      <c r="H1101" s="42"/>
      <c r="I1101" s="235"/>
      <c r="J1101" s="42"/>
      <c r="K1101" s="42"/>
      <c r="L1101" s="46"/>
      <c r="M1101" s="236"/>
      <c r="N1101" s="237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325</v>
      </c>
      <c r="AU1101" s="19" t="s">
        <v>216</v>
      </c>
    </row>
    <row r="1102" s="14" customFormat="1">
      <c r="A1102" s="14"/>
      <c r="B1102" s="249"/>
      <c r="C1102" s="250"/>
      <c r="D1102" s="240" t="s">
        <v>327</v>
      </c>
      <c r="E1102" s="251" t="s">
        <v>19</v>
      </c>
      <c r="F1102" s="252" t="s">
        <v>1364</v>
      </c>
      <c r="G1102" s="250"/>
      <c r="H1102" s="253">
        <v>957.29399999999998</v>
      </c>
      <c r="I1102" s="254"/>
      <c r="J1102" s="250"/>
      <c r="K1102" s="250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9" t="s">
        <v>327</v>
      </c>
      <c r="AU1102" s="259" t="s">
        <v>216</v>
      </c>
      <c r="AV1102" s="14" t="s">
        <v>85</v>
      </c>
      <c r="AW1102" s="14" t="s">
        <v>36</v>
      </c>
      <c r="AX1102" s="14" t="s">
        <v>82</v>
      </c>
      <c r="AY1102" s="259" t="s">
        <v>207</v>
      </c>
    </row>
    <row r="1103" s="2" customFormat="1" ht="24.15" customHeight="1">
      <c r="A1103" s="40"/>
      <c r="B1103" s="41"/>
      <c r="C1103" s="214" t="s">
        <v>1413</v>
      </c>
      <c r="D1103" s="214" t="s">
        <v>211</v>
      </c>
      <c r="E1103" s="215" t="s">
        <v>1414</v>
      </c>
      <c r="F1103" s="216" t="s">
        <v>1415</v>
      </c>
      <c r="G1103" s="217" t="s">
        <v>220</v>
      </c>
      <c r="H1103" s="218">
        <v>805.65200000000004</v>
      </c>
      <c r="I1103" s="219"/>
      <c r="J1103" s="220">
        <f>ROUND(I1103*H1103,2)</f>
        <v>0</v>
      </c>
      <c r="K1103" s="216" t="s">
        <v>323</v>
      </c>
      <c r="L1103" s="46"/>
      <c r="M1103" s="229" t="s">
        <v>19</v>
      </c>
      <c r="N1103" s="230" t="s">
        <v>46</v>
      </c>
      <c r="O1103" s="86"/>
      <c r="P1103" s="231">
        <f>O1103*H1103</f>
        <v>0</v>
      </c>
      <c r="Q1103" s="231">
        <v>0</v>
      </c>
      <c r="R1103" s="231">
        <f>Q1103*H1103</f>
        <v>0</v>
      </c>
      <c r="S1103" s="231">
        <v>0</v>
      </c>
      <c r="T1103" s="232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215</v>
      </c>
      <c r="AT1103" s="226" t="s">
        <v>211</v>
      </c>
      <c r="AU1103" s="226" t="s">
        <v>216</v>
      </c>
      <c r="AY1103" s="19" t="s">
        <v>207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82</v>
      </c>
      <c r="BK1103" s="227">
        <f>ROUND(I1103*H1103,2)</f>
        <v>0</v>
      </c>
      <c r="BL1103" s="19" t="s">
        <v>215</v>
      </c>
      <c r="BM1103" s="226" t="s">
        <v>1416</v>
      </c>
    </row>
    <row r="1104" s="2" customFormat="1">
      <c r="A1104" s="40"/>
      <c r="B1104" s="41"/>
      <c r="C1104" s="42"/>
      <c r="D1104" s="233" t="s">
        <v>325</v>
      </c>
      <c r="E1104" s="42"/>
      <c r="F1104" s="234" t="s">
        <v>1417</v>
      </c>
      <c r="G1104" s="42"/>
      <c r="H1104" s="42"/>
      <c r="I1104" s="235"/>
      <c r="J1104" s="42"/>
      <c r="K1104" s="42"/>
      <c r="L1104" s="46"/>
      <c r="M1104" s="236"/>
      <c r="N1104" s="237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325</v>
      </c>
      <c r="AU1104" s="19" t="s">
        <v>216</v>
      </c>
    </row>
    <row r="1105" s="13" customFormat="1">
      <c r="A1105" s="13"/>
      <c r="B1105" s="238"/>
      <c r="C1105" s="239"/>
      <c r="D1105" s="240" t="s">
        <v>327</v>
      </c>
      <c r="E1105" s="241" t="s">
        <v>19</v>
      </c>
      <c r="F1105" s="242" t="s">
        <v>764</v>
      </c>
      <c r="G1105" s="239"/>
      <c r="H1105" s="241" t="s">
        <v>19</v>
      </c>
      <c r="I1105" s="243"/>
      <c r="J1105" s="239"/>
      <c r="K1105" s="239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327</v>
      </c>
      <c r="AU1105" s="248" t="s">
        <v>216</v>
      </c>
      <c r="AV1105" s="13" t="s">
        <v>82</v>
      </c>
      <c r="AW1105" s="13" t="s">
        <v>36</v>
      </c>
      <c r="AX1105" s="13" t="s">
        <v>75</v>
      </c>
      <c r="AY1105" s="248" t="s">
        <v>207</v>
      </c>
    </row>
    <row r="1106" s="14" customFormat="1">
      <c r="A1106" s="14"/>
      <c r="B1106" s="249"/>
      <c r="C1106" s="250"/>
      <c r="D1106" s="240" t="s">
        <v>327</v>
      </c>
      <c r="E1106" s="251" t="s">
        <v>19</v>
      </c>
      <c r="F1106" s="252" t="s">
        <v>1418</v>
      </c>
      <c r="G1106" s="250"/>
      <c r="H1106" s="253">
        <v>15.810000000000001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327</v>
      </c>
      <c r="AU1106" s="259" t="s">
        <v>216</v>
      </c>
      <c r="AV1106" s="14" t="s">
        <v>85</v>
      </c>
      <c r="AW1106" s="14" t="s">
        <v>36</v>
      </c>
      <c r="AX1106" s="14" t="s">
        <v>75</v>
      </c>
      <c r="AY1106" s="259" t="s">
        <v>207</v>
      </c>
    </row>
    <row r="1107" s="13" customFormat="1">
      <c r="A1107" s="13"/>
      <c r="B1107" s="238"/>
      <c r="C1107" s="239"/>
      <c r="D1107" s="240" t="s">
        <v>327</v>
      </c>
      <c r="E1107" s="241" t="s">
        <v>19</v>
      </c>
      <c r="F1107" s="242" t="s">
        <v>769</v>
      </c>
      <c r="G1107" s="239"/>
      <c r="H1107" s="241" t="s">
        <v>19</v>
      </c>
      <c r="I1107" s="243"/>
      <c r="J1107" s="239"/>
      <c r="K1107" s="239"/>
      <c r="L1107" s="244"/>
      <c r="M1107" s="245"/>
      <c r="N1107" s="246"/>
      <c r="O1107" s="246"/>
      <c r="P1107" s="246"/>
      <c r="Q1107" s="246"/>
      <c r="R1107" s="246"/>
      <c r="S1107" s="246"/>
      <c r="T1107" s="24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8" t="s">
        <v>327</v>
      </c>
      <c r="AU1107" s="248" t="s">
        <v>216</v>
      </c>
      <c r="AV1107" s="13" t="s">
        <v>82</v>
      </c>
      <c r="AW1107" s="13" t="s">
        <v>36</v>
      </c>
      <c r="AX1107" s="13" t="s">
        <v>75</v>
      </c>
      <c r="AY1107" s="248" t="s">
        <v>207</v>
      </c>
    </row>
    <row r="1108" s="14" customFormat="1">
      <c r="A1108" s="14"/>
      <c r="B1108" s="249"/>
      <c r="C1108" s="250"/>
      <c r="D1108" s="240" t="s">
        <v>327</v>
      </c>
      <c r="E1108" s="251" t="s">
        <v>19</v>
      </c>
      <c r="F1108" s="252" t="s">
        <v>1419</v>
      </c>
      <c r="G1108" s="250"/>
      <c r="H1108" s="253">
        <v>61.770000000000003</v>
      </c>
      <c r="I1108" s="254"/>
      <c r="J1108" s="250"/>
      <c r="K1108" s="250"/>
      <c r="L1108" s="255"/>
      <c r="M1108" s="256"/>
      <c r="N1108" s="257"/>
      <c r="O1108" s="257"/>
      <c r="P1108" s="257"/>
      <c r="Q1108" s="257"/>
      <c r="R1108" s="257"/>
      <c r="S1108" s="257"/>
      <c r="T1108" s="25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9" t="s">
        <v>327</v>
      </c>
      <c r="AU1108" s="259" t="s">
        <v>216</v>
      </c>
      <c r="AV1108" s="14" t="s">
        <v>85</v>
      </c>
      <c r="AW1108" s="14" t="s">
        <v>36</v>
      </c>
      <c r="AX1108" s="14" t="s">
        <v>75</v>
      </c>
      <c r="AY1108" s="259" t="s">
        <v>207</v>
      </c>
    </row>
    <row r="1109" s="13" customFormat="1">
      <c r="A1109" s="13"/>
      <c r="B1109" s="238"/>
      <c r="C1109" s="239"/>
      <c r="D1109" s="240" t="s">
        <v>327</v>
      </c>
      <c r="E1109" s="241" t="s">
        <v>19</v>
      </c>
      <c r="F1109" s="242" t="s">
        <v>771</v>
      </c>
      <c r="G1109" s="239"/>
      <c r="H1109" s="241" t="s">
        <v>19</v>
      </c>
      <c r="I1109" s="243"/>
      <c r="J1109" s="239"/>
      <c r="K1109" s="239"/>
      <c r="L1109" s="244"/>
      <c r="M1109" s="245"/>
      <c r="N1109" s="246"/>
      <c r="O1109" s="246"/>
      <c r="P1109" s="246"/>
      <c r="Q1109" s="246"/>
      <c r="R1109" s="246"/>
      <c r="S1109" s="246"/>
      <c r="T1109" s="24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8" t="s">
        <v>327</v>
      </c>
      <c r="AU1109" s="248" t="s">
        <v>216</v>
      </c>
      <c r="AV1109" s="13" t="s">
        <v>82</v>
      </c>
      <c r="AW1109" s="13" t="s">
        <v>36</v>
      </c>
      <c r="AX1109" s="13" t="s">
        <v>75</v>
      </c>
      <c r="AY1109" s="248" t="s">
        <v>207</v>
      </c>
    </row>
    <row r="1110" s="14" customFormat="1">
      <c r="A1110" s="14"/>
      <c r="B1110" s="249"/>
      <c r="C1110" s="250"/>
      <c r="D1110" s="240" t="s">
        <v>327</v>
      </c>
      <c r="E1110" s="251" t="s">
        <v>19</v>
      </c>
      <c r="F1110" s="252" t="s">
        <v>1420</v>
      </c>
      <c r="G1110" s="250"/>
      <c r="H1110" s="253">
        <v>15.192</v>
      </c>
      <c r="I1110" s="254"/>
      <c r="J1110" s="250"/>
      <c r="K1110" s="250"/>
      <c r="L1110" s="255"/>
      <c r="M1110" s="256"/>
      <c r="N1110" s="257"/>
      <c r="O1110" s="257"/>
      <c r="P1110" s="257"/>
      <c r="Q1110" s="257"/>
      <c r="R1110" s="257"/>
      <c r="S1110" s="257"/>
      <c r="T1110" s="25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9" t="s">
        <v>327</v>
      </c>
      <c r="AU1110" s="259" t="s">
        <v>216</v>
      </c>
      <c r="AV1110" s="14" t="s">
        <v>85</v>
      </c>
      <c r="AW1110" s="14" t="s">
        <v>36</v>
      </c>
      <c r="AX1110" s="14" t="s">
        <v>75</v>
      </c>
      <c r="AY1110" s="259" t="s">
        <v>207</v>
      </c>
    </row>
    <row r="1111" s="16" customFormat="1">
      <c r="A1111" s="16"/>
      <c r="B1111" s="271"/>
      <c r="C1111" s="272"/>
      <c r="D1111" s="240" t="s">
        <v>327</v>
      </c>
      <c r="E1111" s="273" t="s">
        <v>19</v>
      </c>
      <c r="F1111" s="274" t="s">
        <v>420</v>
      </c>
      <c r="G1111" s="272"/>
      <c r="H1111" s="275">
        <v>92.772000000000006</v>
      </c>
      <c r="I1111" s="276"/>
      <c r="J1111" s="272"/>
      <c r="K1111" s="272"/>
      <c r="L1111" s="277"/>
      <c r="M1111" s="278"/>
      <c r="N1111" s="279"/>
      <c r="O1111" s="279"/>
      <c r="P1111" s="279"/>
      <c r="Q1111" s="279"/>
      <c r="R1111" s="279"/>
      <c r="S1111" s="279"/>
      <c r="T1111" s="280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81" t="s">
        <v>327</v>
      </c>
      <c r="AU1111" s="281" t="s">
        <v>216</v>
      </c>
      <c r="AV1111" s="16" t="s">
        <v>216</v>
      </c>
      <c r="AW1111" s="16" t="s">
        <v>36</v>
      </c>
      <c r="AX1111" s="16" t="s">
        <v>75</v>
      </c>
      <c r="AY1111" s="281" t="s">
        <v>207</v>
      </c>
    </row>
    <row r="1112" s="13" customFormat="1">
      <c r="A1112" s="13"/>
      <c r="B1112" s="238"/>
      <c r="C1112" s="239"/>
      <c r="D1112" s="240" t="s">
        <v>327</v>
      </c>
      <c r="E1112" s="241" t="s">
        <v>19</v>
      </c>
      <c r="F1112" s="242" t="s">
        <v>1421</v>
      </c>
      <c r="G1112" s="239"/>
      <c r="H1112" s="241" t="s">
        <v>19</v>
      </c>
      <c r="I1112" s="243"/>
      <c r="J1112" s="239"/>
      <c r="K1112" s="239"/>
      <c r="L1112" s="244"/>
      <c r="M1112" s="245"/>
      <c r="N1112" s="246"/>
      <c r="O1112" s="246"/>
      <c r="P1112" s="246"/>
      <c r="Q1112" s="246"/>
      <c r="R1112" s="246"/>
      <c r="S1112" s="246"/>
      <c r="T1112" s="24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8" t="s">
        <v>327</v>
      </c>
      <c r="AU1112" s="248" t="s">
        <v>216</v>
      </c>
      <c r="AV1112" s="13" t="s">
        <v>82</v>
      </c>
      <c r="AW1112" s="13" t="s">
        <v>36</v>
      </c>
      <c r="AX1112" s="13" t="s">
        <v>75</v>
      </c>
      <c r="AY1112" s="248" t="s">
        <v>207</v>
      </c>
    </row>
    <row r="1113" s="14" customFormat="1">
      <c r="A1113" s="14"/>
      <c r="B1113" s="249"/>
      <c r="C1113" s="250"/>
      <c r="D1113" s="240" t="s">
        <v>327</v>
      </c>
      <c r="E1113" s="251" t="s">
        <v>19</v>
      </c>
      <c r="F1113" s="252" t="s">
        <v>1422</v>
      </c>
      <c r="G1113" s="250"/>
      <c r="H1113" s="253">
        <v>712.88</v>
      </c>
      <c r="I1113" s="254"/>
      <c r="J1113" s="250"/>
      <c r="K1113" s="250"/>
      <c r="L1113" s="255"/>
      <c r="M1113" s="256"/>
      <c r="N1113" s="257"/>
      <c r="O1113" s="257"/>
      <c r="P1113" s="257"/>
      <c r="Q1113" s="257"/>
      <c r="R1113" s="257"/>
      <c r="S1113" s="257"/>
      <c r="T1113" s="25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9" t="s">
        <v>327</v>
      </c>
      <c r="AU1113" s="259" t="s">
        <v>216</v>
      </c>
      <c r="AV1113" s="14" t="s">
        <v>85</v>
      </c>
      <c r="AW1113" s="14" t="s">
        <v>36</v>
      </c>
      <c r="AX1113" s="14" t="s">
        <v>75</v>
      </c>
      <c r="AY1113" s="259" t="s">
        <v>207</v>
      </c>
    </row>
    <row r="1114" s="15" customFormat="1">
      <c r="A1114" s="15"/>
      <c r="B1114" s="260"/>
      <c r="C1114" s="261"/>
      <c r="D1114" s="240" t="s">
        <v>327</v>
      </c>
      <c r="E1114" s="262" t="s">
        <v>19</v>
      </c>
      <c r="F1114" s="263" t="s">
        <v>345</v>
      </c>
      <c r="G1114" s="261"/>
      <c r="H1114" s="264">
        <v>805.65200000000004</v>
      </c>
      <c r="I1114" s="265"/>
      <c r="J1114" s="261"/>
      <c r="K1114" s="261"/>
      <c r="L1114" s="266"/>
      <c r="M1114" s="267"/>
      <c r="N1114" s="268"/>
      <c r="O1114" s="268"/>
      <c r="P1114" s="268"/>
      <c r="Q1114" s="268"/>
      <c r="R1114" s="268"/>
      <c r="S1114" s="268"/>
      <c r="T1114" s="26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0" t="s">
        <v>327</v>
      </c>
      <c r="AU1114" s="270" t="s">
        <v>216</v>
      </c>
      <c r="AV1114" s="15" t="s">
        <v>215</v>
      </c>
      <c r="AW1114" s="15" t="s">
        <v>36</v>
      </c>
      <c r="AX1114" s="15" t="s">
        <v>82</v>
      </c>
      <c r="AY1114" s="270" t="s">
        <v>207</v>
      </c>
    </row>
    <row r="1115" s="12" customFormat="1" ht="20.88" customHeight="1">
      <c r="A1115" s="12"/>
      <c r="B1115" s="198"/>
      <c r="C1115" s="199"/>
      <c r="D1115" s="200" t="s">
        <v>74</v>
      </c>
      <c r="E1115" s="212" t="s">
        <v>951</v>
      </c>
      <c r="F1115" s="212" t="s">
        <v>1423</v>
      </c>
      <c r="G1115" s="199"/>
      <c r="H1115" s="199"/>
      <c r="I1115" s="202"/>
      <c r="J1115" s="213">
        <f>BK1115</f>
        <v>0</v>
      </c>
      <c r="K1115" s="199"/>
      <c r="L1115" s="204"/>
      <c r="M1115" s="205"/>
      <c r="N1115" s="206"/>
      <c r="O1115" s="206"/>
      <c r="P1115" s="207">
        <f>SUM(P1116:P1193)</f>
        <v>0</v>
      </c>
      <c r="Q1115" s="206"/>
      <c r="R1115" s="207">
        <f>SUM(R1116:R1193)</f>
        <v>17.668112239999999</v>
      </c>
      <c r="S1115" s="206"/>
      <c r="T1115" s="208">
        <f>SUM(T1116:T1193)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209" t="s">
        <v>82</v>
      </c>
      <c r="AT1115" s="210" t="s">
        <v>74</v>
      </c>
      <c r="AU1115" s="210" t="s">
        <v>85</v>
      </c>
      <c r="AY1115" s="209" t="s">
        <v>207</v>
      </c>
      <c r="BK1115" s="211">
        <f>SUM(BK1116:BK1193)</f>
        <v>0</v>
      </c>
    </row>
    <row r="1116" s="2" customFormat="1" ht="24.15" customHeight="1">
      <c r="A1116" s="40"/>
      <c r="B1116" s="41"/>
      <c r="C1116" s="214" t="s">
        <v>1424</v>
      </c>
      <c r="D1116" s="214" t="s">
        <v>211</v>
      </c>
      <c r="E1116" s="215" t="s">
        <v>1425</v>
      </c>
      <c r="F1116" s="216" t="s">
        <v>1426</v>
      </c>
      <c r="G1116" s="217" t="s">
        <v>220</v>
      </c>
      <c r="H1116" s="218">
        <v>85.841999999999999</v>
      </c>
      <c r="I1116" s="219"/>
      <c r="J1116" s="220">
        <f>ROUND(I1116*H1116,2)</f>
        <v>0</v>
      </c>
      <c r="K1116" s="216" t="s">
        <v>323</v>
      </c>
      <c r="L1116" s="46"/>
      <c r="M1116" s="229" t="s">
        <v>19</v>
      </c>
      <c r="N1116" s="230" t="s">
        <v>46</v>
      </c>
      <c r="O1116" s="86"/>
      <c r="P1116" s="231">
        <f>O1116*H1116</f>
        <v>0</v>
      </c>
      <c r="Q1116" s="231">
        <v>0</v>
      </c>
      <c r="R1116" s="231">
        <f>Q1116*H1116</f>
        <v>0</v>
      </c>
      <c r="S1116" s="231">
        <v>0</v>
      </c>
      <c r="T1116" s="232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6" t="s">
        <v>215</v>
      </c>
      <c r="AT1116" s="226" t="s">
        <v>211</v>
      </c>
      <c r="AU1116" s="226" t="s">
        <v>216</v>
      </c>
      <c r="AY1116" s="19" t="s">
        <v>207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19" t="s">
        <v>82</v>
      </c>
      <c r="BK1116" s="227">
        <f>ROUND(I1116*H1116,2)</f>
        <v>0</v>
      </c>
      <c r="BL1116" s="19" t="s">
        <v>215</v>
      </c>
      <c r="BM1116" s="226" t="s">
        <v>1427</v>
      </c>
    </row>
    <row r="1117" s="2" customFormat="1">
      <c r="A1117" s="40"/>
      <c r="B1117" s="41"/>
      <c r="C1117" s="42"/>
      <c r="D1117" s="233" t="s">
        <v>325</v>
      </c>
      <c r="E1117" s="42"/>
      <c r="F1117" s="234" t="s">
        <v>1428</v>
      </c>
      <c r="G1117" s="42"/>
      <c r="H1117" s="42"/>
      <c r="I1117" s="235"/>
      <c r="J1117" s="42"/>
      <c r="K1117" s="42"/>
      <c r="L1117" s="46"/>
      <c r="M1117" s="236"/>
      <c r="N1117" s="237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325</v>
      </c>
      <c r="AU1117" s="19" t="s">
        <v>216</v>
      </c>
    </row>
    <row r="1118" s="13" customFormat="1">
      <c r="A1118" s="13"/>
      <c r="B1118" s="238"/>
      <c r="C1118" s="239"/>
      <c r="D1118" s="240" t="s">
        <v>327</v>
      </c>
      <c r="E1118" s="241" t="s">
        <v>19</v>
      </c>
      <c r="F1118" s="242" t="s">
        <v>764</v>
      </c>
      <c r="G1118" s="239"/>
      <c r="H1118" s="241" t="s">
        <v>19</v>
      </c>
      <c r="I1118" s="243"/>
      <c r="J1118" s="239"/>
      <c r="K1118" s="239"/>
      <c r="L1118" s="244"/>
      <c r="M1118" s="245"/>
      <c r="N1118" s="246"/>
      <c r="O1118" s="246"/>
      <c r="P1118" s="246"/>
      <c r="Q1118" s="246"/>
      <c r="R1118" s="246"/>
      <c r="S1118" s="246"/>
      <c r="T1118" s="24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8" t="s">
        <v>327</v>
      </c>
      <c r="AU1118" s="248" t="s">
        <v>216</v>
      </c>
      <c r="AV1118" s="13" t="s">
        <v>82</v>
      </c>
      <c r="AW1118" s="13" t="s">
        <v>36</v>
      </c>
      <c r="AX1118" s="13" t="s">
        <v>75</v>
      </c>
      <c r="AY1118" s="248" t="s">
        <v>207</v>
      </c>
    </row>
    <row r="1119" s="14" customFormat="1">
      <c r="A1119" s="14"/>
      <c r="B1119" s="249"/>
      <c r="C1119" s="250"/>
      <c r="D1119" s="240" t="s">
        <v>327</v>
      </c>
      <c r="E1119" s="251" t="s">
        <v>19</v>
      </c>
      <c r="F1119" s="252" t="s">
        <v>1429</v>
      </c>
      <c r="G1119" s="250"/>
      <c r="H1119" s="253">
        <v>8.8800000000000008</v>
      </c>
      <c r="I1119" s="254"/>
      <c r="J1119" s="250"/>
      <c r="K1119" s="250"/>
      <c r="L1119" s="255"/>
      <c r="M1119" s="256"/>
      <c r="N1119" s="257"/>
      <c r="O1119" s="257"/>
      <c r="P1119" s="257"/>
      <c r="Q1119" s="257"/>
      <c r="R1119" s="257"/>
      <c r="S1119" s="257"/>
      <c r="T1119" s="25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9" t="s">
        <v>327</v>
      </c>
      <c r="AU1119" s="259" t="s">
        <v>216</v>
      </c>
      <c r="AV1119" s="14" t="s">
        <v>85</v>
      </c>
      <c r="AW1119" s="14" t="s">
        <v>36</v>
      </c>
      <c r="AX1119" s="14" t="s">
        <v>75</v>
      </c>
      <c r="AY1119" s="259" t="s">
        <v>207</v>
      </c>
    </row>
    <row r="1120" s="13" customFormat="1">
      <c r="A1120" s="13"/>
      <c r="B1120" s="238"/>
      <c r="C1120" s="239"/>
      <c r="D1120" s="240" t="s">
        <v>327</v>
      </c>
      <c r="E1120" s="241" t="s">
        <v>19</v>
      </c>
      <c r="F1120" s="242" t="s">
        <v>769</v>
      </c>
      <c r="G1120" s="239"/>
      <c r="H1120" s="241" t="s">
        <v>19</v>
      </c>
      <c r="I1120" s="243"/>
      <c r="J1120" s="239"/>
      <c r="K1120" s="239"/>
      <c r="L1120" s="244"/>
      <c r="M1120" s="245"/>
      <c r="N1120" s="246"/>
      <c r="O1120" s="246"/>
      <c r="P1120" s="246"/>
      <c r="Q1120" s="246"/>
      <c r="R1120" s="246"/>
      <c r="S1120" s="246"/>
      <c r="T1120" s="247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8" t="s">
        <v>327</v>
      </c>
      <c r="AU1120" s="248" t="s">
        <v>216</v>
      </c>
      <c r="AV1120" s="13" t="s">
        <v>82</v>
      </c>
      <c r="AW1120" s="13" t="s">
        <v>36</v>
      </c>
      <c r="AX1120" s="13" t="s">
        <v>75</v>
      </c>
      <c r="AY1120" s="248" t="s">
        <v>207</v>
      </c>
    </row>
    <row r="1121" s="14" customFormat="1">
      <c r="A1121" s="14"/>
      <c r="B1121" s="249"/>
      <c r="C1121" s="250"/>
      <c r="D1121" s="240" t="s">
        <v>327</v>
      </c>
      <c r="E1121" s="251" t="s">
        <v>19</v>
      </c>
      <c r="F1121" s="252" t="s">
        <v>1419</v>
      </c>
      <c r="G1121" s="250"/>
      <c r="H1121" s="253">
        <v>61.770000000000003</v>
      </c>
      <c r="I1121" s="254"/>
      <c r="J1121" s="250"/>
      <c r="K1121" s="250"/>
      <c r="L1121" s="255"/>
      <c r="M1121" s="256"/>
      <c r="N1121" s="257"/>
      <c r="O1121" s="257"/>
      <c r="P1121" s="257"/>
      <c r="Q1121" s="257"/>
      <c r="R1121" s="257"/>
      <c r="S1121" s="257"/>
      <c r="T1121" s="258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9" t="s">
        <v>327</v>
      </c>
      <c r="AU1121" s="259" t="s">
        <v>216</v>
      </c>
      <c r="AV1121" s="14" t="s">
        <v>85</v>
      </c>
      <c r="AW1121" s="14" t="s">
        <v>36</v>
      </c>
      <c r="AX1121" s="14" t="s">
        <v>75</v>
      </c>
      <c r="AY1121" s="259" t="s">
        <v>207</v>
      </c>
    </row>
    <row r="1122" s="13" customFormat="1">
      <c r="A1122" s="13"/>
      <c r="B1122" s="238"/>
      <c r="C1122" s="239"/>
      <c r="D1122" s="240" t="s">
        <v>327</v>
      </c>
      <c r="E1122" s="241" t="s">
        <v>19</v>
      </c>
      <c r="F1122" s="242" t="s">
        <v>771</v>
      </c>
      <c r="G1122" s="239"/>
      <c r="H1122" s="241" t="s">
        <v>19</v>
      </c>
      <c r="I1122" s="243"/>
      <c r="J1122" s="239"/>
      <c r="K1122" s="239"/>
      <c r="L1122" s="244"/>
      <c r="M1122" s="245"/>
      <c r="N1122" s="246"/>
      <c r="O1122" s="246"/>
      <c r="P1122" s="246"/>
      <c r="Q1122" s="246"/>
      <c r="R1122" s="246"/>
      <c r="S1122" s="246"/>
      <c r="T1122" s="247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8" t="s">
        <v>327</v>
      </c>
      <c r="AU1122" s="248" t="s">
        <v>216</v>
      </c>
      <c r="AV1122" s="13" t="s">
        <v>82</v>
      </c>
      <c r="AW1122" s="13" t="s">
        <v>36</v>
      </c>
      <c r="AX1122" s="13" t="s">
        <v>75</v>
      </c>
      <c r="AY1122" s="248" t="s">
        <v>207</v>
      </c>
    </row>
    <row r="1123" s="14" customFormat="1">
      <c r="A1123" s="14"/>
      <c r="B1123" s="249"/>
      <c r="C1123" s="250"/>
      <c r="D1123" s="240" t="s">
        <v>327</v>
      </c>
      <c r="E1123" s="251" t="s">
        <v>19</v>
      </c>
      <c r="F1123" s="252" t="s">
        <v>1420</v>
      </c>
      <c r="G1123" s="250"/>
      <c r="H1123" s="253">
        <v>15.192</v>
      </c>
      <c r="I1123" s="254"/>
      <c r="J1123" s="250"/>
      <c r="K1123" s="250"/>
      <c r="L1123" s="255"/>
      <c r="M1123" s="256"/>
      <c r="N1123" s="257"/>
      <c r="O1123" s="257"/>
      <c r="P1123" s="257"/>
      <c r="Q1123" s="257"/>
      <c r="R1123" s="257"/>
      <c r="S1123" s="257"/>
      <c r="T1123" s="258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9" t="s">
        <v>327</v>
      </c>
      <c r="AU1123" s="259" t="s">
        <v>216</v>
      </c>
      <c r="AV1123" s="14" t="s">
        <v>85</v>
      </c>
      <c r="AW1123" s="14" t="s">
        <v>36</v>
      </c>
      <c r="AX1123" s="14" t="s">
        <v>75</v>
      </c>
      <c r="AY1123" s="259" t="s">
        <v>207</v>
      </c>
    </row>
    <row r="1124" s="15" customFormat="1">
      <c r="A1124" s="15"/>
      <c r="B1124" s="260"/>
      <c r="C1124" s="261"/>
      <c r="D1124" s="240" t="s">
        <v>327</v>
      </c>
      <c r="E1124" s="262" t="s">
        <v>19</v>
      </c>
      <c r="F1124" s="263" t="s">
        <v>345</v>
      </c>
      <c r="G1124" s="261"/>
      <c r="H1124" s="264">
        <v>85.841999999999999</v>
      </c>
      <c r="I1124" s="265"/>
      <c r="J1124" s="261"/>
      <c r="K1124" s="261"/>
      <c r="L1124" s="266"/>
      <c r="M1124" s="267"/>
      <c r="N1124" s="268"/>
      <c r="O1124" s="268"/>
      <c r="P1124" s="268"/>
      <c r="Q1124" s="268"/>
      <c r="R1124" s="268"/>
      <c r="S1124" s="268"/>
      <c r="T1124" s="269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0" t="s">
        <v>327</v>
      </c>
      <c r="AU1124" s="270" t="s">
        <v>216</v>
      </c>
      <c r="AV1124" s="15" t="s">
        <v>215</v>
      </c>
      <c r="AW1124" s="15" t="s">
        <v>36</v>
      </c>
      <c r="AX1124" s="15" t="s">
        <v>82</v>
      </c>
      <c r="AY1124" s="270" t="s">
        <v>207</v>
      </c>
    </row>
    <row r="1125" s="2" customFormat="1" ht="16.5" customHeight="1">
      <c r="A1125" s="40"/>
      <c r="B1125" s="41"/>
      <c r="C1125" s="214" t="s">
        <v>1430</v>
      </c>
      <c r="D1125" s="214" t="s">
        <v>211</v>
      </c>
      <c r="E1125" s="215" t="s">
        <v>1431</v>
      </c>
      <c r="F1125" s="216" t="s">
        <v>1432</v>
      </c>
      <c r="G1125" s="217" t="s">
        <v>220</v>
      </c>
      <c r="H1125" s="218">
        <v>996.51599999999996</v>
      </c>
      <c r="I1125" s="219"/>
      <c r="J1125" s="220">
        <f>ROUND(I1125*H1125,2)</f>
        <v>0</v>
      </c>
      <c r="K1125" s="216" t="s">
        <v>323</v>
      </c>
      <c r="L1125" s="46"/>
      <c r="M1125" s="229" t="s">
        <v>19</v>
      </c>
      <c r="N1125" s="230" t="s">
        <v>46</v>
      </c>
      <c r="O1125" s="86"/>
      <c r="P1125" s="231">
        <f>O1125*H1125</f>
        <v>0</v>
      </c>
      <c r="Q1125" s="231">
        <v>0.00025999999999999998</v>
      </c>
      <c r="R1125" s="231">
        <f>Q1125*H1125</f>
        <v>0.25909415999999996</v>
      </c>
      <c r="S1125" s="231">
        <v>0</v>
      </c>
      <c r="T1125" s="232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215</v>
      </c>
      <c r="AT1125" s="226" t="s">
        <v>211</v>
      </c>
      <c r="AU1125" s="226" t="s">
        <v>216</v>
      </c>
      <c r="AY1125" s="19" t="s">
        <v>207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82</v>
      </c>
      <c r="BK1125" s="227">
        <f>ROUND(I1125*H1125,2)</f>
        <v>0</v>
      </c>
      <c r="BL1125" s="19" t="s">
        <v>215</v>
      </c>
      <c r="BM1125" s="226" t="s">
        <v>1433</v>
      </c>
    </row>
    <row r="1126" s="2" customFormat="1">
      <c r="A1126" s="40"/>
      <c r="B1126" s="41"/>
      <c r="C1126" s="42"/>
      <c r="D1126" s="233" t="s">
        <v>325</v>
      </c>
      <c r="E1126" s="42"/>
      <c r="F1126" s="234" t="s">
        <v>1434</v>
      </c>
      <c r="G1126" s="42"/>
      <c r="H1126" s="42"/>
      <c r="I1126" s="235"/>
      <c r="J1126" s="42"/>
      <c r="K1126" s="42"/>
      <c r="L1126" s="46"/>
      <c r="M1126" s="236"/>
      <c r="N1126" s="237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325</v>
      </c>
      <c r="AU1126" s="19" t="s">
        <v>216</v>
      </c>
    </row>
    <row r="1127" s="13" customFormat="1">
      <c r="A1127" s="13"/>
      <c r="B1127" s="238"/>
      <c r="C1127" s="239"/>
      <c r="D1127" s="240" t="s">
        <v>327</v>
      </c>
      <c r="E1127" s="241" t="s">
        <v>19</v>
      </c>
      <c r="F1127" s="242" t="s">
        <v>1435</v>
      </c>
      <c r="G1127" s="239"/>
      <c r="H1127" s="241" t="s">
        <v>19</v>
      </c>
      <c r="I1127" s="243"/>
      <c r="J1127" s="239"/>
      <c r="K1127" s="239"/>
      <c r="L1127" s="244"/>
      <c r="M1127" s="245"/>
      <c r="N1127" s="246"/>
      <c r="O1127" s="246"/>
      <c r="P1127" s="246"/>
      <c r="Q1127" s="246"/>
      <c r="R1127" s="246"/>
      <c r="S1127" s="246"/>
      <c r="T1127" s="247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8" t="s">
        <v>327</v>
      </c>
      <c r="AU1127" s="248" t="s">
        <v>216</v>
      </c>
      <c r="AV1127" s="13" t="s">
        <v>82</v>
      </c>
      <c r="AW1127" s="13" t="s">
        <v>36</v>
      </c>
      <c r="AX1127" s="13" t="s">
        <v>75</v>
      </c>
      <c r="AY1127" s="248" t="s">
        <v>207</v>
      </c>
    </row>
    <row r="1128" s="14" customFormat="1">
      <c r="A1128" s="14"/>
      <c r="B1128" s="249"/>
      <c r="C1128" s="250"/>
      <c r="D1128" s="240" t="s">
        <v>327</v>
      </c>
      <c r="E1128" s="251" t="s">
        <v>19</v>
      </c>
      <c r="F1128" s="252" t="s">
        <v>1436</v>
      </c>
      <c r="G1128" s="250"/>
      <c r="H1128" s="253">
        <v>996.51599999999996</v>
      </c>
      <c r="I1128" s="254"/>
      <c r="J1128" s="250"/>
      <c r="K1128" s="250"/>
      <c r="L1128" s="255"/>
      <c r="M1128" s="256"/>
      <c r="N1128" s="257"/>
      <c r="O1128" s="257"/>
      <c r="P1128" s="257"/>
      <c r="Q1128" s="257"/>
      <c r="R1128" s="257"/>
      <c r="S1128" s="257"/>
      <c r="T1128" s="258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9" t="s">
        <v>327</v>
      </c>
      <c r="AU1128" s="259" t="s">
        <v>216</v>
      </c>
      <c r="AV1128" s="14" t="s">
        <v>85</v>
      </c>
      <c r="AW1128" s="14" t="s">
        <v>36</v>
      </c>
      <c r="AX1128" s="14" t="s">
        <v>82</v>
      </c>
      <c r="AY1128" s="259" t="s">
        <v>207</v>
      </c>
    </row>
    <row r="1129" s="2" customFormat="1" ht="37.8" customHeight="1">
      <c r="A1129" s="40"/>
      <c r="B1129" s="41"/>
      <c r="C1129" s="214" t="s">
        <v>1437</v>
      </c>
      <c r="D1129" s="214" t="s">
        <v>211</v>
      </c>
      <c r="E1129" s="215" t="s">
        <v>1438</v>
      </c>
      <c r="F1129" s="216" t="s">
        <v>1439</v>
      </c>
      <c r="G1129" s="217" t="s">
        <v>220</v>
      </c>
      <c r="H1129" s="218">
        <v>854.06200000000001</v>
      </c>
      <c r="I1129" s="219"/>
      <c r="J1129" s="220">
        <f>ROUND(I1129*H1129,2)</f>
        <v>0</v>
      </c>
      <c r="K1129" s="216" t="s">
        <v>323</v>
      </c>
      <c r="L1129" s="46"/>
      <c r="M1129" s="229" t="s">
        <v>19</v>
      </c>
      <c r="N1129" s="230" t="s">
        <v>46</v>
      </c>
      <c r="O1129" s="86"/>
      <c r="P1129" s="231">
        <f>O1129*H1129</f>
        <v>0</v>
      </c>
      <c r="Q1129" s="231">
        <v>0.0086</v>
      </c>
      <c r="R1129" s="231">
        <f>Q1129*H1129</f>
        <v>7.3449331999999998</v>
      </c>
      <c r="S1129" s="231">
        <v>0</v>
      </c>
      <c r="T1129" s="232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6" t="s">
        <v>215</v>
      </c>
      <c r="AT1129" s="226" t="s">
        <v>211</v>
      </c>
      <c r="AU1129" s="226" t="s">
        <v>216</v>
      </c>
      <c r="AY1129" s="19" t="s">
        <v>207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9" t="s">
        <v>82</v>
      </c>
      <c r="BK1129" s="227">
        <f>ROUND(I1129*H1129,2)</f>
        <v>0</v>
      </c>
      <c r="BL1129" s="19" t="s">
        <v>215</v>
      </c>
      <c r="BM1129" s="226" t="s">
        <v>1440</v>
      </c>
    </row>
    <row r="1130" s="2" customFormat="1">
      <c r="A1130" s="40"/>
      <c r="B1130" s="41"/>
      <c r="C1130" s="42"/>
      <c r="D1130" s="233" t="s">
        <v>325</v>
      </c>
      <c r="E1130" s="42"/>
      <c r="F1130" s="234" t="s">
        <v>1441</v>
      </c>
      <c r="G1130" s="42"/>
      <c r="H1130" s="42"/>
      <c r="I1130" s="235"/>
      <c r="J1130" s="42"/>
      <c r="K1130" s="42"/>
      <c r="L1130" s="46"/>
      <c r="M1130" s="236"/>
      <c r="N1130" s="237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325</v>
      </c>
      <c r="AU1130" s="19" t="s">
        <v>216</v>
      </c>
    </row>
    <row r="1131" s="13" customFormat="1">
      <c r="A1131" s="13"/>
      <c r="B1131" s="238"/>
      <c r="C1131" s="239"/>
      <c r="D1131" s="240" t="s">
        <v>327</v>
      </c>
      <c r="E1131" s="241" t="s">
        <v>19</v>
      </c>
      <c r="F1131" s="242" t="s">
        <v>1442</v>
      </c>
      <c r="G1131" s="239"/>
      <c r="H1131" s="241" t="s">
        <v>19</v>
      </c>
      <c r="I1131" s="243"/>
      <c r="J1131" s="239"/>
      <c r="K1131" s="239"/>
      <c r="L1131" s="244"/>
      <c r="M1131" s="245"/>
      <c r="N1131" s="246"/>
      <c r="O1131" s="246"/>
      <c r="P1131" s="246"/>
      <c r="Q1131" s="246"/>
      <c r="R1131" s="246"/>
      <c r="S1131" s="246"/>
      <c r="T1131" s="247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8" t="s">
        <v>327</v>
      </c>
      <c r="AU1131" s="248" t="s">
        <v>216</v>
      </c>
      <c r="AV1131" s="13" t="s">
        <v>82</v>
      </c>
      <c r="AW1131" s="13" t="s">
        <v>36</v>
      </c>
      <c r="AX1131" s="13" t="s">
        <v>75</v>
      </c>
      <c r="AY1131" s="248" t="s">
        <v>207</v>
      </c>
    </row>
    <row r="1132" s="13" customFormat="1">
      <c r="A1132" s="13"/>
      <c r="B1132" s="238"/>
      <c r="C1132" s="239"/>
      <c r="D1132" s="240" t="s">
        <v>327</v>
      </c>
      <c r="E1132" s="241" t="s">
        <v>19</v>
      </c>
      <c r="F1132" s="242" t="s">
        <v>1443</v>
      </c>
      <c r="G1132" s="239"/>
      <c r="H1132" s="241" t="s">
        <v>19</v>
      </c>
      <c r="I1132" s="243"/>
      <c r="J1132" s="239"/>
      <c r="K1132" s="239"/>
      <c r="L1132" s="244"/>
      <c r="M1132" s="245"/>
      <c r="N1132" s="246"/>
      <c r="O1132" s="246"/>
      <c r="P1132" s="246"/>
      <c r="Q1132" s="246"/>
      <c r="R1132" s="246"/>
      <c r="S1132" s="246"/>
      <c r="T1132" s="247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8" t="s">
        <v>327</v>
      </c>
      <c r="AU1132" s="248" t="s">
        <v>216</v>
      </c>
      <c r="AV1132" s="13" t="s">
        <v>82</v>
      </c>
      <c r="AW1132" s="13" t="s">
        <v>36</v>
      </c>
      <c r="AX1132" s="13" t="s">
        <v>75</v>
      </c>
      <c r="AY1132" s="248" t="s">
        <v>207</v>
      </c>
    </row>
    <row r="1133" s="13" customFormat="1">
      <c r="A1133" s="13"/>
      <c r="B1133" s="238"/>
      <c r="C1133" s="239"/>
      <c r="D1133" s="240" t="s">
        <v>327</v>
      </c>
      <c r="E1133" s="241" t="s">
        <v>19</v>
      </c>
      <c r="F1133" s="242" t="s">
        <v>1444</v>
      </c>
      <c r="G1133" s="239"/>
      <c r="H1133" s="241" t="s">
        <v>19</v>
      </c>
      <c r="I1133" s="243"/>
      <c r="J1133" s="239"/>
      <c r="K1133" s="239"/>
      <c r="L1133" s="244"/>
      <c r="M1133" s="245"/>
      <c r="N1133" s="246"/>
      <c r="O1133" s="246"/>
      <c r="P1133" s="246"/>
      <c r="Q1133" s="246"/>
      <c r="R1133" s="246"/>
      <c r="S1133" s="246"/>
      <c r="T1133" s="24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8" t="s">
        <v>327</v>
      </c>
      <c r="AU1133" s="248" t="s">
        <v>216</v>
      </c>
      <c r="AV1133" s="13" t="s">
        <v>82</v>
      </c>
      <c r="AW1133" s="13" t="s">
        <v>36</v>
      </c>
      <c r="AX1133" s="13" t="s">
        <v>75</v>
      </c>
      <c r="AY1133" s="248" t="s">
        <v>207</v>
      </c>
    </row>
    <row r="1134" s="13" customFormat="1">
      <c r="A1134" s="13"/>
      <c r="B1134" s="238"/>
      <c r="C1134" s="239"/>
      <c r="D1134" s="240" t="s">
        <v>327</v>
      </c>
      <c r="E1134" s="241" t="s">
        <v>19</v>
      </c>
      <c r="F1134" s="242" t="s">
        <v>1445</v>
      </c>
      <c r="G1134" s="239"/>
      <c r="H1134" s="241" t="s">
        <v>19</v>
      </c>
      <c r="I1134" s="243"/>
      <c r="J1134" s="239"/>
      <c r="K1134" s="239"/>
      <c r="L1134" s="244"/>
      <c r="M1134" s="245"/>
      <c r="N1134" s="246"/>
      <c r="O1134" s="246"/>
      <c r="P1134" s="246"/>
      <c r="Q1134" s="246"/>
      <c r="R1134" s="246"/>
      <c r="S1134" s="246"/>
      <c r="T1134" s="24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8" t="s">
        <v>327</v>
      </c>
      <c r="AU1134" s="248" t="s">
        <v>216</v>
      </c>
      <c r="AV1134" s="13" t="s">
        <v>82</v>
      </c>
      <c r="AW1134" s="13" t="s">
        <v>36</v>
      </c>
      <c r="AX1134" s="13" t="s">
        <v>75</v>
      </c>
      <c r="AY1134" s="248" t="s">
        <v>207</v>
      </c>
    </row>
    <row r="1135" s="14" customFormat="1">
      <c r="A1135" s="14"/>
      <c r="B1135" s="249"/>
      <c r="C1135" s="250"/>
      <c r="D1135" s="240" t="s">
        <v>327</v>
      </c>
      <c r="E1135" s="251" t="s">
        <v>19</v>
      </c>
      <c r="F1135" s="252" t="s">
        <v>1446</v>
      </c>
      <c r="G1135" s="250"/>
      <c r="H1135" s="253">
        <v>197.584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327</v>
      </c>
      <c r="AU1135" s="259" t="s">
        <v>216</v>
      </c>
      <c r="AV1135" s="14" t="s">
        <v>85</v>
      </c>
      <c r="AW1135" s="14" t="s">
        <v>36</v>
      </c>
      <c r="AX1135" s="14" t="s">
        <v>75</v>
      </c>
      <c r="AY1135" s="259" t="s">
        <v>207</v>
      </c>
    </row>
    <row r="1136" s="13" customFormat="1">
      <c r="A1136" s="13"/>
      <c r="B1136" s="238"/>
      <c r="C1136" s="239"/>
      <c r="D1136" s="240" t="s">
        <v>327</v>
      </c>
      <c r="E1136" s="241" t="s">
        <v>19</v>
      </c>
      <c r="F1136" s="242" t="s">
        <v>1447</v>
      </c>
      <c r="G1136" s="239"/>
      <c r="H1136" s="241" t="s">
        <v>19</v>
      </c>
      <c r="I1136" s="243"/>
      <c r="J1136" s="239"/>
      <c r="K1136" s="239"/>
      <c r="L1136" s="244"/>
      <c r="M1136" s="245"/>
      <c r="N1136" s="246"/>
      <c r="O1136" s="246"/>
      <c r="P1136" s="246"/>
      <c r="Q1136" s="246"/>
      <c r="R1136" s="246"/>
      <c r="S1136" s="246"/>
      <c r="T1136" s="24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8" t="s">
        <v>327</v>
      </c>
      <c r="AU1136" s="248" t="s">
        <v>216</v>
      </c>
      <c r="AV1136" s="13" t="s">
        <v>82</v>
      </c>
      <c r="AW1136" s="13" t="s">
        <v>36</v>
      </c>
      <c r="AX1136" s="13" t="s">
        <v>75</v>
      </c>
      <c r="AY1136" s="248" t="s">
        <v>207</v>
      </c>
    </row>
    <row r="1137" s="14" customFormat="1">
      <c r="A1137" s="14"/>
      <c r="B1137" s="249"/>
      <c r="C1137" s="250"/>
      <c r="D1137" s="240" t="s">
        <v>327</v>
      </c>
      <c r="E1137" s="251" t="s">
        <v>19</v>
      </c>
      <c r="F1137" s="252" t="s">
        <v>1448</v>
      </c>
      <c r="G1137" s="250"/>
      <c r="H1137" s="253">
        <v>255.50999999999999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327</v>
      </c>
      <c r="AU1137" s="259" t="s">
        <v>216</v>
      </c>
      <c r="AV1137" s="14" t="s">
        <v>85</v>
      </c>
      <c r="AW1137" s="14" t="s">
        <v>36</v>
      </c>
      <c r="AX1137" s="14" t="s">
        <v>75</v>
      </c>
      <c r="AY1137" s="259" t="s">
        <v>207</v>
      </c>
    </row>
    <row r="1138" s="13" customFormat="1">
      <c r="A1138" s="13"/>
      <c r="B1138" s="238"/>
      <c r="C1138" s="239"/>
      <c r="D1138" s="240" t="s">
        <v>327</v>
      </c>
      <c r="E1138" s="241" t="s">
        <v>19</v>
      </c>
      <c r="F1138" s="242" t="s">
        <v>1449</v>
      </c>
      <c r="G1138" s="239"/>
      <c r="H1138" s="241" t="s">
        <v>19</v>
      </c>
      <c r="I1138" s="243"/>
      <c r="J1138" s="239"/>
      <c r="K1138" s="239"/>
      <c r="L1138" s="244"/>
      <c r="M1138" s="245"/>
      <c r="N1138" s="246"/>
      <c r="O1138" s="246"/>
      <c r="P1138" s="246"/>
      <c r="Q1138" s="246"/>
      <c r="R1138" s="246"/>
      <c r="S1138" s="246"/>
      <c r="T1138" s="24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8" t="s">
        <v>327</v>
      </c>
      <c r="AU1138" s="248" t="s">
        <v>216</v>
      </c>
      <c r="AV1138" s="13" t="s">
        <v>82</v>
      </c>
      <c r="AW1138" s="13" t="s">
        <v>36</v>
      </c>
      <c r="AX1138" s="13" t="s">
        <v>75</v>
      </c>
      <c r="AY1138" s="248" t="s">
        <v>207</v>
      </c>
    </row>
    <row r="1139" s="14" customFormat="1">
      <c r="A1139" s="14"/>
      <c r="B1139" s="249"/>
      <c r="C1139" s="250"/>
      <c r="D1139" s="240" t="s">
        <v>327</v>
      </c>
      <c r="E1139" s="251" t="s">
        <v>19</v>
      </c>
      <c r="F1139" s="252" t="s">
        <v>1450</v>
      </c>
      <c r="G1139" s="250"/>
      <c r="H1139" s="253">
        <v>225.61500000000001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9" t="s">
        <v>327</v>
      </c>
      <c r="AU1139" s="259" t="s">
        <v>216</v>
      </c>
      <c r="AV1139" s="14" t="s">
        <v>85</v>
      </c>
      <c r="AW1139" s="14" t="s">
        <v>36</v>
      </c>
      <c r="AX1139" s="14" t="s">
        <v>75</v>
      </c>
      <c r="AY1139" s="259" t="s">
        <v>207</v>
      </c>
    </row>
    <row r="1140" s="14" customFormat="1">
      <c r="A1140" s="14"/>
      <c r="B1140" s="249"/>
      <c r="C1140" s="250"/>
      <c r="D1140" s="240" t="s">
        <v>327</v>
      </c>
      <c r="E1140" s="251" t="s">
        <v>19</v>
      </c>
      <c r="F1140" s="252" t="s">
        <v>1451</v>
      </c>
      <c r="G1140" s="250"/>
      <c r="H1140" s="253">
        <v>144.41999999999999</v>
      </c>
      <c r="I1140" s="254"/>
      <c r="J1140" s="250"/>
      <c r="K1140" s="250"/>
      <c r="L1140" s="255"/>
      <c r="M1140" s="256"/>
      <c r="N1140" s="257"/>
      <c r="O1140" s="257"/>
      <c r="P1140" s="257"/>
      <c r="Q1140" s="257"/>
      <c r="R1140" s="257"/>
      <c r="S1140" s="257"/>
      <c r="T1140" s="258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9" t="s">
        <v>327</v>
      </c>
      <c r="AU1140" s="259" t="s">
        <v>216</v>
      </c>
      <c r="AV1140" s="14" t="s">
        <v>85</v>
      </c>
      <c r="AW1140" s="14" t="s">
        <v>36</v>
      </c>
      <c r="AX1140" s="14" t="s">
        <v>75</v>
      </c>
      <c r="AY1140" s="259" t="s">
        <v>207</v>
      </c>
    </row>
    <row r="1141" s="16" customFormat="1">
      <c r="A1141" s="16"/>
      <c r="B1141" s="271"/>
      <c r="C1141" s="272"/>
      <c r="D1141" s="240" t="s">
        <v>327</v>
      </c>
      <c r="E1141" s="273" t="s">
        <v>19</v>
      </c>
      <c r="F1141" s="274" t="s">
        <v>420</v>
      </c>
      <c r="G1141" s="272"/>
      <c r="H1141" s="275">
        <v>823.12900000000002</v>
      </c>
      <c r="I1141" s="276"/>
      <c r="J1141" s="272"/>
      <c r="K1141" s="272"/>
      <c r="L1141" s="277"/>
      <c r="M1141" s="278"/>
      <c r="N1141" s="279"/>
      <c r="O1141" s="279"/>
      <c r="P1141" s="279"/>
      <c r="Q1141" s="279"/>
      <c r="R1141" s="279"/>
      <c r="S1141" s="279"/>
      <c r="T1141" s="280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1" t="s">
        <v>327</v>
      </c>
      <c r="AU1141" s="281" t="s">
        <v>216</v>
      </c>
      <c r="AV1141" s="16" t="s">
        <v>216</v>
      </c>
      <c r="AW1141" s="16" t="s">
        <v>36</v>
      </c>
      <c r="AX1141" s="16" t="s">
        <v>75</v>
      </c>
      <c r="AY1141" s="281" t="s">
        <v>207</v>
      </c>
    </row>
    <row r="1142" s="13" customFormat="1">
      <c r="A1142" s="13"/>
      <c r="B1142" s="238"/>
      <c r="C1142" s="239"/>
      <c r="D1142" s="240" t="s">
        <v>327</v>
      </c>
      <c r="E1142" s="241" t="s">
        <v>19</v>
      </c>
      <c r="F1142" s="242" t="s">
        <v>1452</v>
      </c>
      <c r="G1142" s="239"/>
      <c r="H1142" s="241" t="s">
        <v>19</v>
      </c>
      <c r="I1142" s="243"/>
      <c r="J1142" s="239"/>
      <c r="K1142" s="239"/>
      <c r="L1142" s="244"/>
      <c r="M1142" s="245"/>
      <c r="N1142" s="246"/>
      <c r="O1142" s="246"/>
      <c r="P1142" s="246"/>
      <c r="Q1142" s="246"/>
      <c r="R1142" s="246"/>
      <c r="S1142" s="246"/>
      <c r="T1142" s="24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8" t="s">
        <v>327</v>
      </c>
      <c r="AU1142" s="248" t="s">
        <v>216</v>
      </c>
      <c r="AV1142" s="13" t="s">
        <v>82</v>
      </c>
      <c r="AW1142" s="13" t="s">
        <v>36</v>
      </c>
      <c r="AX1142" s="13" t="s">
        <v>75</v>
      </c>
      <c r="AY1142" s="248" t="s">
        <v>207</v>
      </c>
    </row>
    <row r="1143" s="13" customFormat="1">
      <c r="A1143" s="13"/>
      <c r="B1143" s="238"/>
      <c r="C1143" s="239"/>
      <c r="D1143" s="240" t="s">
        <v>327</v>
      </c>
      <c r="E1143" s="241" t="s">
        <v>19</v>
      </c>
      <c r="F1143" s="242" t="s">
        <v>1445</v>
      </c>
      <c r="G1143" s="239"/>
      <c r="H1143" s="241" t="s">
        <v>19</v>
      </c>
      <c r="I1143" s="243"/>
      <c r="J1143" s="239"/>
      <c r="K1143" s="239"/>
      <c r="L1143" s="244"/>
      <c r="M1143" s="245"/>
      <c r="N1143" s="246"/>
      <c r="O1143" s="246"/>
      <c r="P1143" s="246"/>
      <c r="Q1143" s="246"/>
      <c r="R1143" s="246"/>
      <c r="S1143" s="246"/>
      <c r="T1143" s="247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8" t="s">
        <v>327</v>
      </c>
      <c r="AU1143" s="248" t="s">
        <v>216</v>
      </c>
      <c r="AV1143" s="13" t="s">
        <v>82</v>
      </c>
      <c r="AW1143" s="13" t="s">
        <v>36</v>
      </c>
      <c r="AX1143" s="13" t="s">
        <v>75</v>
      </c>
      <c r="AY1143" s="248" t="s">
        <v>207</v>
      </c>
    </row>
    <row r="1144" s="14" customFormat="1">
      <c r="A1144" s="14"/>
      <c r="B1144" s="249"/>
      <c r="C1144" s="250"/>
      <c r="D1144" s="240" t="s">
        <v>327</v>
      </c>
      <c r="E1144" s="251" t="s">
        <v>19</v>
      </c>
      <c r="F1144" s="252" t="s">
        <v>1453</v>
      </c>
      <c r="G1144" s="250"/>
      <c r="H1144" s="253">
        <v>8.6850000000000005</v>
      </c>
      <c r="I1144" s="254"/>
      <c r="J1144" s="250"/>
      <c r="K1144" s="250"/>
      <c r="L1144" s="255"/>
      <c r="M1144" s="256"/>
      <c r="N1144" s="257"/>
      <c r="O1144" s="257"/>
      <c r="P1144" s="257"/>
      <c r="Q1144" s="257"/>
      <c r="R1144" s="257"/>
      <c r="S1144" s="257"/>
      <c r="T1144" s="258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9" t="s">
        <v>327</v>
      </c>
      <c r="AU1144" s="259" t="s">
        <v>216</v>
      </c>
      <c r="AV1144" s="14" t="s">
        <v>85</v>
      </c>
      <c r="AW1144" s="14" t="s">
        <v>36</v>
      </c>
      <c r="AX1144" s="14" t="s">
        <v>75</v>
      </c>
      <c r="AY1144" s="259" t="s">
        <v>207</v>
      </c>
    </row>
    <row r="1145" s="14" customFormat="1">
      <c r="A1145" s="14"/>
      <c r="B1145" s="249"/>
      <c r="C1145" s="250"/>
      <c r="D1145" s="240" t="s">
        <v>327</v>
      </c>
      <c r="E1145" s="251" t="s">
        <v>19</v>
      </c>
      <c r="F1145" s="252" t="s">
        <v>1454</v>
      </c>
      <c r="G1145" s="250"/>
      <c r="H1145" s="253">
        <v>2.3879999999999999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9" t="s">
        <v>327</v>
      </c>
      <c r="AU1145" s="259" t="s">
        <v>216</v>
      </c>
      <c r="AV1145" s="14" t="s">
        <v>85</v>
      </c>
      <c r="AW1145" s="14" t="s">
        <v>36</v>
      </c>
      <c r="AX1145" s="14" t="s">
        <v>75</v>
      </c>
      <c r="AY1145" s="259" t="s">
        <v>207</v>
      </c>
    </row>
    <row r="1146" s="13" customFormat="1">
      <c r="A1146" s="13"/>
      <c r="B1146" s="238"/>
      <c r="C1146" s="239"/>
      <c r="D1146" s="240" t="s">
        <v>327</v>
      </c>
      <c r="E1146" s="241" t="s">
        <v>19</v>
      </c>
      <c r="F1146" s="242" t="s">
        <v>1447</v>
      </c>
      <c r="G1146" s="239"/>
      <c r="H1146" s="241" t="s">
        <v>19</v>
      </c>
      <c r="I1146" s="243"/>
      <c r="J1146" s="239"/>
      <c r="K1146" s="239"/>
      <c r="L1146" s="244"/>
      <c r="M1146" s="245"/>
      <c r="N1146" s="246"/>
      <c r="O1146" s="246"/>
      <c r="P1146" s="246"/>
      <c r="Q1146" s="246"/>
      <c r="R1146" s="246"/>
      <c r="S1146" s="246"/>
      <c r="T1146" s="24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8" t="s">
        <v>327</v>
      </c>
      <c r="AU1146" s="248" t="s">
        <v>216</v>
      </c>
      <c r="AV1146" s="13" t="s">
        <v>82</v>
      </c>
      <c r="AW1146" s="13" t="s">
        <v>36</v>
      </c>
      <c r="AX1146" s="13" t="s">
        <v>75</v>
      </c>
      <c r="AY1146" s="248" t="s">
        <v>207</v>
      </c>
    </row>
    <row r="1147" s="14" customFormat="1">
      <c r="A1147" s="14"/>
      <c r="B1147" s="249"/>
      <c r="C1147" s="250"/>
      <c r="D1147" s="240" t="s">
        <v>327</v>
      </c>
      <c r="E1147" s="251" t="s">
        <v>19</v>
      </c>
      <c r="F1147" s="252" t="s">
        <v>1455</v>
      </c>
      <c r="G1147" s="250"/>
      <c r="H1147" s="253">
        <v>7.5149999999999997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327</v>
      </c>
      <c r="AU1147" s="259" t="s">
        <v>216</v>
      </c>
      <c r="AV1147" s="14" t="s">
        <v>85</v>
      </c>
      <c r="AW1147" s="14" t="s">
        <v>36</v>
      </c>
      <c r="AX1147" s="14" t="s">
        <v>75</v>
      </c>
      <c r="AY1147" s="259" t="s">
        <v>207</v>
      </c>
    </row>
    <row r="1148" s="13" customFormat="1">
      <c r="A1148" s="13"/>
      <c r="B1148" s="238"/>
      <c r="C1148" s="239"/>
      <c r="D1148" s="240" t="s">
        <v>327</v>
      </c>
      <c r="E1148" s="241" t="s">
        <v>19</v>
      </c>
      <c r="F1148" s="242" t="s">
        <v>1449</v>
      </c>
      <c r="G1148" s="239"/>
      <c r="H1148" s="241" t="s">
        <v>19</v>
      </c>
      <c r="I1148" s="243"/>
      <c r="J1148" s="239"/>
      <c r="K1148" s="239"/>
      <c r="L1148" s="244"/>
      <c r="M1148" s="245"/>
      <c r="N1148" s="246"/>
      <c r="O1148" s="246"/>
      <c r="P1148" s="246"/>
      <c r="Q1148" s="246"/>
      <c r="R1148" s="246"/>
      <c r="S1148" s="246"/>
      <c r="T1148" s="247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8" t="s">
        <v>327</v>
      </c>
      <c r="AU1148" s="248" t="s">
        <v>216</v>
      </c>
      <c r="AV1148" s="13" t="s">
        <v>82</v>
      </c>
      <c r="AW1148" s="13" t="s">
        <v>36</v>
      </c>
      <c r="AX1148" s="13" t="s">
        <v>75</v>
      </c>
      <c r="AY1148" s="248" t="s">
        <v>207</v>
      </c>
    </row>
    <row r="1149" s="14" customFormat="1">
      <c r="A1149" s="14"/>
      <c r="B1149" s="249"/>
      <c r="C1149" s="250"/>
      <c r="D1149" s="240" t="s">
        <v>327</v>
      </c>
      <c r="E1149" s="251" t="s">
        <v>19</v>
      </c>
      <c r="F1149" s="252" t="s">
        <v>1456</v>
      </c>
      <c r="G1149" s="250"/>
      <c r="H1149" s="253">
        <v>7.6050000000000004</v>
      </c>
      <c r="I1149" s="254"/>
      <c r="J1149" s="250"/>
      <c r="K1149" s="250"/>
      <c r="L1149" s="255"/>
      <c r="M1149" s="256"/>
      <c r="N1149" s="257"/>
      <c r="O1149" s="257"/>
      <c r="P1149" s="257"/>
      <c r="Q1149" s="257"/>
      <c r="R1149" s="257"/>
      <c r="S1149" s="257"/>
      <c r="T1149" s="258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9" t="s">
        <v>327</v>
      </c>
      <c r="AU1149" s="259" t="s">
        <v>216</v>
      </c>
      <c r="AV1149" s="14" t="s">
        <v>85</v>
      </c>
      <c r="AW1149" s="14" t="s">
        <v>36</v>
      </c>
      <c r="AX1149" s="14" t="s">
        <v>75</v>
      </c>
      <c r="AY1149" s="259" t="s">
        <v>207</v>
      </c>
    </row>
    <row r="1150" s="13" customFormat="1">
      <c r="A1150" s="13"/>
      <c r="B1150" s="238"/>
      <c r="C1150" s="239"/>
      <c r="D1150" s="240" t="s">
        <v>327</v>
      </c>
      <c r="E1150" s="241" t="s">
        <v>19</v>
      </c>
      <c r="F1150" s="242" t="s">
        <v>1457</v>
      </c>
      <c r="G1150" s="239"/>
      <c r="H1150" s="241" t="s">
        <v>19</v>
      </c>
      <c r="I1150" s="243"/>
      <c r="J1150" s="239"/>
      <c r="K1150" s="239"/>
      <c r="L1150" s="244"/>
      <c r="M1150" s="245"/>
      <c r="N1150" s="246"/>
      <c r="O1150" s="246"/>
      <c r="P1150" s="246"/>
      <c r="Q1150" s="246"/>
      <c r="R1150" s="246"/>
      <c r="S1150" s="246"/>
      <c r="T1150" s="247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8" t="s">
        <v>327</v>
      </c>
      <c r="AU1150" s="248" t="s">
        <v>216</v>
      </c>
      <c r="AV1150" s="13" t="s">
        <v>82</v>
      </c>
      <c r="AW1150" s="13" t="s">
        <v>36</v>
      </c>
      <c r="AX1150" s="13" t="s">
        <v>75</v>
      </c>
      <c r="AY1150" s="248" t="s">
        <v>207</v>
      </c>
    </row>
    <row r="1151" s="14" customFormat="1">
      <c r="A1151" s="14"/>
      <c r="B1151" s="249"/>
      <c r="C1151" s="250"/>
      <c r="D1151" s="240" t="s">
        <v>327</v>
      </c>
      <c r="E1151" s="251" t="s">
        <v>19</v>
      </c>
      <c r="F1151" s="252" t="s">
        <v>1458</v>
      </c>
      <c r="G1151" s="250"/>
      <c r="H1151" s="253">
        <v>4.0049999999999999</v>
      </c>
      <c r="I1151" s="254"/>
      <c r="J1151" s="250"/>
      <c r="K1151" s="250"/>
      <c r="L1151" s="255"/>
      <c r="M1151" s="256"/>
      <c r="N1151" s="257"/>
      <c r="O1151" s="257"/>
      <c r="P1151" s="257"/>
      <c r="Q1151" s="257"/>
      <c r="R1151" s="257"/>
      <c r="S1151" s="257"/>
      <c r="T1151" s="25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9" t="s">
        <v>327</v>
      </c>
      <c r="AU1151" s="259" t="s">
        <v>216</v>
      </c>
      <c r="AV1151" s="14" t="s">
        <v>85</v>
      </c>
      <c r="AW1151" s="14" t="s">
        <v>36</v>
      </c>
      <c r="AX1151" s="14" t="s">
        <v>75</v>
      </c>
      <c r="AY1151" s="259" t="s">
        <v>207</v>
      </c>
    </row>
    <row r="1152" s="13" customFormat="1">
      <c r="A1152" s="13"/>
      <c r="B1152" s="238"/>
      <c r="C1152" s="239"/>
      <c r="D1152" s="240" t="s">
        <v>327</v>
      </c>
      <c r="E1152" s="241" t="s">
        <v>19</v>
      </c>
      <c r="F1152" s="242" t="s">
        <v>1459</v>
      </c>
      <c r="G1152" s="239"/>
      <c r="H1152" s="241" t="s">
        <v>19</v>
      </c>
      <c r="I1152" s="243"/>
      <c r="J1152" s="239"/>
      <c r="K1152" s="239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8" t="s">
        <v>327</v>
      </c>
      <c r="AU1152" s="248" t="s">
        <v>216</v>
      </c>
      <c r="AV1152" s="13" t="s">
        <v>82</v>
      </c>
      <c r="AW1152" s="13" t="s">
        <v>36</v>
      </c>
      <c r="AX1152" s="13" t="s">
        <v>75</v>
      </c>
      <c r="AY1152" s="248" t="s">
        <v>207</v>
      </c>
    </row>
    <row r="1153" s="14" customFormat="1">
      <c r="A1153" s="14"/>
      <c r="B1153" s="249"/>
      <c r="C1153" s="250"/>
      <c r="D1153" s="240" t="s">
        <v>327</v>
      </c>
      <c r="E1153" s="251" t="s">
        <v>19</v>
      </c>
      <c r="F1153" s="252" t="s">
        <v>1460</v>
      </c>
      <c r="G1153" s="250"/>
      <c r="H1153" s="253">
        <v>0.73499999999999999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327</v>
      </c>
      <c r="AU1153" s="259" t="s">
        <v>216</v>
      </c>
      <c r="AV1153" s="14" t="s">
        <v>85</v>
      </c>
      <c r="AW1153" s="14" t="s">
        <v>36</v>
      </c>
      <c r="AX1153" s="14" t="s">
        <v>75</v>
      </c>
      <c r="AY1153" s="259" t="s">
        <v>207</v>
      </c>
    </row>
    <row r="1154" s="16" customFormat="1">
      <c r="A1154" s="16"/>
      <c r="B1154" s="271"/>
      <c r="C1154" s="272"/>
      <c r="D1154" s="240" t="s">
        <v>327</v>
      </c>
      <c r="E1154" s="273" t="s">
        <v>19</v>
      </c>
      <c r="F1154" s="274" t="s">
        <v>420</v>
      </c>
      <c r="G1154" s="272"/>
      <c r="H1154" s="275">
        <v>30.933</v>
      </c>
      <c r="I1154" s="276"/>
      <c r="J1154" s="272"/>
      <c r="K1154" s="272"/>
      <c r="L1154" s="277"/>
      <c r="M1154" s="278"/>
      <c r="N1154" s="279"/>
      <c r="O1154" s="279"/>
      <c r="P1154" s="279"/>
      <c r="Q1154" s="279"/>
      <c r="R1154" s="279"/>
      <c r="S1154" s="279"/>
      <c r="T1154" s="280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81" t="s">
        <v>327</v>
      </c>
      <c r="AU1154" s="281" t="s">
        <v>216</v>
      </c>
      <c r="AV1154" s="16" t="s">
        <v>216</v>
      </c>
      <c r="AW1154" s="16" t="s">
        <v>36</v>
      </c>
      <c r="AX1154" s="16" t="s">
        <v>75</v>
      </c>
      <c r="AY1154" s="281" t="s">
        <v>207</v>
      </c>
    </row>
    <row r="1155" s="15" customFormat="1">
      <c r="A1155" s="15"/>
      <c r="B1155" s="260"/>
      <c r="C1155" s="261"/>
      <c r="D1155" s="240" t="s">
        <v>327</v>
      </c>
      <c r="E1155" s="262" t="s">
        <v>19</v>
      </c>
      <c r="F1155" s="263" t="s">
        <v>345</v>
      </c>
      <c r="G1155" s="261"/>
      <c r="H1155" s="264">
        <v>854.06200000000001</v>
      </c>
      <c r="I1155" s="265"/>
      <c r="J1155" s="261"/>
      <c r="K1155" s="261"/>
      <c r="L1155" s="266"/>
      <c r="M1155" s="267"/>
      <c r="N1155" s="268"/>
      <c r="O1155" s="268"/>
      <c r="P1155" s="268"/>
      <c r="Q1155" s="268"/>
      <c r="R1155" s="268"/>
      <c r="S1155" s="268"/>
      <c r="T1155" s="269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0" t="s">
        <v>327</v>
      </c>
      <c r="AU1155" s="270" t="s">
        <v>216</v>
      </c>
      <c r="AV1155" s="15" t="s">
        <v>215</v>
      </c>
      <c r="AW1155" s="15" t="s">
        <v>36</v>
      </c>
      <c r="AX1155" s="15" t="s">
        <v>82</v>
      </c>
      <c r="AY1155" s="270" t="s">
        <v>207</v>
      </c>
    </row>
    <row r="1156" s="2" customFormat="1" ht="16.5" customHeight="1">
      <c r="A1156" s="40"/>
      <c r="B1156" s="41"/>
      <c r="C1156" s="282" t="s">
        <v>1461</v>
      </c>
      <c r="D1156" s="282" t="s">
        <v>427</v>
      </c>
      <c r="E1156" s="283" t="s">
        <v>1462</v>
      </c>
      <c r="F1156" s="284" t="s">
        <v>1463</v>
      </c>
      <c r="G1156" s="285" t="s">
        <v>220</v>
      </c>
      <c r="H1156" s="286">
        <v>864.28499999999997</v>
      </c>
      <c r="I1156" s="287"/>
      <c r="J1156" s="288">
        <f>ROUND(I1156*H1156,2)</f>
        <v>0</v>
      </c>
      <c r="K1156" s="284" t="s">
        <v>323</v>
      </c>
      <c r="L1156" s="289"/>
      <c r="M1156" s="290" t="s">
        <v>19</v>
      </c>
      <c r="N1156" s="291" t="s">
        <v>46</v>
      </c>
      <c r="O1156" s="86"/>
      <c r="P1156" s="231">
        <f>O1156*H1156</f>
        <v>0</v>
      </c>
      <c r="Q1156" s="231">
        <v>0.0027200000000000002</v>
      </c>
      <c r="R1156" s="231">
        <f>Q1156*H1156</f>
        <v>2.3508552000000003</v>
      </c>
      <c r="S1156" s="231">
        <v>0</v>
      </c>
      <c r="T1156" s="232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381</v>
      </c>
      <c r="AT1156" s="226" t="s">
        <v>427</v>
      </c>
      <c r="AU1156" s="226" t="s">
        <v>216</v>
      </c>
      <c r="AY1156" s="19" t="s">
        <v>207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82</v>
      </c>
      <c r="BK1156" s="227">
        <f>ROUND(I1156*H1156,2)</f>
        <v>0</v>
      </c>
      <c r="BL1156" s="19" t="s">
        <v>215</v>
      </c>
      <c r="BM1156" s="226" t="s">
        <v>1464</v>
      </c>
    </row>
    <row r="1157" s="14" customFormat="1">
      <c r="A1157" s="14"/>
      <c r="B1157" s="249"/>
      <c r="C1157" s="250"/>
      <c r="D1157" s="240" t="s">
        <v>327</v>
      </c>
      <c r="E1157" s="251" t="s">
        <v>19</v>
      </c>
      <c r="F1157" s="252" t="s">
        <v>1465</v>
      </c>
      <c r="G1157" s="250"/>
      <c r="H1157" s="253">
        <v>864.28499999999997</v>
      </c>
      <c r="I1157" s="254"/>
      <c r="J1157" s="250"/>
      <c r="K1157" s="250"/>
      <c r="L1157" s="255"/>
      <c r="M1157" s="256"/>
      <c r="N1157" s="257"/>
      <c r="O1157" s="257"/>
      <c r="P1157" s="257"/>
      <c r="Q1157" s="257"/>
      <c r="R1157" s="257"/>
      <c r="S1157" s="257"/>
      <c r="T1157" s="25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9" t="s">
        <v>327</v>
      </c>
      <c r="AU1157" s="259" t="s">
        <v>216</v>
      </c>
      <c r="AV1157" s="14" t="s">
        <v>85</v>
      </c>
      <c r="AW1157" s="14" t="s">
        <v>36</v>
      </c>
      <c r="AX1157" s="14" t="s">
        <v>82</v>
      </c>
      <c r="AY1157" s="259" t="s">
        <v>207</v>
      </c>
    </row>
    <row r="1158" s="2" customFormat="1" ht="16.5" customHeight="1">
      <c r="A1158" s="40"/>
      <c r="B1158" s="41"/>
      <c r="C1158" s="282" t="s">
        <v>1466</v>
      </c>
      <c r="D1158" s="282" t="s">
        <v>427</v>
      </c>
      <c r="E1158" s="283" t="s">
        <v>1467</v>
      </c>
      <c r="F1158" s="284" t="s">
        <v>1468</v>
      </c>
      <c r="G1158" s="285" t="s">
        <v>220</v>
      </c>
      <c r="H1158" s="286">
        <v>32.479999999999997</v>
      </c>
      <c r="I1158" s="287"/>
      <c r="J1158" s="288">
        <f>ROUND(I1158*H1158,2)</f>
        <v>0</v>
      </c>
      <c r="K1158" s="284" t="s">
        <v>323</v>
      </c>
      <c r="L1158" s="289"/>
      <c r="M1158" s="290" t="s">
        <v>19</v>
      </c>
      <c r="N1158" s="291" t="s">
        <v>46</v>
      </c>
      <c r="O1158" s="86"/>
      <c r="P1158" s="231">
        <f>O1158*H1158</f>
        <v>0</v>
      </c>
      <c r="Q1158" s="231">
        <v>0.0047999999999999996</v>
      </c>
      <c r="R1158" s="231">
        <f>Q1158*H1158</f>
        <v>0.15590399999999996</v>
      </c>
      <c r="S1158" s="231">
        <v>0</v>
      </c>
      <c r="T1158" s="232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6" t="s">
        <v>381</v>
      </c>
      <c r="AT1158" s="226" t="s">
        <v>427</v>
      </c>
      <c r="AU1158" s="226" t="s">
        <v>216</v>
      </c>
      <c r="AY1158" s="19" t="s">
        <v>207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19" t="s">
        <v>82</v>
      </c>
      <c r="BK1158" s="227">
        <f>ROUND(I1158*H1158,2)</f>
        <v>0</v>
      </c>
      <c r="BL1158" s="19" t="s">
        <v>215</v>
      </c>
      <c r="BM1158" s="226" t="s">
        <v>1469</v>
      </c>
    </row>
    <row r="1159" s="14" customFormat="1">
      <c r="A1159" s="14"/>
      <c r="B1159" s="249"/>
      <c r="C1159" s="250"/>
      <c r="D1159" s="240" t="s">
        <v>327</v>
      </c>
      <c r="E1159" s="251" t="s">
        <v>19</v>
      </c>
      <c r="F1159" s="252" t="s">
        <v>1470</v>
      </c>
      <c r="G1159" s="250"/>
      <c r="H1159" s="253">
        <v>32.479999999999997</v>
      </c>
      <c r="I1159" s="254"/>
      <c r="J1159" s="250"/>
      <c r="K1159" s="250"/>
      <c r="L1159" s="255"/>
      <c r="M1159" s="256"/>
      <c r="N1159" s="257"/>
      <c r="O1159" s="257"/>
      <c r="P1159" s="257"/>
      <c r="Q1159" s="257"/>
      <c r="R1159" s="257"/>
      <c r="S1159" s="257"/>
      <c r="T1159" s="25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9" t="s">
        <v>327</v>
      </c>
      <c r="AU1159" s="259" t="s">
        <v>216</v>
      </c>
      <c r="AV1159" s="14" t="s">
        <v>85</v>
      </c>
      <c r="AW1159" s="14" t="s">
        <v>36</v>
      </c>
      <c r="AX1159" s="14" t="s">
        <v>82</v>
      </c>
      <c r="AY1159" s="259" t="s">
        <v>207</v>
      </c>
    </row>
    <row r="1160" s="2" customFormat="1" ht="37.8" customHeight="1">
      <c r="A1160" s="40"/>
      <c r="B1160" s="41"/>
      <c r="C1160" s="214" t="s">
        <v>1471</v>
      </c>
      <c r="D1160" s="214" t="s">
        <v>211</v>
      </c>
      <c r="E1160" s="215" t="s">
        <v>1472</v>
      </c>
      <c r="F1160" s="216" t="s">
        <v>1473</v>
      </c>
      <c r="G1160" s="217" t="s">
        <v>220</v>
      </c>
      <c r="H1160" s="218">
        <v>31.050000000000001</v>
      </c>
      <c r="I1160" s="219"/>
      <c r="J1160" s="220">
        <f>ROUND(I1160*H1160,2)</f>
        <v>0</v>
      </c>
      <c r="K1160" s="216" t="s">
        <v>323</v>
      </c>
      <c r="L1160" s="46"/>
      <c r="M1160" s="229" t="s">
        <v>19</v>
      </c>
      <c r="N1160" s="230" t="s">
        <v>46</v>
      </c>
      <c r="O1160" s="86"/>
      <c r="P1160" s="231">
        <f>O1160*H1160</f>
        <v>0</v>
      </c>
      <c r="Q1160" s="231">
        <v>0.011599999999999999</v>
      </c>
      <c r="R1160" s="231">
        <f>Q1160*H1160</f>
        <v>0.36018</v>
      </c>
      <c r="S1160" s="231">
        <v>0</v>
      </c>
      <c r="T1160" s="232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6" t="s">
        <v>215</v>
      </c>
      <c r="AT1160" s="226" t="s">
        <v>211</v>
      </c>
      <c r="AU1160" s="226" t="s">
        <v>216</v>
      </c>
      <c r="AY1160" s="19" t="s">
        <v>207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9" t="s">
        <v>82</v>
      </c>
      <c r="BK1160" s="227">
        <f>ROUND(I1160*H1160,2)</f>
        <v>0</v>
      </c>
      <c r="BL1160" s="19" t="s">
        <v>215</v>
      </c>
      <c r="BM1160" s="226" t="s">
        <v>1474</v>
      </c>
    </row>
    <row r="1161" s="2" customFormat="1">
      <c r="A1161" s="40"/>
      <c r="B1161" s="41"/>
      <c r="C1161" s="42"/>
      <c r="D1161" s="233" t="s">
        <v>325</v>
      </c>
      <c r="E1161" s="42"/>
      <c r="F1161" s="234" t="s">
        <v>1475</v>
      </c>
      <c r="G1161" s="42"/>
      <c r="H1161" s="42"/>
      <c r="I1161" s="235"/>
      <c r="J1161" s="42"/>
      <c r="K1161" s="42"/>
      <c r="L1161" s="46"/>
      <c r="M1161" s="236"/>
      <c r="N1161" s="237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325</v>
      </c>
      <c r="AU1161" s="19" t="s">
        <v>216</v>
      </c>
    </row>
    <row r="1162" s="13" customFormat="1">
      <c r="A1162" s="13"/>
      <c r="B1162" s="238"/>
      <c r="C1162" s="239"/>
      <c r="D1162" s="240" t="s">
        <v>327</v>
      </c>
      <c r="E1162" s="241" t="s">
        <v>19</v>
      </c>
      <c r="F1162" s="242" t="s">
        <v>1442</v>
      </c>
      <c r="G1162" s="239"/>
      <c r="H1162" s="241" t="s">
        <v>19</v>
      </c>
      <c r="I1162" s="243"/>
      <c r="J1162" s="239"/>
      <c r="K1162" s="239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8" t="s">
        <v>327</v>
      </c>
      <c r="AU1162" s="248" t="s">
        <v>216</v>
      </c>
      <c r="AV1162" s="13" t="s">
        <v>82</v>
      </c>
      <c r="AW1162" s="13" t="s">
        <v>36</v>
      </c>
      <c r="AX1162" s="13" t="s">
        <v>75</v>
      </c>
      <c r="AY1162" s="248" t="s">
        <v>207</v>
      </c>
    </row>
    <row r="1163" s="13" customFormat="1">
      <c r="A1163" s="13"/>
      <c r="B1163" s="238"/>
      <c r="C1163" s="239"/>
      <c r="D1163" s="240" t="s">
        <v>327</v>
      </c>
      <c r="E1163" s="241" t="s">
        <v>19</v>
      </c>
      <c r="F1163" s="242" t="s">
        <v>1443</v>
      </c>
      <c r="G1163" s="239"/>
      <c r="H1163" s="241" t="s">
        <v>19</v>
      </c>
      <c r="I1163" s="243"/>
      <c r="J1163" s="239"/>
      <c r="K1163" s="239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8" t="s">
        <v>327</v>
      </c>
      <c r="AU1163" s="248" t="s">
        <v>216</v>
      </c>
      <c r="AV1163" s="13" t="s">
        <v>82</v>
      </c>
      <c r="AW1163" s="13" t="s">
        <v>36</v>
      </c>
      <c r="AX1163" s="13" t="s">
        <v>75</v>
      </c>
      <c r="AY1163" s="248" t="s">
        <v>207</v>
      </c>
    </row>
    <row r="1164" s="13" customFormat="1">
      <c r="A1164" s="13"/>
      <c r="B1164" s="238"/>
      <c r="C1164" s="239"/>
      <c r="D1164" s="240" t="s">
        <v>327</v>
      </c>
      <c r="E1164" s="241" t="s">
        <v>19</v>
      </c>
      <c r="F1164" s="242" t="s">
        <v>1476</v>
      </c>
      <c r="G1164" s="239"/>
      <c r="H1164" s="241" t="s">
        <v>19</v>
      </c>
      <c r="I1164" s="243"/>
      <c r="J1164" s="239"/>
      <c r="K1164" s="239"/>
      <c r="L1164" s="244"/>
      <c r="M1164" s="245"/>
      <c r="N1164" s="246"/>
      <c r="O1164" s="246"/>
      <c r="P1164" s="246"/>
      <c r="Q1164" s="246"/>
      <c r="R1164" s="246"/>
      <c r="S1164" s="246"/>
      <c r="T1164" s="247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8" t="s">
        <v>327</v>
      </c>
      <c r="AU1164" s="248" t="s">
        <v>216</v>
      </c>
      <c r="AV1164" s="13" t="s">
        <v>82</v>
      </c>
      <c r="AW1164" s="13" t="s">
        <v>36</v>
      </c>
      <c r="AX1164" s="13" t="s">
        <v>75</v>
      </c>
      <c r="AY1164" s="248" t="s">
        <v>207</v>
      </c>
    </row>
    <row r="1165" s="13" customFormat="1">
      <c r="A1165" s="13"/>
      <c r="B1165" s="238"/>
      <c r="C1165" s="239"/>
      <c r="D1165" s="240" t="s">
        <v>327</v>
      </c>
      <c r="E1165" s="241" t="s">
        <v>19</v>
      </c>
      <c r="F1165" s="242" t="s">
        <v>1445</v>
      </c>
      <c r="G1165" s="239"/>
      <c r="H1165" s="241" t="s">
        <v>19</v>
      </c>
      <c r="I1165" s="243"/>
      <c r="J1165" s="239"/>
      <c r="K1165" s="239"/>
      <c r="L1165" s="244"/>
      <c r="M1165" s="245"/>
      <c r="N1165" s="246"/>
      <c r="O1165" s="246"/>
      <c r="P1165" s="246"/>
      <c r="Q1165" s="246"/>
      <c r="R1165" s="246"/>
      <c r="S1165" s="246"/>
      <c r="T1165" s="24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8" t="s">
        <v>327</v>
      </c>
      <c r="AU1165" s="248" t="s">
        <v>216</v>
      </c>
      <c r="AV1165" s="13" t="s">
        <v>82</v>
      </c>
      <c r="AW1165" s="13" t="s">
        <v>36</v>
      </c>
      <c r="AX1165" s="13" t="s">
        <v>75</v>
      </c>
      <c r="AY1165" s="248" t="s">
        <v>207</v>
      </c>
    </row>
    <row r="1166" s="14" customFormat="1">
      <c r="A1166" s="14"/>
      <c r="B1166" s="249"/>
      <c r="C1166" s="250"/>
      <c r="D1166" s="240" t="s">
        <v>327</v>
      </c>
      <c r="E1166" s="251" t="s">
        <v>19</v>
      </c>
      <c r="F1166" s="252" t="s">
        <v>1477</v>
      </c>
      <c r="G1166" s="250"/>
      <c r="H1166" s="253">
        <v>31.050000000000001</v>
      </c>
      <c r="I1166" s="254"/>
      <c r="J1166" s="250"/>
      <c r="K1166" s="250"/>
      <c r="L1166" s="255"/>
      <c r="M1166" s="256"/>
      <c r="N1166" s="257"/>
      <c r="O1166" s="257"/>
      <c r="P1166" s="257"/>
      <c r="Q1166" s="257"/>
      <c r="R1166" s="257"/>
      <c r="S1166" s="257"/>
      <c r="T1166" s="25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9" t="s">
        <v>327</v>
      </c>
      <c r="AU1166" s="259" t="s">
        <v>216</v>
      </c>
      <c r="AV1166" s="14" t="s">
        <v>85</v>
      </c>
      <c r="AW1166" s="14" t="s">
        <v>36</v>
      </c>
      <c r="AX1166" s="14" t="s">
        <v>75</v>
      </c>
      <c r="AY1166" s="259" t="s">
        <v>207</v>
      </c>
    </row>
    <row r="1167" s="15" customFormat="1">
      <c r="A1167" s="15"/>
      <c r="B1167" s="260"/>
      <c r="C1167" s="261"/>
      <c r="D1167" s="240" t="s">
        <v>327</v>
      </c>
      <c r="E1167" s="262" t="s">
        <v>19</v>
      </c>
      <c r="F1167" s="263" t="s">
        <v>345</v>
      </c>
      <c r="G1167" s="261"/>
      <c r="H1167" s="264">
        <v>31.050000000000001</v>
      </c>
      <c r="I1167" s="265"/>
      <c r="J1167" s="261"/>
      <c r="K1167" s="261"/>
      <c r="L1167" s="266"/>
      <c r="M1167" s="267"/>
      <c r="N1167" s="268"/>
      <c r="O1167" s="268"/>
      <c r="P1167" s="268"/>
      <c r="Q1167" s="268"/>
      <c r="R1167" s="268"/>
      <c r="S1167" s="268"/>
      <c r="T1167" s="269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0" t="s">
        <v>327</v>
      </c>
      <c r="AU1167" s="270" t="s">
        <v>216</v>
      </c>
      <c r="AV1167" s="15" t="s">
        <v>215</v>
      </c>
      <c r="AW1167" s="15" t="s">
        <v>36</v>
      </c>
      <c r="AX1167" s="15" t="s">
        <v>82</v>
      </c>
      <c r="AY1167" s="270" t="s">
        <v>207</v>
      </c>
    </row>
    <row r="1168" s="2" customFormat="1" ht="16.5" customHeight="1">
      <c r="A1168" s="40"/>
      <c r="B1168" s="41"/>
      <c r="C1168" s="282" t="s">
        <v>1478</v>
      </c>
      <c r="D1168" s="282" t="s">
        <v>427</v>
      </c>
      <c r="E1168" s="283" t="s">
        <v>1479</v>
      </c>
      <c r="F1168" s="284" t="s">
        <v>1480</v>
      </c>
      <c r="G1168" s="285" t="s">
        <v>220</v>
      </c>
      <c r="H1168" s="286">
        <v>32.603000000000002</v>
      </c>
      <c r="I1168" s="287"/>
      <c r="J1168" s="288">
        <f>ROUND(I1168*H1168,2)</f>
        <v>0</v>
      </c>
      <c r="K1168" s="284" t="s">
        <v>323</v>
      </c>
      <c r="L1168" s="289"/>
      <c r="M1168" s="290" t="s">
        <v>19</v>
      </c>
      <c r="N1168" s="291" t="s">
        <v>46</v>
      </c>
      <c r="O1168" s="86"/>
      <c r="P1168" s="231">
        <f>O1168*H1168</f>
        <v>0</v>
      </c>
      <c r="Q1168" s="231">
        <v>0.017999999999999999</v>
      </c>
      <c r="R1168" s="231">
        <f>Q1168*H1168</f>
        <v>0.58685399999999999</v>
      </c>
      <c r="S1168" s="231">
        <v>0</v>
      </c>
      <c r="T1168" s="232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381</v>
      </c>
      <c r="AT1168" s="226" t="s">
        <v>427</v>
      </c>
      <c r="AU1168" s="226" t="s">
        <v>216</v>
      </c>
      <c r="AY1168" s="19" t="s">
        <v>207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82</v>
      </c>
      <c r="BK1168" s="227">
        <f>ROUND(I1168*H1168,2)</f>
        <v>0</v>
      </c>
      <c r="BL1168" s="19" t="s">
        <v>215</v>
      </c>
      <c r="BM1168" s="226" t="s">
        <v>1481</v>
      </c>
    </row>
    <row r="1169" s="14" customFormat="1">
      <c r="A1169" s="14"/>
      <c r="B1169" s="249"/>
      <c r="C1169" s="250"/>
      <c r="D1169" s="240" t="s">
        <v>327</v>
      </c>
      <c r="E1169" s="251" t="s">
        <v>19</v>
      </c>
      <c r="F1169" s="252" t="s">
        <v>1482</v>
      </c>
      <c r="G1169" s="250"/>
      <c r="H1169" s="253">
        <v>32.603000000000002</v>
      </c>
      <c r="I1169" s="254"/>
      <c r="J1169" s="250"/>
      <c r="K1169" s="250"/>
      <c r="L1169" s="255"/>
      <c r="M1169" s="256"/>
      <c r="N1169" s="257"/>
      <c r="O1169" s="257"/>
      <c r="P1169" s="257"/>
      <c r="Q1169" s="257"/>
      <c r="R1169" s="257"/>
      <c r="S1169" s="257"/>
      <c r="T1169" s="25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9" t="s">
        <v>327</v>
      </c>
      <c r="AU1169" s="259" t="s">
        <v>216</v>
      </c>
      <c r="AV1169" s="14" t="s">
        <v>85</v>
      </c>
      <c r="AW1169" s="14" t="s">
        <v>36</v>
      </c>
      <c r="AX1169" s="14" t="s">
        <v>82</v>
      </c>
      <c r="AY1169" s="259" t="s">
        <v>207</v>
      </c>
    </row>
    <row r="1170" s="2" customFormat="1" ht="37.8" customHeight="1">
      <c r="A1170" s="40"/>
      <c r="B1170" s="41"/>
      <c r="C1170" s="214" t="s">
        <v>1483</v>
      </c>
      <c r="D1170" s="214" t="s">
        <v>211</v>
      </c>
      <c r="E1170" s="215" t="s">
        <v>1484</v>
      </c>
      <c r="F1170" s="216" t="s">
        <v>1473</v>
      </c>
      <c r="G1170" s="217" t="s">
        <v>220</v>
      </c>
      <c r="H1170" s="218">
        <v>101.43600000000001</v>
      </c>
      <c r="I1170" s="219"/>
      <c r="J1170" s="220">
        <f>ROUND(I1170*H1170,2)</f>
        <v>0</v>
      </c>
      <c r="K1170" s="216" t="s">
        <v>323</v>
      </c>
      <c r="L1170" s="46"/>
      <c r="M1170" s="229" t="s">
        <v>19</v>
      </c>
      <c r="N1170" s="230" t="s">
        <v>46</v>
      </c>
      <c r="O1170" s="86"/>
      <c r="P1170" s="231">
        <f>O1170*H1170</f>
        <v>0</v>
      </c>
      <c r="Q1170" s="231">
        <v>0.011679999999999999</v>
      </c>
      <c r="R1170" s="231">
        <f>Q1170*H1170</f>
        <v>1.1847724800000001</v>
      </c>
      <c r="S1170" s="231">
        <v>0</v>
      </c>
      <c r="T1170" s="232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215</v>
      </c>
      <c r="AT1170" s="226" t="s">
        <v>211</v>
      </c>
      <c r="AU1170" s="226" t="s">
        <v>216</v>
      </c>
      <c r="AY1170" s="19" t="s">
        <v>207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82</v>
      </c>
      <c r="BK1170" s="227">
        <f>ROUND(I1170*H1170,2)</f>
        <v>0</v>
      </c>
      <c r="BL1170" s="19" t="s">
        <v>215</v>
      </c>
      <c r="BM1170" s="226" t="s">
        <v>1485</v>
      </c>
    </row>
    <row r="1171" s="2" customFormat="1">
      <c r="A1171" s="40"/>
      <c r="B1171" s="41"/>
      <c r="C1171" s="42"/>
      <c r="D1171" s="233" t="s">
        <v>325</v>
      </c>
      <c r="E1171" s="42"/>
      <c r="F1171" s="234" t="s">
        <v>1486</v>
      </c>
      <c r="G1171" s="42"/>
      <c r="H1171" s="42"/>
      <c r="I1171" s="235"/>
      <c r="J1171" s="42"/>
      <c r="K1171" s="42"/>
      <c r="L1171" s="46"/>
      <c r="M1171" s="236"/>
      <c r="N1171" s="237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325</v>
      </c>
      <c r="AU1171" s="19" t="s">
        <v>216</v>
      </c>
    </row>
    <row r="1172" s="13" customFormat="1">
      <c r="A1172" s="13"/>
      <c r="B1172" s="238"/>
      <c r="C1172" s="239"/>
      <c r="D1172" s="240" t="s">
        <v>327</v>
      </c>
      <c r="E1172" s="241" t="s">
        <v>19</v>
      </c>
      <c r="F1172" s="242" t="s">
        <v>1442</v>
      </c>
      <c r="G1172" s="239"/>
      <c r="H1172" s="241" t="s">
        <v>19</v>
      </c>
      <c r="I1172" s="243"/>
      <c r="J1172" s="239"/>
      <c r="K1172" s="239"/>
      <c r="L1172" s="244"/>
      <c r="M1172" s="245"/>
      <c r="N1172" s="246"/>
      <c r="O1172" s="246"/>
      <c r="P1172" s="246"/>
      <c r="Q1172" s="246"/>
      <c r="R1172" s="246"/>
      <c r="S1172" s="246"/>
      <c r="T1172" s="247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8" t="s">
        <v>327</v>
      </c>
      <c r="AU1172" s="248" t="s">
        <v>216</v>
      </c>
      <c r="AV1172" s="13" t="s">
        <v>82</v>
      </c>
      <c r="AW1172" s="13" t="s">
        <v>36</v>
      </c>
      <c r="AX1172" s="13" t="s">
        <v>75</v>
      </c>
      <c r="AY1172" s="248" t="s">
        <v>207</v>
      </c>
    </row>
    <row r="1173" s="13" customFormat="1">
      <c r="A1173" s="13"/>
      <c r="B1173" s="238"/>
      <c r="C1173" s="239"/>
      <c r="D1173" s="240" t="s">
        <v>327</v>
      </c>
      <c r="E1173" s="241" t="s">
        <v>19</v>
      </c>
      <c r="F1173" s="242" t="s">
        <v>1487</v>
      </c>
      <c r="G1173" s="239"/>
      <c r="H1173" s="241" t="s">
        <v>19</v>
      </c>
      <c r="I1173" s="243"/>
      <c r="J1173" s="239"/>
      <c r="K1173" s="239"/>
      <c r="L1173" s="244"/>
      <c r="M1173" s="245"/>
      <c r="N1173" s="246"/>
      <c r="O1173" s="246"/>
      <c r="P1173" s="246"/>
      <c r="Q1173" s="246"/>
      <c r="R1173" s="246"/>
      <c r="S1173" s="246"/>
      <c r="T1173" s="247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8" t="s">
        <v>327</v>
      </c>
      <c r="AU1173" s="248" t="s">
        <v>216</v>
      </c>
      <c r="AV1173" s="13" t="s">
        <v>82</v>
      </c>
      <c r="AW1173" s="13" t="s">
        <v>36</v>
      </c>
      <c r="AX1173" s="13" t="s">
        <v>75</v>
      </c>
      <c r="AY1173" s="248" t="s">
        <v>207</v>
      </c>
    </row>
    <row r="1174" s="13" customFormat="1">
      <c r="A1174" s="13"/>
      <c r="B1174" s="238"/>
      <c r="C1174" s="239"/>
      <c r="D1174" s="240" t="s">
        <v>327</v>
      </c>
      <c r="E1174" s="241" t="s">
        <v>19</v>
      </c>
      <c r="F1174" s="242" t="s">
        <v>1488</v>
      </c>
      <c r="G1174" s="239"/>
      <c r="H1174" s="241" t="s">
        <v>19</v>
      </c>
      <c r="I1174" s="243"/>
      <c r="J1174" s="239"/>
      <c r="K1174" s="239"/>
      <c r="L1174" s="244"/>
      <c r="M1174" s="245"/>
      <c r="N1174" s="246"/>
      <c r="O1174" s="246"/>
      <c r="P1174" s="246"/>
      <c r="Q1174" s="246"/>
      <c r="R1174" s="246"/>
      <c r="S1174" s="246"/>
      <c r="T1174" s="24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8" t="s">
        <v>327</v>
      </c>
      <c r="AU1174" s="248" t="s">
        <v>216</v>
      </c>
      <c r="AV1174" s="13" t="s">
        <v>82</v>
      </c>
      <c r="AW1174" s="13" t="s">
        <v>36</v>
      </c>
      <c r="AX1174" s="13" t="s">
        <v>75</v>
      </c>
      <c r="AY1174" s="248" t="s">
        <v>207</v>
      </c>
    </row>
    <row r="1175" s="13" customFormat="1">
      <c r="A1175" s="13"/>
      <c r="B1175" s="238"/>
      <c r="C1175" s="239"/>
      <c r="D1175" s="240" t="s">
        <v>327</v>
      </c>
      <c r="E1175" s="241" t="s">
        <v>19</v>
      </c>
      <c r="F1175" s="242" t="s">
        <v>1457</v>
      </c>
      <c r="G1175" s="239"/>
      <c r="H1175" s="241" t="s">
        <v>19</v>
      </c>
      <c r="I1175" s="243"/>
      <c r="J1175" s="239"/>
      <c r="K1175" s="239"/>
      <c r="L1175" s="244"/>
      <c r="M1175" s="245"/>
      <c r="N1175" s="246"/>
      <c r="O1175" s="246"/>
      <c r="P1175" s="246"/>
      <c r="Q1175" s="246"/>
      <c r="R1175" s="246"/>
      <c r="S1175" s="246"/>
      <c r="T1175" s="247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8" t="s">
        <v>327</v>
      </c>
      <c r="AU1175" s="248" t="s">
        <v>216</v>
      </c>
      <c r="AV1175" s="13" t="s">
        <v>82</v>
      </c>
      <c r="AW1175" s="13" t="s">
        <v>36</v>
      </c>
      <c r="AX1175" s="13" t="s">
        <v>75</v>
      </c>
      <c r="AY1175" s="248" t="s">
        <v>207</v>
      </c>
    </row>
    <row r="1176" s="14" customFormat="1">
      <c r="A1176" s="14"/>
      <c r="B1176" s="249"/>
      <c r="C1176" s="250"/>
      <c r="D1176" s="240" t="s">
        <v>327</v>
      </c>
      <c r="E1176" s="251" t="s">
        <v>19</v>
      </c>
      <c r="F1176" s="252" t="s">
        <v>1489</v>
      </c>
      <c r="G1176" s="250"/>
      <c r="H1176" s="253">
        <v>85.706999999999994</v>
      </c>
      <c r="I1176" s="254"/>
      <c r="J1176" s="250"/>
      <c r="K1176" s="250"/>
      <c r="L1176" s="255"/>
      <c r="M1176" s="256"/>
      <c r="N1176" s="257"/>
      <c r="O1176" s="257"/>
      <c r="P1176" s="257"/>
      <c r="Q1176" s="257"/>
      <c r="R1176" s="257"/>
      <c r="S1176" s="257"/>
      <c r="T1176" s="25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9" t="s">
        <v>327</v>
      </c>
      <c r="AU1176" s="259" t="s">
        <v>216</v>
      </c>
      <c r="AV1176" s="14" t="s">
        <v>85</v>
      </c>
      <c r="AW1176" s="14" t="s">
        <v>36</v>
      </c>
      <c r="AX1176" s="14" t="s">
        <v>75</v>
      </c>
      <c r="AY1176" s="259" t="s">
        <v>207</v>
      </c>
    </row>
    <row r="1177" s="13" customFormat="1">
      <c r="A1177" s="13"/>
      <c r="B1177" s="238"/>
      <c r="C1177" s="239"/>
      <c r="D1177" s="240" t="s">
        <v>327</v>
      </c>
      <c r="E1177" s="241" t="s">
        <v>19</v>
      </c>
      <c r="F1177" s="242" t="s">
        <v>1459</v>
      </c>
      <c r="G1177" s="239"/>
      <c r="H1177" s="241" t="s">
        <v>19</v>
      </c>
      <c r="I1177" s="243"/>
      <c r="J1177" s="239"/>
      <c r="K1177" s="239"/>
      <c r="L1177" s="244"/>
      <c r="M1177" s="245"/>
      <c r="N1177" s="246"/>
      <c r="O1177" s="246"/>
      <c r="P1177" s="246"/>
      <c r="Q1177" s="246"/>
      <c r="R1177" s="246"/>
      <c r="S1177" s="246"/>
      <c r="T1177" s="247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8" t="s">
        <v>327</v>
      </c>
      <c r="AU1177" s="248" t="s">
        <v>216</v>
      </c>
      <c r="AV1177" s="13" t="s">
        <v>82</v>
      </c>
      <c r="AW1177" s="13" t="s">
        <v>36</v>
      </c>
      <c r="AX1177" s="13" t="s">
        <v>75</v>
      </c>
      <c r="AY1177" s="248" t="s">
        <v>207</v>
      </c>
    </row>
    <row r="1178" s="14" customFormat="1">
      <c r="A1178" s="14"/>
      <c r="B1178" s="249"/>
      <c r="C1178" s="250"/>
      <c r="D1178" s="240" t="s">
        <v>327</v>
      </c>
      <c r="E1178" s="251" t="s">
        <v>19</v>
      </c>
      <c r="F1178" s="252" t="s">
        <v>1490</v>
      </c>
      <c r="G1178" s="250"/>
      <c r="H1178" s="253">
        <v>15.728999999999999</v>
      </c>
      <c r="I1178" s="254"/>
      <c r="J1178" s="250"/>
      <c r="K1178" s="250"/>
      <c r="L1178" s="255"/>
      <c r="M1178" s="256"/>
      <c r="N1178" s="257"/>
      <c r="O1178" s="257"/>
      <c r="P1178" s="257"/>
      <c r="Q1178" s="257"/>
      <c r="R1178" s="257"/>
      <c r="S1178" s="257"/>
      <c r="T1178" s="25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9" t="s">
        <v>327</v>
      </c>
      <c r="AU1178" s="259" t="s">
        <v>216</v>
      </c>
      <c r="AV1178" s="14" t="s">
        <v>85</v>
      </c>
      <c r="AW1178" s="14" t="s">
        <v>36</v>
      </c>
      <c r="AX1178" s="14" t="s">
        <v>75</v>
      </c>
      <c r="AY1178" s="259" t="s">
        <v>207</v>
      </c>
    </row>
    <row r="1179" s="15" customFormat="1">
      <c r="A1179" s="15"/>
      <c r="B1179" s="260"/>
      <c r="C1179" s="261"/>
      <c r="D1179" s="240" t="s">
        <v>327</v>
      </c>
      <c r="E1179" s="262" t="s">
        <v>19</v>
      </c>
      <c r="F1179" s="263" t="s">
        <v>345</v>
      </c>
      <c r="G1179" s="261"/>
      <c r="H1179" s="264">
        <v>101.43600000000001</v>
      </c>
      <c r="I1179" s="265"/>
      <c r="J1179" s="261"/>
      <c r="K1179" s="261"/>
      <c r="L1179" s="266"/>
      <c r="M1179" s="267"/>
      <c r="N1179" s="268"/>
      <c r="O1179" s="268"/>
      <c r="P1179" s="268"/>
      <c r="Q1179" s="268"/>
      <c r="R1179" s="268"/>
      <c r="S1179" s="268"/>
      <c r="T1179" s="269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0" t="s">
        <v>327</v>
      </c>
      <c r="AU1179" s="270" t="s">
        <v>216</v>
      </c>
      <c r="AV1179" s="15" t="s">
        <v>215</v>
      </c>
      <c r="AW1179" s="15" t="s">
        <v>36</v>
      </c>
      <c r="AX1179" s="15" t="s">
        <v>82</v>
      </c>
      <c r="AY1179" s="270" t="s">
        <v>207</v>
      </c>
    </row>
    <row r="1180" s="2" customFormat="1" ht="16.5" customHeight="1">
      <c r="A1180" s="40"/>
      <c r="B1180" s="41"/>
      <c r="C1180" s="282" t="s">
        <v>1491</v>
      </c>
      <c r="D1180" s="282" t="s">
        <v>427</v>
      </c>
      <c r="E1180" s="283" t="s">
        <v>1492</v>
      </c>
      <c r="F1180" s="284" t="s">
        <v>1493</v>
      </c>
      <c r="G1180" s="285" t="s">
        <v>220</v>
      </c>
      <c r="H1180" s="286">
        <v>106.508</v>
      </c>
      <c r="I1180" s="287"/>
      <c r="J1180" s="288">
        <f>ROUND(I1180*H1180,2)</f>
        <v>0</v>
      </c>
      <c r="K1180" s="284" t="s">
        <v>323</v>
      </c>
      <c r="L1180" s="289"/>
      <c r="M1180" s="290" t="s">
        <v>19</v>
      </c>
      <c r="N1180" s="291" t="s">
        <v>46</v>
      </c>
      <c r="O1180" s="86"/>
      <c r="P1180" s="231">
        <f>O1180*H1180</f>
        <v>0</v>
      </c>
      <c r="Q1180" s="231">
        <v>0.021000000000000001</v>
      </c>
      <c r="R1180" s="231">
        <f>Q1180*H1180</f>
        <v>2.2366679999999999</v>
      </c>
      <c r="S1180" s="231">
        <v>0</v>
      </c>
      <c r="T1180" s="232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381</v>
      </c>
      <c r="AT1180" s="226" t="s">
        <v>427</v>
      </c>
      <c r="AU1180" s="226" t="s">
        <v>216</v>
      </c>
      <c r="AY1180" s="19" t="s">
        <v>207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82</v>
      </c>
      <c r="BK1180" s="227">
        <f>ROUND(I1180*H1180,2)</f>
        <v>0</v>
      </c>
      <c r="BL1180" s="19" t="s">
        <v>215</v>
      </c>
      <c r="BM1180" s="226" t="s">
        <v>1494</v>
      </c>
    </row>
    <row r="1181" s="14" customFormat="1">
      <c r="A1181" s="14"/>
      <c r="B1181" s="249"/>
      <c r="C1181" s="250"/>
      <c r="D1181" s="240" t="s">
        <v>327</v>
      </c>
      <c r="E1181" s="251" t="s">
        <v>19</v>
      </c>
      <c r="F1181" s="252" t="s">
        <v>1495</v>
      </c>
      <c r="G1181" s="250"/>
      <c r="H1181" s="253">
        <v>106.508</v>
      </c>
      <c r="I1181" s="254"/>
      <c r="J1181" s="250"/>
      <c r="K1181" s="250"/>
      <c r="L1181" s="255"/>
      <c r="M1181" s="256"/>
      <c r="N1181" s="257"/>
      <c r="O1181" s="257"/>
      <c r="P1181" s="257"/>
      <c r="Q1181" s="257"/>
      <c r="R1181" s="257"/>
      <c r="S1181" s="257"/>
      <c r="T1181" s="25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9" t="s">
        <v>327</v>
      </c>
      <c r="AU1181" s="259" t="s">
        <v>216</v>
      </c>
      <c r="AV1181" s="14" t="s">
        <v>85</v>
      </c>
      <c r="AW1181" s="14" t="s">
        <v>36</v>
      </c>
      <c r="AX1181" s="14" t="s">
        <v>82</v>
      </c>
      <c r="AY1181" s="259" t="s">
        <v>207</v>
      </c>
    </row>
    <row r="1182" s="2" customFormat="1" ht="24.15" customHeight="1">
      <c r="A1182" s="40"/>
      <c r="B1182" s="41"/>
      <c r="C1182" s="214" t="s">
        <v>1496</v>
      </c>
      <c r="D1182" s="214" t="s">
        <v>211</v>
      </c>
      <c r="E1182" s="215" t="s">
        <v>1497</v>
      </c>
      <c r="F1182" s="216" t="s">
        <v>1498</v>
      </c>
      <c r="G1182" s="217" t="s">
        <v>220</v>
      </c>
      <c r="H1182" s="218">
        <v>996.51599999999996</v>
      </c>
      <c r="I1182" s="219"/>
      <c r="J1182" s="220">
        <f>ROUND(I1182*H1182,2)</f>
        <v>0</v>
      </c>
      <c r="K1182" s="216" t="s">
        <v>323</v>
      </c>
      <c r="L1182" s="46"/>
      <c r="M1182" s="229" t="s">
        <v>19</v>
      </c>
      <c r="N1182" s="230" t="s">
        <v>46</v>
      </c>
      <c r="O1182" s="86"/>
      <c r="P1182" s="231">
        <f>O1182*H1182</f>
        <v>0</v>
      </c>
      <c r="Q1182" s="231">
        <v>0.0032000000000000002</v>
      </c>
      <c r="R1182" s="231">
        <f>Q1182*H1182</f>
        <v>3.1888512000000002</v>
      </c>
      <c r="S1182" s="231">
        <v>0</v>
      </c>
      <c r="T1182" s="232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215</v>
      </c>
      <c r="AT1182" s="226" t="s">
        <v>211</v>
      </c>
      <c r="AU1182" s="226" t="s">
        <v>216</v>
      </c>
      <c r="AY1182" s="19" t="s">
        <v>207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82</v>
      </c>
      <c r="BK1182" s="227">
        <f>ROUND(I1182*H1182,2)</f>
        <v>0</v>
      </c>
      <c r="BL1182" s="19" t="s">
        <v>215</v>
      </c>
      <c r="BM1182" s="226" t="s">
        <v>1499</v>
      </c>
    </row>
    <row r="1183" s="2" customFormat="1">
      <c r="A1183" s="40"/>
      <c r="B1183" s="41"/>
      <c r="C1183" s="42"/>
      <c r="D1183" s="233" t="s">
        <v>325</v>
      </c>
      <c r="E1183" s="42"/>
      <c r="F1183" s="234" t="s">
        <v>1500</v>
      </c>
      <c r="G1183" s="42"/>
      <c r="H1183" s="42"/>
      <c r="I1183" s="235"/>
      <c r="J1183" s="42"/>
      <c r="K1183" s="42"/>
      <c r="L1183" s="46"/>
      <c r="M1183" s="236"/>
      <c r="N1183" s="237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325</v>
      </c>
      <c r="AU1183" s="19" t="s">
        <v>216</v>
      </c>
    </row>
    <row r="1184" s="13" customFormat="1">
      <c r="A1184" s="13"/>
      <c r="B1184" s="238"/>
      <c r="C1184" s="239"/>
      <c r="D1184" s="240" t="s">
        <v>327</v>
      </c>
      <c r="E1184" s="241" t="s">
        <v>19</v>
      </c>
      <c r="F1184" s="242" t="s">
        <v>1501</v>
      </c>
      <c r="G1184" s="239"/>
      <c r="H1184" s="241" t="s">
        <v>19</v>
      </c>
      <c r="I1184" s="243"/>
      <c r="J1184" s="239"/>
      <c r="K1184" s="239"/>
      <c r="L1184" s="244"/>
      <c r="M1184" s="245"/>
      <c r="N1184" s="246"/>
      <c r="O1184" s="246"/>
      <c r="P1184" s="246"/>
      <c r="Q1184" s="246"/>
      <c r="R1184" s="246"/>
      <c r="S1184" s="246"/>
      <c r="T1184" s="24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8" t="s">
        <v>327</v>
      </c>
      <c r="AU1184" s="248" t="s">
        <v>216</v>
      </c>
      <c r="AV1184" s="13" t="s">
        <v>82</v>
      </c>
      <c r="AW1184" s="13" t="s">
        <v>36</v>
      </c>
      <c r="AX1184" s="13" t="s">
        <v>75</v>
      </c>
      <c r="AY1184" s="248" t="s">
        <v>207</v>
      </c>
    </row>
    <row r="1185" s="14" customFormat="1">
      <c r="A1185" s="14"/>
      <c r="B1185" s="249"/>
      <c r="C1185" s="250"/>
      <c r="D1185" s="240" t="s">
        <v>327</v>
      </c>
      <c r="E1185" s="251" t="s">
        <v>19</v>
      </c>
      <c r="F1185" s="252" t="s">
        <v>1502</v>
      </c>
      <c r="G1185" s="250"/>
      <c r="H1185" s="253">
        <v>986.548</v>
      </c>
      <c r="I1185" s="254"/>
      <c r="J1185" s="250"/>
      <c r="K1185" s="250"/>
      <c r="L1185" s="255"/>
      <c r="M1185" s="256"/>
      <c r="N1185" s="257"/>
      <c r="O1185" s="257"/>
      <c r="P1185" s="257"/>
      <c r="Q1185" s="257"/>
      <c r="R1185" s="257"/>
      <c r="S1185" s="257"/>
      <c r="T1185" s="25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9" t="s">
        <v>327</v>
      </c>
      <c r="AU1185" s="259" t="s">
        <v>216</v>
      </c>
      <c r="AV1185" s="14" t="s">
        <v>85</v>
      </c>
      <c r="AW1185" s="14" t="s">
        <v>36</v>
      </c>
      <c r="AX1185" s="14" t="s">
        <v>75</v>
      </c>
      <c r="AY1185" s="259" t="s">
        <v>207</v>
      </c>
    </row>
    <row r="1186" s="13" customFormat="1">
      <c r="A1186" s="13"/>
      <c r="B1186" s="238"/>
      <c r="C1186" s="239"/>
      <c r="D1186" s="240" t="s">
        <v>327</v>
      </c>
      <c r="E1186" s="241" t="s">
        <v>19</v>
      </c>
      <c r="F1186" s="242" t="s">
        <v>1503</v>
      </c>
      <c r="G1186" s="239"/>
      <c r="H1186" s="241" t="s">
        <v>19</v>
      </c>
      <c r="I1186" s="243"/>
      <c r="J1186" s="239"/>
      <c r="K1186" s="239"/>
      <c r="L1186" s="244"/>
      <c r="M1186" s="245"/>
      <c r="N1186" s="246"/>
      <c r="O1186" s="246"/>
      <c r="P1186" s="246"/>
      <c r="Q1186" s="246"/>
      <c r="R1186" s="246"/>
      <c r="S1186" s="246"/>
      <c r="T1186" s="24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8" t="s">
        <v>327</v>
      </c>
      <c r="AU1186" s="248" t="s">
        <v>216</v>
      </c>
      <c r="AV1186" s="13" t="s">
        <v>82</v>
      </c>
      <c r="AW1186" s="13" t="s">
        <v>36</v>
      </c>
      <c r="AX1186" s="13" t="s">
        <v>75</v>
      </c>
      <c r="AY1186" s="248" t="s">
        <v>207</v>
      </c>
    </row>
    <row r="1187" s="13" customFormat="1">
      <c r="A1187" s="13"/>
      <c r="B1187" s="238"/>
      <c r="C1187" s="239"/>
      <c r="D1187" s="240" t="s">
        <v>327</v>
      </c>
      <c r="E1187" s="241" t="s">
        <v>19</v>
      </c>
      <c r="F1187" s="242" t="s">
        <v>764</v>
      </c>
      <c r="G1187" s="239"/>
      <c r="H1187" s="241" t="s">
        <v>19</v>
      </c>
      <c r="I1187" s="243"/>
      <c r="J1187" s="239"/>
      <c r="K1187" s="239"/>
      <c r="L1187" s="244"/>
      <c r="M1187" s="245"/>
      <c r="N1187" s="246"/>
      <c r="O1187" s="246"/>
      <c r="P1187" s="246"/>
      <c r="Q1187" s="246"/>
      <c r="R1187" s="246"/>
      <c r="S1187" s="246"/>
      <c r="T1187" s="24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8" t="s">
        <v>327</v>
      </c>
      <c r="AU1187" s="248" t="s">
        <v>216</v>
      </c>
      <c r="AV1187" s="13" t="s">
        <v>82</v>
      </c>
      <c r="AW1187" s="13" t="s">
        <v>36</v>
      </c>
      <c r="AX1187" s="13" t="s">
        <v>75</v>
      </c>
      <c r="AY1187" s="248" t="s">
        <v>207</v>
      </c>
    </row>
    <row r="1188" s="14" customFormat="1">
      <c r="A1188" s="14"/>
      <c r="B1188" s="249"/>
      <c r="C1188" s="250"/>
      <c r="D1188" s="240" t="s">
        <v>327</v>
      </c>
      <c r="E1188" s="251" t="s">
        <v>19</v>
      </c>
      <c r="F1188" s="252" t="s">
        <v>1504</v>
      </c>
      <c r="G1188" s="250"/>
      <c r="H1188" s="253">
        <v>1.1519999999999999</v>
      </c>
      <c r="I1188" s="254"/>
      <c r="J1188" s="250"/>
      <c r="K1188" s="250"/>
      <c r="L1188" s="255"/>
      <c r="M1188" s="256"/>
      <c r="N1188" s="257"/>
      <c r="O1188" s="257"/>
      <c r="P1188" s="257"/>
      <c r="Q1188" s="257"/>
      <c r="R1188" s="257"/>
      <c r="S1188" s="257"/>
      <c r="T1188" s="25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9" t="s">
        <v>327</v>
      </c>
      <c r="AU1188" s="259" t="s">
        <v>216</v>
      </c>
      <c r="AV1188" s="14" t="s">
        <v>85</v>
      </c>
      <c r="AW1188" s="14" t="s">
        <v>36</v>
      </c>
      <c r="AX1188" s="14" t="s">
        <v>75</v>
      </c>
      <c r="AY1188" s="259" t="s">
        <v>207</v>
      </c>
    </row>
    <row r="1189" s="13" customFormat="1">
      <c r="A1189" s="13"/>
      <c r="B1189" s="238"/>
      <c r="C1189" s="239"/>
      <c r="D1189" s="240" t="s">
        <v>327</v>
      </c>
      <c r="E1189" s="241" t="s">
        <v>19</v>
      </c>
      <c r="F1189" s="242" t="s">
        <v>769</v>
      </c>
      <c r="G1189" s="239"/>
      <c r="H1189" s="241" t="s">
        <v>19</v>
      </c>
      <c r="I1189" s="243"/>
      <c r="J1189" s="239"/>
      <c r="K1189" s="239"/>
      <c r="L1189" s="244"/>
      <c r="M1189" s="245"/>
      <c r="N1189" s="246"/>
      <c r="O1189" s="246"/>
      <c r="P1189" s="246"/>
      <c r="Q1189" s="246"/>
      <c r="R1189" s="246"/>
      <c r="S1189" s="246"/>
      <c r="T1189" s="247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8" t="s">
        <v>327</v>
      </c>
      <c r="AU1189" s="248" t="s">
        <v>216</v>
      </c>
      <c r="AV1189" s="13" t="s">
        <v>82</v>
      </c>
      <c r="AW1189" s="13" t="s">
        <v>36</v>
      </c>
      <c r="AX1189" s="13" t="s">
        <v>75</v>
      </c>
      <c r="AY1189" s="248" t="s">
        <v>207</v>
      </c>
    </row>
    <row r="1190" s="14" customFormat="1">
      <c r="A1190" s="14"/>
      <c r="B1190" s="249"/>
      <c r="C1190" s="250"/>
      <c r="D1190" s="240" t="s">
        <v>327</v>
      </c>
      <c r="E1190" s="251" t="s">
        <v>19</v>
      </c>
      <c r="F1190" s="252" t="s">
        <v>1505</v>
      </c>
      <c r="G1190" s="250"/>
      <c r="H1190" s="253">
        <v>7.2800000000000002</v>
      </c>
      <c r="I1190" s="254"/>
      <c r="J1190" s="250"/>
      <c r="K1190" s="250"/>
      <c r="L1190" s="255"/>
      <c r="M1190" s="256"/>
      <c r="N1190" s="257"/>
      <c r="O1190" s="257"/>
      <c r="P1190" s="257"/>
      <c r="Q1190" s="257"/>
      <c r="R1190" s="257"/>
      <c r="S1190" s="257"/>
      <c r="T1190" s="258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9" t="s">
        <v>327</v>
      </c>
      <c r="AU1190" s="259" t="s">
        <v>216</v>
      </c>
      <c r="AV1190" s="14" t="s">
        <v>85</v>
      </c>
      <c r="AW1190" s="14" t="s">
        <v>36</v>
      </c>
      <c r="AX1190" s="14" t="s">
        <v>75</v>
      </c>
      <c r="AY1190" s="259" t="s">
        <v>207</v>
      </c>
    </row>
    <row r="1191" s="13" customFormat="1">
      <c r="A1191" s="13"/>
      <c r="B1191" s="238"/>
      <c r="C1191" s="239"/>
      <c r="D1191" s="240" t="s">
        <v>327</v>
      </c>
      <c r="E1191" s="241" t="s">
        <v>19</v>
      </c>
      <c r="F1191" s="242" t="s">
        <v>771</v>
      </c>
      <c r="G1191" s="239"/>
      <c r="H1191" s="241" t="s">
        <v>19</v>
      </c>
      <c r="I1191" s="243"/>
      <c r="J1191" s="239"/>
      <c r="K1191" s="239"/>
      <c r="L1191" s="244"/>
      <c r="M1191" s="245"/>
      <c r="N1191" s="246"/>
      <c r="O1191" s="246"/>
      <c r="P1191" s="246"/>
      <c r="Q1191" s="246"/>
      <c r="R1191" s="246"/>
      <c r="S1191" s="246"/>
      <c r="T1191" s="24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8" t="s">
        <v>327</v>
      </c>
      <c r="AU1191" s="248" t="s">
        <v>216</v>
      </c>
      <c r="AV1191" s="13" t="s">
        <v>82</v>
      </c>
      <c r="AW1191" s="13" t="s">
        <v>36</v>
      </c>
      <c r="AX1191" s="13" t="s">
        <v>75</v>
      </c>
      <c r="AY1191" s="248" t="s">
        <v>207</v>
      </c>
    </row>
    <row r="1192" s="14" customFormat="1">
      <c r="A1192" s="14"/>
      <c r="B1192" s="249"/>
      <c r="C1192" s="250"/>
      <c r="D1192" s="240" t="s">
        <v>327</v>
      </c>
      <c r="E1192" s="251" t="s">
        <v>19</v>
      </c>
      <c r="F1192" s="252" t="s">
        <v>1506</v>
      </c>
      <c r="G1192" s="250"/>
      <c r="H1192" s="253">
        <v>1.536</v>
      </c>
      <c r="I1192" s="254"/>
      <c r="J1192" s="250"/>
      <c r="K1192" s="250"/>
      <c r="L1192" s="255"/>
      <c r="M1192" s="256"/>
      <c r="N1192" s="257"/>
      <c r="O1192" s="257"/>
      <c r="P1192" s="257"/>
      <c r="Q1192" s="257"/>
      <c r="R1192" s="257"/>
      <c r="S1192" s="257"/>
      <c r="T1192" s="25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9" t="s">
        <v>327</v>
      </c>
      <c r="AU1192" s="259" t="s">
        <v>216</v>
      </c>
      <c r="AV1192" s="14" t="s">
        <v>85</v>
      </c>
      <c r="AW1192" s="14" t="s">
        <v>36</v>
      </c>
      <c r="AX1192" s="14" t="s">
        <v>75</v>
      </c>
      <c r="AY1192" s="259" t="s">
        <v>207</v>
      </c>
    </row>
    <row r="1193" s="15" customFormat="1">
      <c r="A1193" s="15"/>
      <c r="B1193" s="260"/>
      <c r="C1193" s="261"/>
      <c r="D1193" s="240" t="s">
        <v>327</v>
      </c>
      <c r="E1193" s="262" t="s">
        <v>19</v>
      </c>
      <c r="F1193" s="263" t="s">
        <v>345</v>
      </c>
      <c r="G1193" s="261"/>
      <c r="H1193" s="264">
        <v>996.51599999999996</v>
      </c>
      <c r="I1193" s="265"/>
      <c r="J1193" s="261"/>
      <c r="K1193" s="261"/>
      <c r="L1193" s="266"/>
      <c r="M1193" s="267"/>
      <c r="N1193" s="268"/>
      <c r="O1193" s="268"/>
      <c r="P1193" s="268"/>
      <c r="Q1193" s="268"/>
      <c r="R1193" s="268"/>
      <c r="S1193" s="268"/>
      <c r="T1193" s="269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0" t="s">
        <v>327</v>
      </c>
      <c r="AU1193" s="270" t="s">
        <v>216</v>
      </c>
      <c r="AV1193" s="15" t="s">
        <v>215</v>
      </c>
      <c r="AW1193" s="15" t="s">
        <v>36</v>
      </c>
      <c r="AX1193" s="15" t="s">
        <v>82</v>
      </c>
      <c r="AY1193" s="270" t="s">
        <v>207</v>
      </c>
    </row>
    <row r="1194" s="12" customFormat="1" ht="20.88" customHeight="1">
      <c r="A1194" s="12"/>
      <c r="B1194" s="198"/>
      <c r="C1194" s="199"/>
      <c r="D1194" s="200" t="s">
        <v>74</v>
      </c>
      <c r="E1194" s="212" t="s">
        <v>955</v>
      </c>
      <c r="F1194" s="212" t="s">
        <v>1507</v>
      </c>
      <c r="G1194" s="199"/>
      <c r="H1194" s="199"/>
      <c r="I1194" s="202"/>
      <c r="J1194" s="213">
        <f>BK1194</f>
        <v>0</v>
      </c>
      <c r="K1194" s="199"/>
      <c r="L1194" s="204"/>
      <c r="M1194" s="205"/>
      <c r="N1194" s="206"/>
      <c r="O1194" s="206"/>
      <c r="P1194" s="207">
        <f>SUM(P1195:P1361)</f>
        <v>0</v>
      </c>
      <c r="Q1194" s="206"/>
      <c r="R1194" s="207">
        <f>SUM(R1195:R1361)</f>
        <v>701.50547721000009</v>
      </c>
      <c r="S1194" s="206"/>
      <c r="T1194" s="208">
        <f>SUM(T1195:T1361)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09" t="s">
        <v>82</v>
      </c>
      <c r="AT1194" s="210" t="s">
        <v>74</v>
      </c>
      <c r="AU1194" s="210" t="s">
        <v>85</v>
      </c>
      <c r="AY1194" s="209" t="s">
        <v>207</v>
      </c>
      <c r="BK1194" s="211">
        <f>SUM(BK1195:BK1361)</f>
        <v>0</v>
      </c>
    </row>
    <row r="1195" s="2" customFormat="1" ht="24.15" customHeight="1">
      <c r="A1195" s="40"/>
      <c r="B1195" s="41"/>
      <c r="C1195" s="214" t="s">
        <v>1508</v>
      </c>
      <c r="D1195" s="214" t="s">
        <v>211</v>
      </c>
      <c r="E1195" s="215" t="s">
        <v>1509</v>
      </c>
      <c r="F1195" s="216" t="s">
        <v>1510</v>
      </c>
      <c r="G1195" s="217" t="s">
        <v>337</v>
      </c>
      <c r="H1195" s="218">
        <v>0.373</v>
      </c>
      <c r="I1195" s="219"/>
      <c r="J1195" s="220">
        <f>ROUND(I1195*H1195,2)</f>
        <v>0</v>
      </c>
      <c r="K1195" s="216" t="s">
        <v>323</v>
      </c>
      <c r="L1195" s="46"/>
      <c r="M1195" s="229" t="s">
        <v>19</v>
      </c>
      <c r="N1195" s="230" t="s">
        <v>46</v>
      </c>
      <c r="O1195" s="86"/>
      <c r="P1195" s="231">
        <f>O1195*H1195</f>
        <v>0</v>
      </c>
      <c r="Q1195" s="231">
        <v>2.2563399999999998</v>
      </c>
      <c r="R1195" s="231">
        <f>Q1195*H1195</f>
        <v>0.84161481999999987</v>
      </c>
      <c r="S1195" s="231">
        <v>0</v>
      </c>
      <c r="T1195" s="232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215</v>
      </c>
      <c r="AT1195" s="226" t="s">
        <v>211</v>
      </c>
      <c r="AU1195" s="226" t="s">
        <v>216</v>
      </c>
      <c r="AY1195" s="19" t="s">
        <v>207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82</v>
      </c>
      <c r="BK1195" s="227">
        <f>ROUND(I1195*H1195,2)</f>
        <v>0</v>
      </c>
      <c r="BL1195" s="19" t="s">
        <v>215</v>
      </c>
      <c r="BM1195" s="226" t="s">
        <v>1511</v>
      </c>
    </row>
    <row r="1196" s="2" customFormat="1">
      <c r="A1196" s="40"/>
      <c r="B1196" s="41"/>
      <c r="C1196" s="42"/>
      <c r="D1196" s="233" t="s">
        <v>325</v>
      </c>
      <c r="E1196" s="42"/>
      <c r="F1196" s="234" t="s">
        <v>1512</v>
      </c>
      <c r="G1196" s="42"/>
      <c r="H1196" s="42"/>
      <c r="I1196" s="235"/>
      <c r="J1196" s="42"/>
      <c r="K1196" s="42"/>
      <c r="L1196" s="46"/>
      <c r="M1196" s="236"/>
      <c r="N1196" s="237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325</v>
      </c>
      <c r="AU1196" s="19" t="s">
        <v>216</v>
      </c>
    </row>
    <row r="1197" s="13" customFormat="1">
      <c r="A1197" s="13"/>
      <c r="B1197" s="238"/>
      <c r="C1197" s="239"/>
      <c r="D1197" s="240" t="s">
        <v>327</v>
      </c>
      <c r="E1197" s="241" t="s">
        <v>19</v>
      </c>
      <c r="F1197" s="242" t="s">
        <v>1513</v>
      </c>
      <c r="G1197" s="239"/>
      <c r="H1197" s="241" t="s">
        <v>19</v>
      </c>
      <c r="I1197" s="243"/>
      <c r="J1197" s="239"/>
      <c r="K1197" s="239"/>
      <c r="L1197" s="244"/>
      <c r="M1197" s="245"/>
      <c r="N1197" s="246"/>
      <c r="O1197" s="246"/>
      <c r="P1197" s="246"/>
      <c r="Q1197" s="246"/>
      <c r="R1197" s="246"/>
      <c r="S1197" s="246"/>
      <c r="T1197" s="24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8" t="s">
        <v>327</v>
      </c>
      <c r="AU1197" s="248" t="s">
        <v>216</v>
      </c>
      <c r="AV1197" s="13" t="s">
        <v>82</v>
      </c>
      <c r="AW1197" s="13" t="s">
        <v>36</v>
      </c>
      <c r="AX1197" s="13" t="s">
        <v>75</v>
      </c>
      <c r="AY1197" s="248" t="s">
        <v>207</v>
      </c>
    </row>
    <row r="1198" s="14" customFormat="1">
      <c r="A1198" s="14"/>
      <c r="B1198" s="249"/>
      <c r="C1198" s="250"/>
      <c r="D1198" s="240" t="s">
        <v>327</v>
      </c>
      <c r="E1198" s="251" t="s">
        <v>19</v>
      </c>
      <c r="F1198" s="252" t="s">
        <v>1514</v>
      </c>
      <c r="G1198" s="250"/>
      <c r="H1198" s="253">
        <v>0.080000000000000002</v>
      </c>
      <c r="I1198" s="254"/>
      <c r="J1198" s="250"/>
      <c r="K1198" s="250"/>
      <c r="L1198" s="255"/>
      <c r="M1198" s="256"/>
      <c r="N1198" s="257"/>
      <c r="O1198" s="257"/>
      <c r="P1198" s="257"/>
      <c r="Q1198" s="257"/>
      <c r="R1198" s="257"/>
      <c r="S1198" s="257"/>
      <c r="T1198" s="25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9" t="s">
        <v>327</v>
      </c>
      <c r="AU1198" s="259" t="s">
        <v>216</v>
      </c>
      <c r="AV1198" s="14" t="s">
        <v>85</v>
      </c>
      <c r="AW1198" s="14" t="s">
        <v>36</v>
      </c>
      <c r="AX1198" s="14" t="s">
        <v>75</v>
      </c>
      <c r="AY1198" s="259" t="s">
        <v>207</v>
      </c>
    </row>
    <row r="1199" s="13" customFormat="1">
      <c r="A1199" s="13"/>
      <c r="B1199" s="238"/>
      <c r="C1199" s="239"/>
      <c r="D1199" s="240" t="s">
        <v>327</v>
      </c>
      <c r="E1199" s="241" t="s">
        <v>19</v>
      </c>
      <c r="F1199" s="242" t="s">
        <v>1515</v>
      </c>
      <c r="G1199" s="239"/>
      <c r="H1199" s="241" t="s">
        <v>19</v>
      </c>
      <c r="I1199" s="243"/>
      <c r="J1199" s="239"/>
      <c r="K1199" s="239"/>
      <c r="L1199" s="244"/>
      <c r="M1199" s="245"/>
      <c r="N1199" s="246"/>
      <c r="O1199" s="246"/>
      <c r="P1199" s="246"/>
      <c r="Q1199" s="246"/>
      <c r="R1199" s="246"/>
      <c r="S1199" s="246"/>
      <c r="T1199" s="247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8" t="s">
        <v>327</v>
      </c>
      <c r="AU1199" s="248" t="s">
        <v>216</v>
      </c>
      <c r="AV1199" s="13" t="s">
        <v>82</v>
      </c>
      <c r="AW1199" s="13" t="s">
        <v>36</v>
      </c>
      <c r="AX1199" s="13" t="s">
        <v>75</v>
      </c>
      <c r="AY1199" s="248" t="s">
        <v>207</v>
      </c>
    </row>
    <row r="1200" s="14" customFormat="1">
      <c r="A1200" s="14"/>
      <c r="B1200" s="249"/>
      <c r="C1200" s="250"/>
      <c r="D1200" s="240" t="s">
        <v>327</v>
      </c>
      <c r="E1200" s="251" t="s">
        <v>19</v>
      </c>
      <c r="F1200" s="252" t="s">
        <v>1516</v>
      </c>
      <c r="G1200" s="250"/>
      <c r="H1200" s="253">
        <v>0.29299999999999998</v>
      </c>
      <c r="I1200" s="254"/>
      <c r="J1200" s="250"/>
      <c r="K1200" s="250"/>
      <c r="L1200" s="255"/>
      <c r="M1200" s="256"/>
      <c r="N1200" s="257"/>
      <c r="O1200" s="257"/>
      <c r="P1200" s="257"/>
      <c r="Q1200" s="257"/>
      <c r="R1200" s="257"/>
      <c r="S1200" s="257"/>
      <c r="T1200" s="258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9" t="s">
        <v>327</v>
      </c>
      <c r="AU1200" s="259" t="s">
        <v>216</v>
      </c>
      <c r="AV1200" s="14" t="s">
        <v>85</v>
      </c>
      <c r="AW1200" s="14" t="s">
        <v>36</v>
      </c>
      <c r="AX1200" s="14" t="s">
        <v>75</v>
      </c>
      <c r="AY1200" s="259" t="s">
        <v>207</v>
      </c>
    </row>
    <row r="1201" s="15" customFormat="1">
      <c r="A1201" s="15"/>
      <c r="B1201" s="260"/>
      <c r="C1201" s="261"/>
      <c r="D1201" s="240" t="s">
        <v>327</v>
      </c>
      <c r="E1201" s="262" t="s">
        <v>19</v>
      </c>
      <c r="F1201" s="263" t="s">
        <v>345</v>
      </c>
      <c r="G1201" s="261"/>
      <c r="H1201" s="264">
        <v>0.373</v>
      </c>
      <c r="I1201" s="265"/>
      <c r="J1201" s="261"/>
      <c r="K1201" s="261"/>
      <c r="L1201" s="266"/>
      <c r="M1201" s="267"/>
      <c r="N1201" s="268"/>
      <c r="O1201" s="268"/>
      <c r="P1201" s="268"/>
      <c r="Q1201" s="268"/>
      <c r="R1201" s="268"/>
      <c r="S1201" s="268"/>
      <c r="T1201" s="269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70" t="s">
        <v>327</v>
      </c>
      <c r="AU1201" s="270" t="s">
        <v>216</v>
      </c>
      <c r="AV1201" s="15" t="s">
        <v>215</v>
      </c>
      <c r="AW1201" s="15" t="s">
        <v>36</v>
      </c>
      <c r="AX1201" s="15" t="s">
        <v>82</v>
      </c>
      <c r="AY1201" s="270" t="s">
        <v>207</v>
      </c>
    </row>
    <row r="1202" s="2" customFormat="1" ht="24.15" customHeight="1">
      <c r="A1202" s="40"/>
      <c r="B1202" s="41"/>
      <c r="C1202" s="214" t="s">
        <v>1517</v>
      </c>
      <c r="D1202" s="214" t="s">
        <v>211</v>
      </c>
      <c r="E1202" s="215" t="s">
        <v>1518</v>
      </c>
      <c r="F1202" s="216" t="s">
        <v>1519</v>
      </c>
      <c r="G1202" s="217" t="s">
        <v>337</v>
      </c>
      <c r="H1202" s="218">
        <v>0.46899999999999997</v>
      </c>
      <c r="I1202" s="219"/>
      <c r="J1202" s="220">
        <f>ROUND(I1202*H1202,2)</f>
        <v>0</v>
      </c>
      <c r="K1202" s="216" t="s">
        <v>323</v>
      </c>
      <c r="L1202" s="46"/>
      <c r="M1202" s="229" t="s">
        <v>19</v>
      </c>
      <c r="N1202" s="230" t="s">
        <v>46</v>
      </c>
      <c r="O1202" s="86"/>
      <c r="P1202" s="231">
        <f>O1202*H1202</f>
        <v>0</v>
      </c>
      <c r="Q1202" s="231">
        <v>2.2563399999999998</v>
      </c>
      <c r="R1202" s="231">
        <f>Q1202*H1202</f>
        <v>1.0582234599999998</v>
      </c>
      <c r="S1202" s="231">
        <v>0</v>
      </c>
      <c r="T1202" s="232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6" t="s">
        <v>215</v>
      </c>
      <c r="AT1202" s="226" t="s">
        <v>211</v>
      </c>
      <c r="AU1202" s="226" t="s">
        <v>216</v>
      </c>
      <c r="AY1202" s="19" t="s">
        <v>207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19" t="s">
        <v>82</v>
      </c>
      <c r="BK1202" s="227">
        <f>ROUND(I1202*H1202,2)</f>
        <v>0</v>
      </c>
      <c r="BL1202" s="19" t="s">
        <v>215</v>
      </c>
      <c r="BM1202" s="226" t="s">
        <v>1520</v>
      </c>
    </row>
    <row r="1203" s="2" customFormat="1">
      <c r="A1203" s="40"/>
      <c r="B1203" s="41"/>
      <c r="C1203" s="42"/>
      <c r="D1203" s="233" t="s">
        <v>325</v>
      </c>
      <c r="E1203" s="42"/>
      <c r="F1203" s="234" t="s">
        <v>1521</v>
      </c>
      <c r="G1203" s="42"/>
      <c r="H1203" s="42"/>
      <c r="I1203" s="235"/>
      <c r="J1203" s="42"/>
      <c r="K1203" s="42"/>
      <c r="L1203" s="46"/>
      <c r="M1203" s="236"/>
      <c r="N1203" s="237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325</v>
      </c>
      <c r="AU1203" s="19" t="s">
        <v>216</v>
      </c>
    </row>
    <row r="1204" s="13" customFormat="1">
      <c r="A1204" s="13"/>
      <c r="B1204" s="238"/>
      <c r="C1204" s="239"/>
      <c r="D1204" s="240" t="s">
        <v>327</v>
      </c>
      <c r="E1204" s="241" t="s">
        <v>19</v>
      </c>
      <c r="F1204" s="242" t="s">
        <v>1522</v>
      </c>
      <c r="G1204" s="239"/>
      <c r="H1204" s="241" t="s">
        <v>19</v>
      </c>
      <c r="I1204" s="243"/>
      <c r="J1204" s="239"/>
      <c r="K1204" s="239"/>
      <c r="L1204" s="244"/>
      <c r="M1204" s="245"/>
      <c r="N1204" s="246"/>
      <c r="O1204" s="246"/>
      <c r="P1204" s="246"/>
      <c r="Q1204" s="246"/>
      <c r="R1204" s="246"/>
      <c r="S1204" s="246"/>
      <c r="T1204" s="247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8" t="s">
        <v>327</v>
      </c>
      <c r="AU1204" s="248" t="s">
        <v>216</v>
      </c>
      <c r="AV1204" s="13" t="s">
        <v>82</v>
      </c>
      <c r="AW1204" s="13" t="s">
        <v>36</v>
      </c>
      <c r="AX1204" s="13" t="s">
        <v>75</v>
      </c>
      <c r="AY1204" s="248" t="s">
        <v>207</v>
      </c>
    </row>
    <row r="1205" s="14" customFormat="1">
      <c r="A1205" s="14"/>
      <c r="B1205" s="249"/>
      <c r="C1205" s="250"/>
      <c r="D1205" s="240" t="s">
        <v>327</v>
      </c>
      <c r="E1205" s="251" t="s">
        <v>19</v>
      </c>
      <c r="F1205" s="252" t="s">
        <v>1523</v>
      </c>
      <c r="G1205" s="250"/>
      <c r="H1205" s="253">
        <v>0.35199999999999998</v>
      </c>
      <c r="I1205" s="254"/>
      <c r="J1205" s="250"/>
      <c r="K1205" s="250"/>
      <c r="L1205" s="255"/>
      <c r="M1205" s="256"/>
      <c r="N1205" s="257"/>
      <c r="O1205" s="257"/>
      <c r="P1205" s="257"/>
      <c r="Q1205" s="257"/>
      <c r="R1205" s="257"/>
      <c r="S1205" s="257"/>
      <c r="T1205" s="25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9" t="s">
        <v>327</v>
      </c>
      <c r="AU1205" s="259" t="s">
        <v>216</v>
      </c>
      <c r="AV1205" s="14" t="s">
        <v>85</v>
      </c>
      <c r="AW1205" s="14" t="s">
        <v>36</v>
      </c>
      <c r="AX1205" s="14" t="s">
        <v>75</v>
      </c>
      <c r="AY1205" s="259" t="s">
        <v>207</v>
      </c>
    </row>
    <row r="1206" s="13" customFormat="1">
      <c r="A1206" s="13"/>
      <c r="B1206" s="238"/>
      <c r="C1206" s="239"/>
      <c r="D1206" s="240" t="s">
        <v>327</v>
      </c>
      <c r="E1206" s="241" t="s">
        <v>19</v>
      </c>
      <c r="F1206" s="242" t="s">
        <v>1515</v>
      </c>
      <c r="G1206" s="239"/>
      <c r="H1206" s="241" t="s">
        <v>19</v>
      </c>
      <c r="I1206" s="243"/>
      <c r="J1206" s="239"/>
      <c r="K1206" s="239"/>
      <c r="L1206" s="244"/>
      <c r="M1206" s="245"/>
      <c r="N1206" s="246"/>
      <c r="O1206" s="246"/>
      <c r="P1206" s="246"/>
      <c r="Q1206" s="246"/>
      <c r="R1206" s="246"/>
      <c r="S1206" s="246"/>
      <c r="T1206" s="247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8" t="s">
        <v>327</v>
      </c>
      <c r="AU1206" s="248" t="s">
        <v>216</v>
      </c>
      <c r="AV1206" s="13" t="s">
        <v>82</v>
      </c>
      <c r="AW1206" s="13" t="s">
        <v>36</v>
      </c>
      <c r="AX1206" s="13" t="s">
        <v>75</v>
      </c>
      <c r="AY1206" s="248" t="s">
        <v>207</v>
      </c>
    </row>
    <row r="1207" s="14" customFormat="1">
      <c r="A1207" s="14"/>
      <c r="B1207" s="249"/>
      <c r="C1207" s="250"/>
      <c r="D1207" s="240" t="s">
        <v>327</v>
      </c>
      <c r="E1207" s="251" t="s">
        <v>19</v>
      </c>
      <c r="F1207" s="252" t="s">
        <v>1524</v>
      </c>
      <c r="G1207" s="250"/>
      <c r="H1207" s="253">
        <v>0.11700000000000001</v>
      </c>
      <c r="I1207" s="254"/>
      <c r="J1207" s="250"/>
      <c r="K1207" s="250"/>
      <c r="L1207" s="255"/>
      <c r="M1207" s="256"/>
      <c r="N1207" s="257"/>
      <c r="O1207" s="257"/>
      <c r="P1207" s="257"/>
      <c r="Q1207" s="257"/>
      <c r="R1207" s="257"/>
      <c r="S1207" s="257"/>
      <c r="T1207" s="25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9" t="s">
        <v>327</v>
      </c>
      <c r="AU1207" s="259" t="s">
        <v>216</v>
      </c>
      <c r="AV1207" s="14" t="s">
        <v>85</v>
      </c>
      <c r="AW1207" s="14" t="s">
        <v>36</v>
      </c>
      <c r="AX1207" s="14" t="s">
        <v>75</v>
      </c>
      <c r="AY1207" s="259" t="s">
        <v>207</v>
      </c>
    </row>
    <row r="1208" s="15" customFormat="1">
      <c r="A1208" s="15"/>
      <c r="B1208" s="260"/>
      <c r="C1208" s="261"/>
      <c r="D1208" s="240" t="s">
        <v>327</v>
      </c>
      <c r="E1208" s="262" t="s">
        <v>19</v>
      </c>
      <c r="F1208" s="263" t="s">
        <v>345</v>
      </c>
      <c r="G1208" s="261"/>
      <c r="H1208" s="264">
        <v>0.46899999999999997</v>
      </c>
      <c r="I1208" s="265"/>
      <c r="J1208" s="261"/>
      <c r="K1208" s="261"/>
      <c r="L1208" s="266"/>
      <c r="M1208" s="267"/>
      <c r="N1208" s="268"/>
      <c r="O1208" s="268"/>
      <c r="P1208" s="268"/>
      <c r="Q1208" s="268"/>
      <c r="R1208" s="268"/>
      <c r="S1208" s="268"/>
      <c r="T1208" s="269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70" t="s">
        <v>327</v>
      </c>
      <c r="AU1208" s="270" t="s">
        <v>216</v>
      </c>
      <c r="AV1208" s="15" t="s">
        <v>215</v>
      </c>
      <c r="AW1208" s="15" t="s">
        <v>36</v>
      </c>
      <c r="AX1208" s="15" t="s">
        <v>82</v>
      </c>
      <c r="AY1208" s="270" t="s">
        <v>207</v>
      </c>
    </row>
    <row r="1209" s="2" customFormat="1" ht="16.5" customHeight="1">
      <c r="A1209" s="40"/>
      <c r="B1209" s="41"/>
      <c r="C1209" s="214" t="s">
        <v>1525</v>
      </c>
      <c r="D1209" s="214" t="s">
        <v>211</v>
      </c>
      <c r="E1209" s="215" t="s">
        <v>1526</v>
      </c>
      <c r="F1209" s="216" t="s">
        <v>1527</v>
      </c>
      <c r="G1209" s="217" t="s">
        <v>220</v>
      </c>
      <c r="H1209" s="218">
        <v>766.98000000000002</v>
      </c>
      <c r="I1209" s="219"/>
      <c r="J1209" s="220">
        <f>ROUND(I1209*H1209,2)</f>
        <v>0</v>
      </c>
      <c r="K1209" s="216" t="s">
        <v>323</v>
      </c>
      <c r="L1209" s="46"/>
      <c r="M1209" s="229" t="s">
        <v>19</v>
      </c>
      <c r="N1209" s="230" t="s">
        <v>46</v>
      </c>
      <c r="O1209" s="86"/>
      <c r="P1209" s="231">
        <f>O1209*H1209</f>
        <v>0</v>
      </c>
      <c r="Q1209" s="231">
        <v>0.11</v>
      </c>
      <c r="R1209" s="231">
        <f>Q1209*H1209</f>
        <v>84.367800000000003</v>
      </c>
      <c r="S1209" s="231">
        <v>0</v>
      </c>
      <c r="T1209" s="232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6" t="s">
        <v>215</v>
      </c>
      <c r="AT1209" s="226" t="s">
        <v>211</v>
      </c>
      <c r="AU1209" s="226" t="s">
        <v>216</v>
      </c>
      <c r="AY1209" s="19" t="s">
        <v>207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19" t="s">
        <v>82</v>
      </c>
      <c r="BK1209" s="227">
        <f>ROUND(I1209*H1209,2)</f>
        <v>0</v>
      </c>
      <c r="BL1209" s="19" t="s">
        <v>215</v>
      </c>
      <c r="BM1209" s="226" t="s">
        <v>1528</v>
      </c>
    </row>
    <row r="1210" s="2" customFormat="1">
      <c r="A1210" s="40"/>
      <c r="B1210" s="41"/>
      <c r="C1210" s="42"/>
      <c r="D1210" s="233" t="s">
        <v>325</v>
      </c>
      <c r="E1210" s="42"/>
      <c r="F1210" s="234" t="s">
        <v>1529</v>
      </c>
      <c r="G1210" s="42"/>
      <c r="H1210" s="42"/>
      <c r="I1210" s="235"/>
      <c r="J1210" s="42"/>
      <c r="K1210" s="42"/>
      <c r="L1210" s="46"/>
      <c r="M1210" s="236"/>
      <c r="N1210" s="237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325</v>
      </c>
      <c r="AU1210" s="19" t="s">
        <v>216</v>
      </c>
    </row>
    <row r="1211" s="13" customFormat="1">
      <c r="A1211" s="13"/>
      <c r="B1211" s="238"/>
      <c r="C1211" s="239"/>
      <c r="D1211" s="240" t="s">
        <v>327</v>
      </c>
      <c r="E1211" s="241" t="s">
        <v>19</v>
      </c>
      <c r="F1211" s="242" t="s">
        <v>1530</v>
      </c>
      <c r="G1211" s="239"/>
      <c r="H1211" s="241" t="s">
        <v>19</v>
      </c>
      <c r="I1211" s="243"/>
      <c r="J1211" s="239"/>
      <c r="K1211" s="239"/>
      <c r="L1211" s="244"/>
      <c r="M1211" s="245"/>
      <c r="N1211" s="246"/>
      <c r="O1211" s="246"/>
      <c r="P1211" s="246"/>
      <c r="Q1211" s="246"/>
      <c r="R1211" s="246"/>
      <c r="S1211" s="246"/>
      <c r="T1211" s="247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8" t="s">
        <v>327</v>
      </c>
      <c r="AU1211" s="248" t="s">
        <v>216</v>
      </c>
      <c r="AV1211" s="13" t="s">
        <v>82</v>
      </c>
      <c r="AW1211" s="13" t="s">
        <v>36</v>
      </c>
      <c r="AX1211" s="13" t="s">
        <v>75</v>
      </c>
      <c r="AY1211" s="248" t="s">
        <v>207</v>
      </c>
    </row>
    <row r="1212" s="14" customFormat="1">
      <c r="A1212" s="14"/>
      <c r="B1212" s="249"/>
      <c r="C1212" s="250"/>
      <c r="D1212" s="240" t="s">
        <v>327</v>
      </c>
      <c r="E1212" s="251" t="s">
        <v>19</v>
      </c>
      <c r="F1212" s="252" t="s">
        <v>222</v>
      </c>
      <c r="G1212" s="250"/>
      <c r="H1212" s="253">
        <v>54.549999999999997</v>
      </c>
      <c r="I1212" s="254"/>
      <c r="J1212" s="250"/>
      <c r="K1212" s="250"/>
      <c r="L1212" s="255"/>
      <c r="M1212" s="256"/>
      <c r="N1212" s="257"/>
      <c r="O1212" s="257"/>
      <c r="P1212" s="257"/>
      <c r="Q1212" s="257"/>
      <c r="R1212" s="257"/>
      <c r="S1212" s="257"/>
      <c r="T1212" s="258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9" t="s">
        <v>327</v>
      </c>
      <c r="AU1212" s="259" t="s">
        <v>216</v>
      </c>
      <c r="AV1212" s="14" t="s">
        <v>85</v>
      </c>
      <c r="AW1212" s="14" t="s">
        <v>36</v>
      </c>
      <c r="AX1212" s="14" t="s">
        <v>75</v>
      </c>
      <c r="AY1212" s="259" t="s">
        <v>207</v>
      </c>
    </row>
    <row r="1213" s="14" customFormat="1">
      <c r="A1213" s="14"/>
      <c r="B1213" s="249"/>
      <c r="C1213" s="250"/>
      <c r="D1213" s="240" t="s">
        <v>327</v>
      </c>
      <c r="E1213" s="251" t="s">
        <v>19</v>
      </c>
      <c r="F1213" s="252" t="s">
        <v>225</v>
      </c>
      <c r="G1213" s="250"/>
      <c r="H1213" s="253">
        <v>159.88</v>
      </c>
      <c r="I1213" s="254"/>
      <c r="J1213" s="250"/>
      <c r="K1213" s="250"/>
      <c r="L1213" s="255"/>
      <c r="M1213" s="256"/>
      <c r="N1213" s="257"/>
      <c r="O1213" s="257"/>
      <c r="P1213" s="257"/>
      <c r="Q1213" s="257"/>
      <c r="R1213" s="257"/>
      <c r="S1213" s="257"/>
      <c r="T1213" s="25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9" t="s">
        <v>327</v>
      </c>
      <c r="AU1213" s="259" t="s">
        <v>216</v>
      </c>
      <c r="AV1213" s="14" t="s">
        <v>85</v>
      </c>
      <c r="AW1213" s="14" t="s">
        <v>36</v>
      </c>
      <c r="AX1213" s="14" t="s">
        <v>75</v>
      </c>
      <c r="AY1213" s="259" t="s">
        <v>207</v>
      </c>
    </row>
    <row r="1214" s="14" customFormat="1">
      <c r="A1214" s="14"/>
      <c r="B1214" s="249"/>
      <c r="C1214" s="250"/>
      <c r="D1214" s="240" t="s">
        <v>327</v>
      </c>
      <c r="E1214" s="251" t="s">
        <v>19</v>
      </c>
      <c r="F1214" s="252" t="s">
        <v>228</v>
      </c>
      <c r="G1214" s="250"/>
      <c r="H1214" s="253">
        <v>125.01000000000001</v>
      </c>
      <c r="I1214" s="254"/>
      <c r="J1214" s="250"/>
      <c r="K1214" s="250"/>
      <c r="L1214" s="255"/>
      <c r="M1214" s="256"/>
      <c r="N1214" s="257"/>
      <c r="O1214" s="257"/>
      <c r="P1214" s="257"/>
      <c r="Q1214" s="257"/>
      <c r="R1214" s="257"/>
      <c r="S1214" s="257"/>
      <c r="T1214" s="25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9" t="s">
        <v>327</v>
      </c>
      <c r="AU1214" s="259" t="s">
        <v>216</v>
      </c>
      <c r="AV1214" s="14" t="s">
        <v>85</v>
      </c>
      <c r="AW1214" s="14" t="s">
        <v>36</v>
      </c>
      <c r="AX1214" s="14" t="s">
        <v>75</v>
      </c>
      <c r="AY1214" s="259" t="s">
        <v>207</v>
      </c>
    </row>
    <row r="1215" s="14" customFormat="1">
      <c r="A1215" s="14"/>
      <c r="B1215" s="249"/>
      <c r="C1215" s="250"/>
      <c r="D1215" s="240" t="s">
        <v>327</v>
      </c>
      <c r="E1215" s="251" t="s">
        <v>19</v>
      </c>
      <c r="F1215" s="252" t="s">
        <v>230</v>
      </c>
      <c r="G1215" s="250"/>
      <c r="H1215" s="253">
        <v>30.719999999999999</v>
      </c>
      <c r="I1215" s="254"/>
      <c r="J1215" s="250"/>
      <c r="K1215" s="250"/>
      <c r="L1215" s="255"/>
      <c r="M1215" s="256"/>
      <c r="N1215" s="257"/>
      <c r="O1215" s="257"/>
      <c r="P1215" s="257"/>
      <c r="Q1215" s="257"/>
      <c r="R1215" s="257"/>
      <c r="S1215" s="257"/>
      <c r="T1215" s="25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9" t="s">
        <v>327</v>
      </c>
      <c r="AU1215" s="259" t="s">
        <v>216</v>
      </c>
      <c r="AV1215" s="14" t="s">
        <v>85</v>
      </c>
      <c r="AW1215" s="14" t="s">
        <v>36</v>
      </c>
      <c r="AX1215" s="14" t="s">
        <v>75</v>
      </c>
      <c r="AY1215" s="259" t="s">
        <v>207</v>
      </c>
    </row>
    <row r="1216" s="14" customFormat="1">
      <c r="A1216" s="14"/>
      <c r="B1216" s="249"/>
      <c r="C1216" s="250"/>
      <c r="D1216" s="240" t="s">
        <v>327</v>
      </c>
      <c r="E1216" s="251" t="s">
        <v>19</v>
      </c>
      <c r="F1216" s="252" t="s">
        <v>232</v>
      </c>
      <c r="G1216" s="250"/>
      <c r="H1216" s="253">
        <v>0</v>
      </c>
      <c r="I1216" s="254"/>
      <c r="J1216" s="250"/>
      <c r="K1216" s="250"/>
      <c r="L1216" s="255"/>
      <c r="M1216" s="256"/>
      <c r="N1216" s="257"/>
      <c r="O1216" s="257"/>
      <c r="P1216" s="257"/>
      <c r="Q1216" s="257"/>
      <c r="R1216" s="257"/>
      <c r="S1216" s="257"/>
      <c r="T1216" s="258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9" t="s">
        <v>327</v>
      </c>
      <c r="AU1216" s="259" t="s">
        <v>216</v>
      </c>
      <c r="AV1216" s="14" t="s">
        <v>85</v>
      </c>
      <c r="AW1216" s="14" t="s">
        <v>36</v>
      </c>
      <c r="AX1216" s="14" t="s">
        <v>75</v>
      </c>
      <c r="AY1216" s="259" t="s">
        <v>207</v>
      </c>
    </row>
    <row r="1217" s="14" customFormat="1">
      <c r="A1217" s="14"/>
      <c r="B1217" s="249"/>
      <c r="C1217" s="250"/>
      <c r="D1217" s="240" t="s">
        <v>327</v>
      </c>
      <c r="E1217" s="251" t="s">
        <v>19</v>
      </c>
      <c r="F1217" s="252" t="s">
        <v>234</v>
      </c>
      <c r="G1217" s="250"/>
      <c r="H1217" s="253">
        <v>0</v>
      </c>
      <c r="I1217" s="254"/>
      <c r="J1217" s="250"/>
      <c r="K1217" s="250"/>
      <c r="L1217" s="255"/>
      <c r="M1217" s="256"/>
      <c r="N1217" s="257"/>
      <c r="O1217" s="257"/>
      <c r="P1217" s="257"/>
      <c r="Q1217" s="257"/>
      <c r="R1217" s="257"/>
      <c r="S1217" s="257"/>
      <c r="T1217" s="25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9" t="s">
        <v>327</v>
      </c>
      <c r="AU1217" s="259" t="s">
        <v>216</v>
      </c>
      <c r="AV1217" s="14" t="s">
        <v>85</v>
      </c>
      <c r="AW1217" s="14" t="s">
        <v>36</v>
      </c>
      <c r="AX1217" s="14" t="s">
        <v>75</v>
      </c>
      <c r="AY1217" s="259" t="s">
        <v>207</v>
      </c>
    </row>
    <row r="1218" s="14" customFormat="1">
      <c r="A1218" s="14"/>
      <c r="B1218" s="249"/>
      <c r="C1218" s="250"/>
      <c r="D1218" s="240" t="s">
        <v>327</v>
      </c>
      <c r="E1218" s="251" t="s">
        <v>19</v>
      </c>
      <c r="F1218" s="252" t="s">
        <v>237</v>
      </c>
      <c r="G1218" s="250"/>
      <c r="H1218" s="253">
        <v>7.4100000000000001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327</v>
      </c>
      <c r="AU1218" s="259" t="s">
        <v>216</v>
      </c>
      <c r="AV1218" s="14" t="s">
        <v>85</v>
      </c>
      <c r="AW1218" s="14" t="s">
        <v>36</v>
      </c>
      <c r="AX1218" s="14" t="s">
        <v>75</v>
      </c>
      <c r="AY1218" s="259" t="s">
        <v>207</v>
      </c>
    </row>
    <row r="1219" s="14" customFormat="1">
      <c r="A1219" s="14"/>
      <c r="B1219" s="249"/>
      <c r="C1219" s="250"/>
      <c r="D1219" s="240" t="s">
        <v>327</v>
      </c>
      <c r="E1219" s="251" t="s">
        <v>19</v>
      </c>
      <c r="F1219" s="252" t="s">
        <v>244</v>
      </c>
      <c r="G1219" s="250"/>
      <c r="H1219" s="253">
        <v>95.189999999999998</v>
      </c>
      <c r="I1219" s="254"/>
      <c r="J1219" s="250"/>
      <c r="K1219" s="250"/>
      <c r="L1219" s="255"/>
      <c r="M1219" s="256"/>
      <c r="N1219" s="257"/>
      <c r="O1219" s="257"/>
      <c r="P1219" s="257"/>
      <c r="Q1219" s="257"/>
      <c r="R1219" s="257"/>
      <c r="S1219" s="257"/>
      <c r="T1219" s="258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9" t="s">
        <v>327</v>
      </c>
      <c r="AU1219" s="259" t="s">
        <v>216</v>
      </c>
      <c r="AV1219" s="14" t="s">
        <v>85</v>
      </c>
      <c r="AW1219" s="14" t="s">
        <v>36</v>
      </c>
      <c r="AX1219" s="14" t="s">
        <v>75</v>
      </c>
      <c r="AY1219" s="259" t="s">
        <v>207</v>
      </c>
    </row>
    <row r="1220" s="14" customFormat="1">
      <c r="A1220" s="14"/>
      <c r="B1220" s="249"/>
      <c r="C1220" s="250"/>
      <c r="D1220" s="240" t="s">
        <v>327</v>
      </c>
      <c r="E1220" s="251" t="s">
        <v>19</v>
      </c>
      <c r="F1220" s="252" t="s">
        <v>248</v>
      </c>
      <c r="G1220" s="250"/>
      <c r="H1220" s="253">
        <v>0</v>
      </c>
      <c r="I1220" s="254"/>
      <c r="J1220" s="250"/>
      <c r="K1220" s="250"/>
      <c r="L1220" s="255"/>
      <c r="M1220" s="256"/>
      <c r="N1220" s="257"/>
      <c r="O1220" s="257"/>
      <c r="P1220" s="257"/>
      <c r="Q1220" s="257"/>
      <c r="R1220" s="257"/>
      <c r="S1220" s="257"/>
      <c r="T1220" s="25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9" t="s">
        <v>327</v>
      </c>
      <c r="AU1220" s="259" t="s">
        <v>216</v>
      </c>
      <c r="AV1220" s="14" t="s">
        <v>85</v>
      </c>
      <c r="AW1220" s="14" t="s">
        <v>36</v>
      </c>
      <c r="AX1220" s="14" t="s">
        <v>75</v>
      </c>
      <c r="AY1220" s="259" t="s">
        <v>207</v>
      </c>
    </row>
    <row r="1221" s="14" customFormat="1">
      <c r="A1221" s="14"/>
      <c r="B1221" s="249"/>
      <c r="C1221" s="250"/>
      <c r="D1221" s="240" t="s">
        <v>327</v>
      </c>
      <c r="E1221" s="251" t="s">
        <v>19</v>
      </c>
      <c r="F1221" s="252" t="s">
        <v>250</v>
      </c>
      <c r="G1221" s="250"/>
      <c r="H1221" s="253">
        <v>0</v>
      </c>
      <c r="I1221" s="254"/>
      <c r="J1221" s="250"/>
      <c r="K1221" s="250"/>
      <c r="L1221" s="255"/>
      <c r="M1221" s="256"/>
      <c r="N1221" s="257"/>
      <c r="O1221" s="257"/>
      <c r="P1221" s="257"/>
      <c r="Q1221" s="257"/>
      <c r="R1221" s="257"/>
      <c r="S1221" s="257"/>
      <c r="T1221" s="258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9" t="s">
        <v>327</v>
      </c>
      <c r="AU1221" s="259" t="s">
        <v>216</v>
      </c>
      <c r="AV1221" s="14" t="s">
        <v>85</v>
      </c>
      <c r="AW1221" s="14" t="s">
        <v>36</v>
      </c>
      <c r="AX1221" s="14" t="s">
        <v>75</v>
      </c>
      <c r="AY1221" s="259" t="s">
        <v>207</v>
      </c>
    </row>
    <row r="1222" s="14" customFormat="1">
      <c r="A1222" s="14"/>
      <c r="B1222" s="249"/>
      <c r="C1222" s="250"/>
      <c r="D1222" s="240" t="s">
        <v>327</v>
      </c>
      <c r="E1222" s="251" t="s">
        <v>19</v>
      </c>
      <c r="F1222" s="252" t="s">
        <v>252</v>
      </c>
      <c r="G1222" s="250"/>
      <c r="H1222" s="253">
        <v>31.699999999999999</v>
      </c>
      <c r="I1222" s="254"/>
      <c r="J1222" s="250"/>
      <c r="K1222" s="250"/>
      <c r="L1222" s="255"/>
      <c r="M1222" s="256"/>
      <c r="N1222" s="257"/>
      <c r="O1222" s="257"/>
      <c r="P1222" s="257"/>
      <c r="Q1222" s="257"/>
      <c r="R1222" s="257"/>
      <c r="S1222" s="257"/>
      <c r="T1222" s="25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9" t="s">
        <v>327</v>
      </c>
      <c r="AU1222" s="259" t="s">
        <v>216</v>
      </c>
      <c r="AV1222" s="14" t="s">
        <v>85</v>
      </c>
      <c r="AW1222" s="14" t="s">
        <v>36</v>
      </c>
      <c r="AX1222" s="14" t="s">
        <v>75</v>
      </c>
      <c r="AY1222" s="259" t="s">
        <v>207</v>
      </c>
    </row>
    <row r="1223" s="14" customFormat="1">
      <c r="A1223" s="14"/>
      <c r="B1223" s="249"/>
      <c r="C1223" s="250"/>
      <c r="D1223" s="240" t="s">
        <v>327</v>
      </c>
      <c r="E1223" s="251" t="s">
        <v>19</v>
      </c>
      <c r="F1223" s="252" t="s">
        <v>246</v>
      </c>
      <c r="G1223" s="250"/>
      <c r="H1223" s="253">
        <v>0</v>
      </c>
      <c r="I1223" s="254"/>
      <c r="J1223" s="250"/>
      <c r="K1223" s="250"/>
      <c r="L1223" s="255"/>
      <c r="M1223" s="256"/>
      <c r="N1223" s="257"/>
      <c r="O1223" s="257"/>
      <c r="P1223" s="257"/>
      <c r="Q1223" s="257"/>
      <c r="R1223" s="257"/>
      <c r="S1223" s="257"/>
      <c r="T1223" s="25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9" t="s">
        <v>327</v>
      </c>
      <c r="AU1223" s="259" t="s">
        <v>216</v>
      </c>
      <c r="AV1223" s="14" t="s">
        <v>85</v>
      </c>
      <c r="AW1223" s="14" t="s">
        <v>36</v>
      </c>
      <c r="AX1223" s="14" t="s">
        <v>75</v>
      </c>
      <c r="AY1223" s="259" t="s">
        <v>207</v>
      </c>
    </row>
    <row r="1224" s="14" customFormat="1">
      <c r="A1224" s="14"/>
      <c r="B1224" s="249"/>
      <c r="C1224" s="250"/>
      <c r="D1224" s="240" t="s">
        <v>327</v>
      </c>
      <c r="E1224" s="251" t="s">
        <v>19</v>
      </c>
      <c r="F1224" s="252" t="s">
        <v>254</v>
      </c>
      <c r="G1224" s="250"/>
      <c r="H1224" s="253">
        <v>115.88</v>
      </c>
      <c r="I1224" s="254"/>
      <c r="J1224" s="250"/>
      <c r="K1224" s="250"/>
      <c r="L1224" s="255"/>
      <c r="M1224" s="256"/>
      <c r="N1224" s="257"/>
      <c r="O1224" s="257"/>
      <c r="P1224" s="257"/>
      <c r="Q1224" s="257"/>
      <c r="R1224" s="257"/>
      <c r="S1224" s="257"/>
      <c r="T1224" s="25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9" t="s">
        <v>327</v>
      </c>
      <c r="AU1224" s="259" t="s">
        <v>216</v>
      </c>
      <c r="AV1224" s="14" t="s">
        <v>85</v>
      </c>
      <c r="AW1224" s="14" t="s">
        <v>36</v>
      </c>
      <c r="AX1224" s="14" t="s">
        <v>75</v>
      </c>
      <c r="AY1224" s="259" t="s">
        <v>207</v>
      </c>
    </row>
    <row r="1225" s="14" customFormat="1">
      <c r="A1225" s="14"/>
      <c r="B1225" s="249"/>
      <c r="C1225" s="250"/>
      <c r="D1225" s="240" t="s">
        <v>327</v>
      </c>
      <c r="E1225" s="251" t="s">
        <v>19</v>
      </c>
      <c r="F1225" s="252" t="s">
        <v>256</v>
      </c>
      <c r="G1225" s="250"/>
      <c r="H1225" s="253">
        <v>146.63999999999999</v>
      </c>
      <c r="I1225" s="254"/>
      <c r="J1225" s="250"/>
      <c r="K1225" s="250"/>
      <c r="L1225" s="255"/>
      <c r="M1225" s="256"/>
      <c r="N1225" s="257"/>
      <c r="O1225" s="257"/>
      <c r="P1225" s="257"/>
      <c r="Q1225" s="257"/>
      <c r="R1225" s="257"/>
      <c r="S1225" s="257"/>
      <c r="T1225" s="25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9" t="s">
        <v>327</v>
      </c>
      <c r="AU1225" s="259" t="s">
        <v>216</v>
      </c>
      <c r="AV1225" s="14" t="s">
        <v>85</v>
      </c>
      <c r="AW1225" s="14" t="s">
        <v>36</v>
      </c>
      <c r="AX1225" s="14" t="s">
        <v>75</v>
      </c>
      <c r="AY1225" s="259" t="s">
        <v>207</v>
      </c>
    </row>
    <row r="1226" s="14" customFormat="1">
      <c r="A1226" s="14"/>
      <c r="B1226" s="249"/>
      <c r="C1226" s="250"/>
      <c r="D1226" s="240" t="s">
        <v>327</v>
      </c>
      <c r="E1226" s="251" t="s">
        <v>19</v>
      </c>
      <c r="F1226" s="252" t="s">
        <v>258</v>
      </c>
      <c r="G1226" s="250"/>
      <c r="H1226" s="253">
        <v>0</v>
      </c>
      <c r="I1226" s="254"/>
      <c r="J1226" s="250"/>
      <c r="K1226" s="250"/>
      <c r="L1226" s="255"/>
      <c r="M1226" s="256"/>
      <c r="N1226" s="257"/>
      <c r="O1226" s="257"/>
      <c r="P1226" s="257"/>
      <c r="Q1226" s="257"/>
      <c r="R1226" s="257"/>
      <c r="S1226" s="257"/>
      <c r="T1226" s="25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9" t="s">
        <v>327</v>
      </c>
      <c r="AU1226" s="259" t="s">
        <v>216</v>
      </c>
      <c r="AV1226" s="14" t="s">
        <v>85</v>
      </c>
      <c r="AW1226" s="14" t="s">
        <v>36</v>
      </c>
      <c r="AX1226" s="14" t="s">
        <v>75</v>
      </c>
      <c r="AY1226" s="259" t="s">
        <v>207</v>
      </c>
    </row>
    <row r="1227" s="15" customFormat="1">
      <c r="A1227" s="15"/>
      <c r="B1227" s="260"/>
      <c r="C1227" s="261"/>
      <c r="D1227" s="240" t="s">
        <v>327</v>
      </c>
      <c r="E1227" s="262" t="s">
        <v>19</v>
      </c>
      <c r="F1227" s="263" t="s">
        <v>345</v>
      </c>
      <c r="G1227" s="261"/>
      <c r="H1227" s="264">
        <v>766.98000000000002</v>
      </c>
      <c r="I1227" s="265"/>
      <c r="J1227" s="261"/>
      <c r="K1227" s="261"/>
      <c r="L1227" s="266"/>
      <c r="M1227" s="267"/>
      <c r="N1227" s="268"/>
      <c r="O1227" s="268"/>
      <c r="P1227" s="268"/>
      <c r="Q1227" s="268"/>
      <c r="R1227" s="268"/>
      <c r="S1227" s="268"/>
      <c r="T1227" s="269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0" t="s">
        <v>327</v>
      </c>
      <c r="AU1227" s="270" t="s">
        <v>216</v>
      </c>
      <c r="AV1227" s="15" t="s">
        <v>215</v>
      </c>
      <c r="AW1227" s="15" t="s">
        <v>36</v>
      </c>
      <c r="AX1227" s="15" t="s">
        <v>82</v>
      </c>
      <c r="AY1227" s="270" t="s">
        <v>207</v>
      </c>
    </row>
    <row r="1228" s="2" customFormat="1" ht="24.15" customHeight="1">
      <c r="A1228" s="40"/>
      <c r="B1228" s="41"/>
      <c r="C1228" s="214" t="s">
        <v>1531</v>
      </c>
      <c r="D1228" s="214" t="s">
        <v>211</v>
      </c>
      <c r="E1228" s="215" t="s">
        <v>1532</v>
      </c>
      <c r="F1228" s="216" t="s">
        <v>1533</v>
      </c>
      <c r="G1228" s="217" t="s">
        <v>220</v>
      </c>
      <c r="H1228" s="218">
        <v>2837.23</v>
      </c>
      <c r="I1228" s="219"/>
      <c r="J1228" s="220">
        <f>ROUND(I1228*H1228,2)</f>
        <v>0</v>
      </c>
      <c r="K1228" s="216" t="s">
        <v>323</v>
      </c>
      <c r="L1228" s="46"/>
      <c r="M1228" s="229" t="s">
        <v>19</v>
      </c>
      <c r="N1228" s="230" t="s">
        <v>46</v>
      </c>
      <c r="O1228" s="86"/>
      <c r="P1228" s="231">
        <f>O1228*H1228</f>
        <v>0</v>
      </c>
      <c r="Q1228" s="231">
        <v>0.010999999999999999</v>
      </c>
      <c r="R1228" s="231">
        <f>Q1228*H1228</f>
        <v>31.209529999999997</v>
      </c>
      <c r="S1228" s="231">
        <v>0</v>
      </c>
      <c r="T1228" s="232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215</v>
      </c>
      <c r="AT1228" s="226" t="s">
        <v>211</v>
      </c>
      <c r="AU1228" s="226" t="s">
        <v>216</v>
      </c>
      <c r="AY1228" s="19" t="s">
        <v>207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82</v>
      </c>
      <c r="BK1228" s="227">
        <f>ROUND(I1228*H1228,2)</f>
        <v>0</v>
      </c>
      <c r="BL1228" s="19" t="s">
        <v>215</v>
      </c>
      <c r="BM1228" s="226" t="s">
        <v>1534</v>
      </c>
    </row>
    <row r="1229" s="2" customFormat="1">
      <c r="A1229" s="40"/>
      <c r="B1229" s="41"/>
      <c r="C1229" s="42"/>
      <c r="D1229" s="233" t="s">
        <v>325</v>
      </c>
      <c r="E1229" s="42"/>
      <c r="F1229" s="234" t="s">
        <v>1535</v>
      </c>
      <c r="G1229" s="42"/>
      <c r="H1229" s="42"/>
      <c r="I1229" s="235"/>
      <c r="J1229" s="42"/>
      <c r="K1229" s="42"/>
      <c r="L1229" s="46"/>
      <c r="M1229" s="236"/>
      <c r="N1229" s="237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325</v>
      </c>
      <c r="AU1229" s="19" t="s">
        <v>216</v>
      </c>
    </row>
    <row r="1230" s="13" customFormat="1">
      <c r="A1230" s="13"/>
      <c r="B1230" s="238"/>
      <c r="C1230" s="239"/>
      <c r="D1230" s="240" t="s">
        <v>327</v>
      </c>
      <c r="E1230" s="241" t="s">
        <v>19</v>
      </c>
      <c r="F1230" s="242" t="s">
        <v>1530</v>
      </c>
      <c r="G1230" s="239"/>
      <c r="H1230" s="241" t="s">
        <v>19</v>
      </c>
      <c r="I1230" s="243"/>
      <c r="J1230" s="239"/>
      <c r="K1230" s="239"/>
      <c r="L1230" s="244"/>
      <c r="M1230" s="245"/>
      <c r="N1230" s="246"/>
      <c r="O1230" s="246"/>
      <c r="P1230" s="246"/>
      <c r="Q1230" s="246"/>
      <c r="R1230" s="246"/>
      <c r="S1230" s="246"/>
      <c r="T1230" s="24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8" t="s">
        <v>327</v>
      </c>
      <c r="AU1230" s="248" t="s">
        <v>216</v>
      </c>
      <c r="AV1230" s="13" t="s">
        <v>82</v>
      </c>
      <c r="AW1230" s="13" t="s">
        <v>36</v>
      </c>
      <c r="AX1230" s="13" t="s">
        <v>75</v>
      </c>
      <c r="AY1230" s="248" t="s">
        <v>207</v>
      </c>
    </row>
    <row r="1231" s="14" customFormat="1">
      <c r="A1231" s="14"/>
      <c r="B1231" s="249"/>
      <c r="C1231" s="250"/>
      <c r="D1231" s="240" t="s">
        <v>327</v>
      </c>
      <c r="E1231" s="251" t="s">
        <v>19</v>
      </c>
      <c r="F1231" s="252" t="s">
        <v>1536</v>
      </c>
      <c r="G1231" s="250"/>
      <c r="H1231" s="253">
        <v>218.19999999999999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327</v>
      </c>
      <c r="AU1231" s="259" t="s">
        <v>216</v>
      </c>
      <c r="AV1231" s="14" t="s">
        <v>85</v>
      </c>
      <c r="AW1231" s="14" t="s">
        <v>36</v>
      </c>
      <c r="AX1231" s="14" t="s">
        <v>75</v>
      </c>
      <c r="AY1231" s="259" t="s">
        <v>207</v>
      </c>
    </row>
    <row r="1232" s="14" customFormat="1">
      <c r="A1232" s="14"/>
      <c r="B1232" s="249"/>
      <c r="C1232" s="250"/>
      <c r="D1232" s="240" t="s">
        <v>327</v>
      </c>
      <c r="E1232" s="251" t="s">
        <v>19</v>
      </c>
      <c r="F1232" s="252" t="s">
        <v>1537</v>
      </c>
      <c r="G1232" s="250"/>
      <c r="H1232" s="253">
        <v>479.63999999999999</v>
      </c>
      <c r="I1232" s="254"/>
      <c r="J1232" s="250"/>
      <c r="K1232" s="250"/>
      <c r="L1232" s="255"/>
      <c r="M1232" s="256"/>
      <c r="N1232" s="257"/>
      <c r="O1232" s="257"/>
      <c r="P1232" s="257"/>
      <c r="Q1232" s="257"/>
      <c r="R1232" s="257"/>
      <c r="S1232" s="257"/>
      <c r="T1232" s="25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9" t="s">
        <v>327</v>
      </c>
      <c r="AU1232" s="259" t="s">
        <v>216</v>
      </c>
      <c r="AV1232" s="14" t="s">
        <v>85</v>
      </c>
      <c r="AW1232" s="14" t="s">
        <v>36</v>
      </c>
      <c r="AX1232" s="14" t="s">
        <v>75</v>
      </c>
      <c r="AY1232" s="259" t="s">
        <v>207</v>
      </c>
    </row>
    <row r="1233" s="14" customFormat="1">
      <c r="A1233" s="14"/>
      <c r="B1233" s="249"/>
      <c r="C1233" s="250"/>
      <c r="D1233" s="240" t="s">
        <v>327</v>
      </c>
      <c r="E1233" s="251" t="s">
        <v>19</v>
      </c>
      <c r="F1233" s="252" t="s">
        <v>1538</v>
      </c>
      <c r="G1233" s="250"/>
      <c r="H1233" s="253">
        <v>500.04000000000002</v>
      </c>
      <c r="I1233" s="254"/>
      <c r="J1233" s="250"/>
      <c r="K1233" s="250"/>
      <c r="L1233" s="255"/>
      <c r="M1233" s="256"/>
      <c r="N1233" s="257"/>
      <c r="O1233" s="257"/>
      <c r="P1233" s="257"/>
      <c r="Q1233" s="257"/>
      <c r="R1233" s="257"/>
      <c r="S1233" s="257"/>
      <c r="T1233" s="25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9" t="s">
        <v>327</v>
      </c>
      <c r="AU1233" s="259" t="s">
        <v>216</v>
      </c>
      <c r="AV1233" s="14" t="s">
        <v>85</v>
      </c>
      <c r="AW1233" s="14" t="s">
        <v>36</v>
      </c>
      <c r="AX1233" s="14" t="s">
        <v>75</v>
      </c>
      <c r="AY1233" s="259" t="s">
        <v>207</v>
      </c>
    </row>
    <row r="1234" s="14" customFormat="1">
      <c r="A1234" s="14"/>
      <c r="B1234" s="249"/>
      <c r="C1234" s="250"/>
      <c r="D1234" s="240" t="s">
        <v>327</v>
      </c>
      <c r="E1234" s="251" t="s">
        <v>19</v>
      </c>
      <c r="F1234" s="252" t="s">
        <v>1539</v>
      </c>
      <c r="G1234" s="250"/>
      <c r="H1234" s="253">
        <v>122.88</v>
      </c>
      <c r="I1234" s="254"/>
      <c r="J1234" s="250"/>
      <c r="K1234" s="250"/>
      <c r="L1234" s="255"/>
      <c r="M1234" s="256"/>
      <c r="N1234" s="257"/>
      <c r="O1234" s="257"/>
      <c r="P1234" s="257"/>
      <c r="Q1234" s="257"/>
      <c r="R1234" s="257"/>
      <c r="S1234" s="257"/>
      <c r="T1234" s="25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9" t="s">
        <v>327</v>
      </c>
      <c r="AU1234" s="259" t="s">
        <v>216</v>
      </c>
      <c r="AV1234" s="14" t="s">
        <v>85</v>
      </c>
      <c r="AW1234" s="14" t="s">
        <v>36</v>
      </c>
      <c r="AX1234" s="14" t="s">
        <v>75</v>
      </c>
      <c r="AY1234" s="259" t="s">
        <v>207</v>
      </c>
    </row>
    <row r="1235" s="14" customFormat="1">
      <c r="A1235" s="14"/>
      <c r="B1235" s="249"/>
      <c r="C1235" s="250"/>
      <c r="D1235" s="240" t="s">
        <v>327</v>
      </c>
      <c r="E1235" s="251" t="s">
        <v>19</v>
      </c>
      <c r="F1235" s="252" t="s">
        <v>1540</v>
      </c>
      <c r="G1235" s="250"/>
      <c r="H1235" s="253">
        <v>0</v>
      </c>
      <c r="I1235" s="254"/>
      <c r="J1235" s="250"/>
      <c r="K1235" s="250"/>
      <c r="L1235" s="255"/>
      <c r="M1235" s="256"/>
      <c r="N1235" s="257"/>
      <c r="O1235" s="257"/>
      <c r="P1235" s="257"/>
      <c r="Q1235" s="257"/>
      <c r="R1235" s="257"/>
      <c r="S1235" s="257"/>
      <c r="T1235" s="25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9" t="s">
        <v>327</v>
      </c>
      <c r="AU1235" s="259" t="s">
        <v>216</v>
      </c>
      <c r="AV1235" s="14" t="s">
        <v>85</v>
      </c>
      <c r="AW1235" s="14" t="s">
        <v>36</v>
      </c>
      <c r="AX1235" s="14" t="s">
        <v>75</v>
      </c>
      <c r="AY1235" s="259" t="s">
        <v>207</v>
      </c>
    </row>
    <row r="1236" s="14" customFormat="1">
      <c r="A1236" s="14"/>
      <c r="B1236" s="249"/>
      <c r="C1236" s="250"/>
      <c r="D1236" s="240" t="s">
        <v>327</v>
      </c>
      <c r="E1236" s="251" t="s">
        <v>19</v>
      </c>
      <c r="F1236" s="252" t="s">
        <v>1541</v>
      </c>
      <c r="G1236" s="250"/>
      <c r="H1236" s="253">
        <v>0</v>
      </c>
      <c r="I1236" s="254"/>
      <c r="J1236" s="250"/>
      <c r="K1236" s="250"/>
      <c r="L1236" s="255"/>
      <c r="M1236" s="256"/>
      <c r="N1236" s="257"/>
      <c r="O1236" s="257"/>
      <c r="P1236" s="257"/>
      <c r="Q1236" s="257"/>
      <c r="R1236" s="257"/>
      <c r="S1236" s="257"/>
      <c r="T1236" s="25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9" t="s">
        <v>327</v>
      </c>
      <c r="AU1236" s="259" t="s">
        <v>216</v>
      </c>
      <c r="AV1236" s="14" t="s">
        <v>85</v>
      </c>
      <c r="AW1236" s="14" t="s">
        <v>36</v>
      </c>
      <c r="AX1236" s="14" t="s">
        <v>75</v>
      </c>
      <c r="AY1236" s="259" t="s">
        <v>207</v>
      </c>
    </row>
    <row r="1237" s="14" customFormat="1">
      <c r="A1237" s="14"/>
      <c r="B1237" s="249"/>
      <c r="C1237" s="250"/>
      <c r="D1237" s="240" t="s">
        <v>327</v>
      </c>
      <c r="E1237" s="251" t="s">
        <v>19</v>
      </c>
      <c r="F1237" s="252" t="s">
        <v>1542</v>
      </c>
      <c r="G1237" s="250"/>
      <c r="H1237" s="253">
        <v>22.23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327</v>
      </c>
      <c r="AU1237" s="259" t="s">
        <v>216</v>
      </c>
      <c r="AV1237" s="14" t="s">
        <v>85</v>
      </c>
      <c r="AW1237" s="14" t="s">
        <v>36</v>
      </c>
      <c r="AX1237" s="14" t="s">
        <v>75</v>
      </c>
      <c r="AY1237" s="259" t="s">
        <v>207</v>
      </c>
    </row>
    <row r="1238" s="14" customFormat="1">
      <c r="A1238" s="14"/>
      <c r="B1238" s="249"/>
      <c r="C1238" s="250"/>
      <c r="D1238" s="240" t="s">
        <v>327</v>
      </c>
      <c r="E1238" s="251" t="s">
        <v>19</v>
      </c>
      <c r="F1238" s="252" t="s">
        <v>1543</v>
      </c>
      <c r="G1238" s="250"/>
      <c r="H1238" s="253">
        <v>380.75999999999999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327</v>
      </c>
      <c r="AU1238" s="259" t="s">
        <v>216</v>
      </c>
      <c r="AV1238" s="14" t="s">
        <v>85</v>
      </c>
      <c r="AW1238" s="14" t="s">
        <v>36</v>
      </c>
      <c r="AX1238" s="14" t="s">
        <v>75</v>
      </c>
      <c r="AY1238" s="259" t="s">
        <v>207</v>
      </c>
    </row>
    <row r="1239" s="14" customFormat="1">
      <c r="A1239" s="14"/>
      <c r="B1239" s="249"/>
      <c r="C1239" s="250"/>
      <c r="D1239" s="240" t="s">
        <v>327</v>
      </c>
      <c r="E1239" s="251" t="s">
        <v>19</v>
      </c>
      <c r="F1239" s="252" t="s">
        <v>1544</v>
      </c>
      <c r="G1239" s="250"/>
      <c r="H1239" s="253">
        <v>0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327</v>
      </c>
      <c r="AU1239" s="259" t="s">
        <v>216</v>
      </c>
      <c r="AV1239" s="14" t="s">
        <v>85</v>
      </c>
      <c r="AW1239" s="14" t="s">
        <v>36</v>
      </c>
      <c r="AX1239" s="14" t="s">
        <v>75</v>
      </c>
      <c r="AY1239" s="259" t="s">
        <v>207</v>
      </c>
    </row>
    <row r="1240" s="14" customFormat="1">
      <c r="A1240" s="14"/>
      <c r="B1240" s="249"/>
      <c r="C1240" s="250"/>
      <c r="D1240" s="240" t="s">
        <v>327</v>
      </c>
      <c r="E1240" s="251" t="s">
        <v>19</v>
      </c>
      <c r="F1240" s="252" t="s">
        <v>1545</v>
      </c>
      <c r="G1240" s="250"/>
      <c r="H1240" s="253">
        <v>0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327</v>
      </c>
      <c r="AU1240" s="259" t="s">
        <v>216</v>
      </c>
      <c r="AV1240" s="14" t="s">
        <v>85</v>
      </c>
      <c r="AW1240" s="14" t="s">
        <v>36</v>
      </c>
      <c r="AX1240" s="14" t="s">
        <v>75</v>
      </c>
      <c r="AY1240" s="259" t="s">
        <v>207</v>
      </c>
    </row>
    <row r="1241" s="14" customFormat="1">
      <c r="A1241" s="14"/>
      <c r="B1241" s="249"/>
      <c r="C1241" s="250"/>
      <c r="D1241" s="240" t="s">
        <v>327</v>
      </c>
      <c r="E1241" s="251" t="s">
        <v>19</v>
      </c>
      <c r="F1241" s="252" t="s">
        <v>1546</v>
      </c>
      <c r="G1241" s="250"/>
      <c r="H1241" s="253">
        <v>63.399999999999999</v>
      </c>
      <c r="I1241" s="254"/>
      <c r="J1241" s="250"/>
      <c r="K1241" s="250"/>
      <c r="L1241" s="255"/>
      <c r="M1241" s="256"/>
      <c r="N1241" s="257"/>
      <c r="O1241" s="257"/>
      <c r="P1241" s="257"/>
      <c r="Q1241" s="257"/>
      <c r="R1241" s="257"/>
      <c r="S1241" s="257"/>
      <c r="T1241" s="25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9" t="s">
        <v>327</v>
      </c>
      <c r="AU1241" s="259" t="s">
        <v>216</v>
      </c>
      <c r="AV1241" s="14" t="s">
        <v>85</v>
      </c>
      <c r="AW1241" s="14" t="s">
        <v>36</v>
      </c>
      <c r="AX1241" s="14" t="s">
        <v>75</v>
      </c>
      <c r="AY1241" s="259" t="s">
        <v>207</v>
      </c>
    </row>
    <row r="1242" s="14" customFormat="1">
      <c r="A1242" s="14"/>
      <c r="B1242" s="249"/>
      <c r="C1242" s="250"/>
      <c r="D1242" s="240" t="s">
        <v>327</v>
      </c>
      <c r="E1242" s="251" t="s">
        <v>19</v>
      </c>
      <c r="F1242" s="252" t="s">
        <v>1547</v>
      </c>
      <c r="G1242" s="250"/>
      <c r="H1242" s="253">
        <v>0</v>
      </c>
      <c r="I1242" s="254"/>
      <c r="J1242" s="250"/>
      <c r="K1242" s="250"/>
      <c r="L1242" s="255"/>
      <c r="M1242" s="256"/>
      <c r="N1242" s="257"/>
      <c r="O1242" s="257"/>
      <c r="P1242" s="257"/>
      <c r="Q1242" s="257"/>
      <c r="R1242" s="257"/>
      <c r="S1242" s="257"/>
      <c r="T1242" s="25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9" t="s">
        <v>327</v>
      </c>
      <c r="AU1242" s="259" t="s">
        <v>216</v>
      </c>
      <c r="AV1242" s="14" t="s">
        <v>85</v>
      </c>
      <c r="AW1242" s="14" t="s">
        <v>36</v>
      </c>
      <c r="AX1242" s="14" t="s">
        <v>75</v>
      </c>
      <c r="AY1242" s="259" t="s">
        <v>207</v>
      </c>
    </row>
    <row r="1243" s="14" customFormat="1">
      <c r="A1243" s="14"/>
      <c r="B1243" s="249"/>
      <c r="C1243" s="250"/>
      <c r="D1243" s="240" t="s">
        <v>327</v>
      </c>
      <c r="E1243" s="251" t="s">
        <v>19</v>
      </c>
      <c r="F1243" s="252" t="s">
        <v>1548</v>
      </c>
      <c r="G1243" s="250"/>
      <c r="H1243" s="253">
        <v>463.51999999999998</v>
      </c>
      <c r="I1243" s="254"/>
      <c r="J1243" s="250"/>
      <c r="K1243" s="250"/>
      <c r="L1243" s="255"/>
      <c r="M1243" s="256"/>
      <c r="N1243" s="257"/>
      <c r="O1243" s="257"/>
      <c r="P1243" s="257"/>
      <c r="Q1243" s="257"/>
      <c r="R1243" s="257"/>
      <c r="S1243" s="257"/>
      <c r="T1243" s="25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9" t="s">
        <v>327</v>
      </c>
      <c r="AU1243" s="259" t="s">
        <v>216</v>
      </c>
      <c r="AV1243" s="14" t="s">
        <v>85</v>
      </c>
      <c r="AW1243" s="14" t="s">
        <v>36</v>
      </c>
      <c r="AX1243" s="14" t="s">
        <v>75</v>
      </c>
      <c r="AY1243" s="259" t="s">
        <v>207</v>
      </c>
    </row>
    <row r="1244" s="14" customFormat="1">
      <c r="A1244" s="14"/>
      <c r="B1244" s="249"/>
      <c r="C1244" s="250"/>
      <c r="D1244" s="240" t="s">
        <v>327</v>
      </c>
      <c r="E1244" s="251" t="s">
        <v>19</v>
      </c>
      <c r="F1244" s="252" t="s">
        <v>1549</v>
      </c>
      <c r="G1244" s="250"/>
      <c r="H1244" s="253">
        <v>586.55999999999995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9" t="s">
        <v>327</v>
      </c>
      <c r="AU1244" s="259" t="s">
        <v>216</v>
      </c>
      <c r="AV1244" s="14" t="s">
        <v>85</v>
      </c>
      <c r="AW1244" s="14" t="s">
        <v>36</v>
      </c>
      <c r="AX1244" s="14" t="s">
        <v>75</v>
      </c>
      <c r="AY1244" s="259" t="s">
        <v>207</v>
      </c>
    </row>
    <row r="1245" s="14" customFormat="1">
      <c r="A1245" s="14"/>
      <c r="B1245" s="249"/>
      <c r="C1245" s="250"/>
      <c r="D1245" s="240" t="s">
        <v>327</v>
      </c>
      <c r="E1245" s="251" t="s">
        <v>19</v>
      </c>
      <c r="F1245" s="252" t="s">
        <v>1550</v>
      </c>
      <c r="G1245" s="250"/>
      <c r="H1245" s="253">
        <v>0</v>
      </c>
      <c r="I1245" s="254"/>
      <c r="J1245" s="250"/>
      <c r="K1245" s="250"/>
      <c r="L1245" s="255"/>
      <c r="M1245" s="256"/>
      <c r="N1245" s="257"/>
      <c r="O1245" s="257"/>
      <c r="P1245" s="257"/>
      <c r="Q1245" s="257"/>
      <c r="R1245" s="257"/>
      <c r="S1245" s="257"/>
      <c r="T1245" s="25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9" t="s">
        <v>327</v>
      </c>
      <c r="AU1245" s="259" t="s">
        <v>216</v>
      </c>
      <c r="AV1245" s="14" t="s">
        <v>85</v>
      </c>
      <c r="AW1245" s="14" t="s">
        <v>36</v>
      </c>
      <c r="AX1245" s="14" t="s">
        <v>75</v>
      </c>
      <c r="AY1245" s="259" t="s">
        <v>207</v>
      </c>
    </row>
    <row r="1246" s="15" customFormat="1">
      <c r="A1246" s="15"/>
      <c r="B1246" s="260"/>
      <c r="C1246" s="261"/>
      <c r="D1246" s="240" t="s">
        <v>327</v>
      </c>
      <c r="E1246" s="262" t="s">
        <v>19</v>
      </c>
      <c r="F1246" s="263" t="s">
        <v>345</v>
      </c>
      <c r="G1246" s="261"/>
      <c r="H1246" s="264">
        <v>2837.23</v>
      </c>
      <c r="I1246" s="265"/>
      <c r="J1246" s="261"/>
      <c r="K1246" s="261"/>
      <c r="L1246" s="266"/>
      <c r="M1246" s="267"/>
      <c r="N1246" s="268"/>
      <c r="O1246" s="268"/>
      <c r="P1246" s="268"/>
      <c r="Q1246" s="268"/>
      <c r="R1246" s="268"/>
      <c r="S1246" s="268"/>
      <c r="T1246" s="26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0" t="s">
        <v>327</v>
      </c>
      <c r="AU1246" s="270" t="s">
        <v>216</v>
      </c>
      <c r="AV1246" s="15" t="s">
        <v>215</v>
      </c>
      <c r="AW1246" s="15" t="s">
        <v>36</v>
      </c>
      <c r="AX1246" s="15" t="s">
        <v>82</v>
      </c>
      <c r="AY1246" s="270" t="s">
        <v>207</v>
      </c>
    </row>
    <row r="1247" s="2" customFormat="1" ht="21.75" customHeight="1">
      <c r="A1247" s="40"/>
      <c r="B1247" s="41"/>
      <c r="C1247" s="214" t="s">
        <v>1551</v>
      </c>
      <c r="D1247" s="214" t="s">
        <v>211</v>
      </c>
      <c r="E1247" s="215" t="s">
        <v>1552</v>
      </c>
      <c r="F1247" s="216" t="s">
        <v>1553</v>
      </c>
      <c r="G1247" s="217" t="s">
        <v>337</v>
      </c>
      <c r="H1247" s="218">
        <v>227.679</v>
      </c>
      <c r="I1247" s="219"/>
      <c r="J1247" s="220">
        <f>ROUND(I1247*H1247,2)</f>
        <v>0</v>
      </c>
      <c r="K1247" s="216" t="s">
        <v>323</v>
      </c>
      <c r="L1247" s="46"/>
      <c r="M1247" s="229" t="s">
        <v>19</v>
      </c>
      <c r="N1247" s="230" t="s">
        <v>46</v>
      </c>
      <c r="O1247" s="86"/>
      <c r="P1247" s="231">
        <f>O1247*H1247</f>
        <v>0</v>
      </c>
      <c r="Q1247" s="231">
        <v>2.45329</v>
      </c>
      <c r="R1247" s="231">
        <f>Q1247*H1247</f>
        <v>558.56261390999998</v>
      </c>
      <c r="S1247" s="231">
        <v>0</v>
      </c>
      <c r="T1247" s="232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215</v>
      </c>
      <c r="AT1247" s="226" t="s">
        <v>211</v>
      </c>
      <c r="AU1247" s="226" t="s">
        <v>216</v>
      </c>
      <c r="AY1247" s="19" t="s">
        <v>207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82</v>
      </c>
      <c r="BK1247" s="227">
        <f>ROUND(I1247*H1247,2)</f>
        <v>0</v>
      </c>
      <c r="BL1247" s="19" t="s">
        <v>215</v>
      </c>
      <c r="BM1247" s="226" t="s">
        <v>1554</v>
      </c>
    </row>
    <row r="1248" s="2" customFormat="1">
      <c r="A1248" s="40"/>
      <c r="B1248" s="41"/>
      <c r="C1248" s="42"/>
      <c r="D1248" s="233" t="s">
        <v>325</v>
      </c>
      <c r="E1248" s="42"/>
      <c r="F1248" s="234" t="s">
        <v>1555</v>
      </c>
      <c r="G1248" s="42"/>
      <c r="H1248" s="42"/>
      <c r="I1248" s="235"/>
      <c r="J1248" s="42"/>
      <c r="K1248" s="42"/>
      <c r="L1248" s="46"/>
      <c r="M1248" s="236"/>
      <c r="N1248" s="237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325</v>
      </c>
      <c r="AU1248" s="19" t="s">
        <v>216</v>
      </c>
    </row>
    <row r="1249" s="13" customFormat="1">
      <c r="A1249" s="13"/>
      <c r="B1249" s="238"/>
      <c r="C1249" s="239"/>
      <c r="D1249" s="240" t="s">
        <v>327</v>
      </c>
      <c r="E1249" s="241" t="s">
        <v>19</v>
      </c>
      <c r="F1249" s="242" t="s">
        <v>1556</v>
      </c>
      <c r="G1249" s="239"/>
      <c r="H1249" s="241" t="s">
        <v>19</v>
      </c>
      <c r="I1249" s="243"/>
      <c r="J1249" s="239"/>
      <c r="K1249" s="239"/>
      <c r="L1249" s="244"/>
      <c r="M1249" s="245"/>
      <c r="N1249" s="246"/>
      <c r="O1249" s="246"/>
      <c r="P1249" s="246"/>
      <c r="Q1249" s="246"/>
      <c r="R1249" s="246"/>
      <c r="S1249" s="246"/>
      <c r="T1249" s="247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8" t="s">
        <v>327</v>
      </c>
      <c r="AU1249" s="248" t="s">
        <v>216</v>
      </c>
      <c r="AV1249" s="13" t="s">
        <v>82</v>
      </c>
      <c r="AW1249" s="13" t="s">
        <v>36</v>
      </c>
      <c r="AX1249" s="13" t="s">
        <v>75</v>
      </c>
      <c r="AY1249" s="248" t="s">
        <v>207</v>
      </c>
    </row>
    <row r="1250" s="14" customFormat="1">
      <c r="A1250" s="14"/>
      <c r="B1250" s="249"/>
      <c r="C1250" s="250"/>
      <c r="D1250" s="240" t="s">
        <v>327</v>
      </c>
      <c r="E1250" s="251" t="s">
        <v>19</v>
      </c>
      <c r="F1250" s="252" t="s">
        <v>1557</v>
      </c>
      <c r="G1250" s="250"/>
      <c r="H1250" s="253">
        <v>167.267</v>
      </c>
      <c r="I1250" s="254"/>
      <c r="J1250" s="250"/>
      <c r="K1250" s="250"/>
      <c r="L1250" s="255"/>
      <c r="M1250" s="256"/>
      <c r="N1250" s="257"/>
      <c r="O1250" s="257"/>
      <c r="P1250" s="257"/>
      <c r="Q1250" s="257"/>
      <c r="R1250" s="257"/>
      <c r="S1250" s="257"/>
      <c r="T1250" s="25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9" t="s">
        <v>327</v>
      </c>
      <c r="AU1250" s="259" t="s">
        <v>216</v>
      </c>
      <c r="AV1250" s="14" t="s">
        <v>85</v>
      </c>
      <c r="AW1250" s="14" t="s">
        <v>36</v>
      </c>
      <c r="AX1250" s="14" t="s">
        <v>75</v>
      </c>
      <c r="AY1250" s="259" t="s">
        <v>207</v>
      </c>
    </row>
    <row r="1251" s="14" customFormat="1">
      <c r="A1251" s="14"/>
      <c r="B1251" s="249"/>
      <c r="C1251" s="250"/>
      <c r="D1251" s="240" t="s">
        <v>327</v>
      </c>
      <c r="E1251" s="251" t="s">
        <v>19</v>
      </c>
      <c r="F1251" s="252" t="s">
        <v>1558</v>
      </c>
      <c r="G1251" s="250"/>
      <c r="H1251" s="253">
        <v>8.7279999999999998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327</v>
      </c>
      <c r="AU1251" s="259" t="s">
        <v>216</v>
      </c>
      <c r="AV1251" s="14" t="s">
        <v>85</v>
      </c>
      <c r="AW1251" s="14" t="s">
        <v>36</v>
      </c>
      <c r="AX1251" s="14" t="s">
        <v>75</v>
      </c>
      <c r="AY1251" s="259" t="s">
        <v>207</v>
      </c>
    </row>
    <row r="1252" s="14" customFormat="1">
      <c r="A1252" s="14"/>
      <c r="B1252" s="249"/>
      <c r="C1252" s="250"/>
      <c r="D1252" s="240" t="s">
        <v>327</v>
      </c>
      <c r="E1252" s="251" t="s">
        <v>19</v>
      </c>
      <c r="F1252" s="252" t="s">
        <v>1559</v>
      </c>
      <c r="G1252" s="250"/>
      <c r="H1252" s="253">
        <v>25.581</v>
      </c>
      <c r="I1252" s="254"/>
      <c r="J1252" s="250"/>
      <c r="K1252" s="250"/>
      <c r="L1252" s="255"/>
      <c r="M1252" s="256"/>
      <c r="N1252" s="257"/>
      <c r="O1252" s="257"/>
      <c r="P1252" s="257"/>
      <c r="Q1252" s="257"/>
      <c r="R1252" s="257"/>
      <c r="S1252" s="257"/>
      <c r="T1252" s="25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9" t="s">
        <v>327</v>
      </c>
      <c r="AU1252" s="259" t="s">
        <v>216</v>
      </c>
      <c r="AV1252" s="14" t="s">
        <v>85</v>
      </c>
      <c r="AW1252" s="14" t="s">
        <v>36</v>
      </c>
      <c r="AX1252" s="14" t="s">
        <v>75</v>
      </c>
      <c r="AY1252" s="259" t="s">
        <v>207</v>
      </c>
    </row>
    <row r="1253" s="14" customFormat="1">
      <c r="A1253" s="14"/>
      <c r="B1253" s="249"/>
      <c r="C1253" s="250"/>
      <c r="D1253" s="240" t="s">
        <v>327</v>
      </c>
      <c r="E1253" s="251" t="s">
        <v>19</v>
      </c>
      <c r="F1253" s="252" t="s">
        <v>1560</v>
      </c>
      <c r="G1253" s="250"/>
      <c r="H1253" s="253">
        <v>20.001999999999999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327</v>
      </c>
      <c r="AU1253" s="259" t="s">
        <v>216</v>
      </c>
      <c r="AV1253" s="14" t="s">
        <v>85</v>
      </c>
      <c r="AW1253" s="14" t="s">
        <v>36</v>
      </c>
      <c r="AX1253" s="14" t="s">
        <v>75</v>
      </c>
      <c r="AY1253" s="259" t="s">
        <v>207</v>
      </c>
    </row>
    <row r="1254" s="14" customFormat="1">
      <c r="A1254" s="14"/>
      <c r="B1254" s="249"/>
      <c r="C1254" s="250"/>
      <c r="D1254" s="240" t="s">
        <v>327</v>
      </c>
      <c r="E1254" s="251" t="s">
        <v>19</v>
      </c>
      <c r="F1254" s="252" t="s">
        <v>1561</v>
      </c>
      <c r="G1254" s="250"/>
      <c r="H1254" s="253">
        <v>4.915</v>
      </c>
      <c r="I1254" s="254"/>
      <c r="J1254" s="250"/>
      <c r="K1254" s="250"/>
      <c r="L1254" s="255"/>
      <c r="M1254" s="256"/>
      <c r="N1254" s="257"/>
      <c r="O1254" s="257"/>
      <c r="P1254" s="257"/>
      <c r="Q1254" s="257"/>
      <c r="R1254" s="257"/>
      <c r="S1254" s="257"/>
      <c r="T1254" s="25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9" t="s">
        <v>327</v>
      </c>
      <c r="AU1254" s="259" t="s">
        <v>216</v>
      </c>
      <c r="AV1254" s="14" t="s">
        <v>85</v>
      </c>
      <c r="AW1254" s="14" t="s">
        <v>36</v>
      </c>
      <c r="AX1254" s="14" t="s">
        <v>75</v>
      </c>
      <c r="AY1254" s="259" t="s">
        <v>207</v>
      </c>
    </row>
    <row r="1255" s="14" customFormat="1">
      <c r="A1255" s="14"/>
      <c r="B1255" s="249"/>
      <c r="C1255" s="250"/>
      <c r="D1255" s="240" t="s">
        <v>327</v>
      </c>
      <c r="E1255" s="251" t="s">
        <v>19</v>
      </c>
      <c r="F1255" s="252" t="s">
        <v>1562</v>
      </c>
      <c r="G1255" s="250"/>
      <c r="H1255" s="253">
        <v>0</v>
      </c>
      <c r="I1255" s="254"/>
      <c r="J1255" s="250"/>
      <c r="K1255" s="250"/>
      <c r="L1255" s="255"/>
      <c r="M1255" s="256"/>
      <c r="N1255" s="257"/>
      <c r="O1255" s="257"/>
      <c r="P1255" s="257"/>
      <c r="Q1255" s="257"/>
      <c r="R1255" s="257"/>
      <c r="S1255" s="257"/>
      <c r="T1255" s="25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9" t="s">
        <v>327</v>
      </c>
      <c r="AU1255" s="259" t="s">
        <v>216</v>
      </c>
      <c r="AV1255" s="14" t="s">
        <v>85</v>
      </c>
      <c r="AW1255" s="14" t="s">
        <v>36</v>
      </c>
      <c r="AX1255" s="14" t="s">
        <v>75</v>
      </c>
      <c r="AY1255" s="259" t="s">
        <v>207</v>
      </c>
    </row>
    <row r="1256" s="14" customFormat="1">
      <c r="A1256" s="14"/>
      <c r="B1256" s="249"/>
      <c r="C1256" s="250"/>
      <c r="D1256" s="240" t="s">
        <v>327</v>
      </c>
      <c r="E1256" s="251" t="s">
        <v>19</v>
      </c>
      <c r="F1256" s="252" t="s">
        <v>1563</v>
      </c>
      <c r="G1256" s="250"/>
      <c r="H1256" s="253">
        <v>0</v>
      </c>
      <c r="I1256" s="254"/>
      <c r="J1256" s="250"/>
      <c r="K1256" s="250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9" t="s">
        <v>327</v>
      </c>
      <c r="AU1256" s="259" t="s">
        <v>216</v>
      </c>
      <c r="AV1256" s="14" t="s">
        <v>85</v>
      </c>
      <c r="AW1256" s="14" t="s">
        <v>36</v>
      </c>
      <c r="AX1256" s="14" t="s">
        <v>75</v>
      </c>
      <c r="AY1256" s="259" t="s">
        <v>207</v>
      </c>
    </row>
    <row r="1257" s="14" customFormat="1">
      <c r="A1257" s="14"/>
      <c r="B1257" s="249"/>
      <c r="C1257" s="250"/>
      <c r="D1257" s="240" t="s">
        <v>327</v>
      </c>
      <c r="E1257" s="251" t="s">
        <v>19</v>
      </c>
      <c r="F1257" s="252" t="s">
        <v>1564</v>
      </c>
      <c r="G1257" s="250"/>
      <c r="H1257" s="253">
        <v>1.1859999999999999</v>
      </c>
      <c r="I1257" s="254"/>
      <c r="J1257" s="250"/>
      <c r="K1257" s="250"/>
      <c r="L1257" s="255"/>
      <c r="M1257" s="256"/>
      <c r="N1257" s="257"/>
      <c r="O1257" s="257"/>
      <c r="P1257" s="257"/>
      <c r="Q1257" s="257"/>
      <c r="R1257" s="257"/>
      <c r="S1257" s="257"/>
      <c r="T1257" s="25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9" t="s">
        <v>327</v>
      </c>
      <c r="AU1257" s="259" t="s">
        <v>216</v>
      </c>
      <c r="AV1257" s="14" t="s">
        <v>85</v>
      </c>
      <c r="AW1257" s="14" t="s">
        <v>36</v>
      </c>
      <c r="AX1257" s="14" t="s">
        <v>75</v>
      </c>
      <c r="AY1257" s="259" t="s">
        <v>207</v>
      </c>
    </row>
    <row r="1258" s="15" customFormat="1">
      <c r="A1258" s="15"/>
      <c r="B1258" s="260"/>
      <c r="C1258" s="261"/>
      <c r="D1258" s="240" t="s">
        <v>327</v>
      </c>
      <c r="E1258" s="262" t="s">
        <v>19</v>
      </c>
      <c r="F1258" s="263" t="s">
        <v>345</v>
      </c>
      <c r="G1258" s="261"/>
      <c r="H1258" s="264">
        <v>227.679</v>
      </c>
      <c r="I1258" s="265"/>
      <c r="J1258" s="261"/>
      <c r="K1258" s="261"/>
      <c r="L1258" s="266"/>
      <c r="M1258" s="267"/>
      <c r="N1258" s="268"/>
      <c r="O1258" s="268"/>
      <c r="P1258" s="268"/>
      <c r="Q1258" s="268"/>
      <c r="R1258" s="268"/>
      <c r="S1258" s="268"/>
      <c r="T1258" s="269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0" t="s">
        <v>327</v>
      </c>
      <c r="AU1258" s="270" t="s">
        <v>216</v>
      </c>
      <c r="AV1258" s="15" t="s">
        <v>215</v>
      </c>
      <c r="AW1258" s="15" t="s">
        <v>36</v>
      </c>
      <c r="AX1258" s="15" t="s">
        <v>82</v>
      </c>
      <c r="AY1258" s="270" t="s">
        <v>207</v>
      </c>
    </row>
    <row r="1259" s="2" customFormat="1" ht="21.75" customHeight="1">
      <c r="A1259" s="40"/>
      <c r="B1259" s="41"/>
      <c r="C1259" s="214" t="s">
        <v>1565</v>
      </c>
      <c r="D1259" s="214" t="s">
        <v>211</v>
      </c>
      <c r="E1259" s="215" t="s">
        <v>1566</v>
      </c>
      <c r="F1259" s="216" t="s">
        <v>1567</v>
      </c>
      <c r="G1259" s="217" t="s">
        <v>337</v>
      </c>
      <c r="H1259" s="218">
        <v>227.679</v>
      </c>
      <c r="I1259" s="219"/>
      <c r="J1259" s="220">
        <f>ROUND(I1259*H1259,2)</f>
        <v>0</v>
      </c>
      <c r="K1259" s="216" t="s">
        <v>323</v>
      </c>
      <c r="L1259" s="46"/>
      <c r="M1259" s="229" t="s">
        <v>19</v>
      </c>
      <c r="N1259" s="230" t="s">
        <v>46</v>
      </c>
      <c r="O1259" s="86"/>
      <c r="P1259" s="231">
        <f>O1259*H1259</f>
        <v>0</v>
      </c>
      <c r="Q1259" s="231">
        <v>0</v>
      </c>
      <c r="R1259" s="231">
        <f>Q1259*H1259</f>
        <v>0</v>
      </c>
      <c r="S1259" s="231">
        <v>0</v>
      </c>
      <c r="T1259" s="232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6" t="s">
        <v>215</v>
      </c>
      <c r="AT1259" s="226" t="s">
        <v>211</v>
      </c>
      <c r="AU1259" s="226" t="s">
        <v>216</v>
      </c>
      <c r="AY1259" s="19" t="s">
        <v>207</v>
      </c>
      <c r="BE1259" s="227">
        <f>IF(N1259="základní",J1259,0)</f>
        <v>0</v>
      </c>
      <c r="BF1259" s="227">
        <f>IF(N1259="snížená",J1259,0)</f>
        <v>0</v>
      </c>
      <c r="BG1259" s="227">
        <f>IF(N1259="zákl. přenesená",J1259,0)</f>
        <v>0</v>
      </c>
      <c r="BH1259" s="227">
        <f>IF(N1259="sníž. přenesená",J1259,0)</f>
        <v>0</v>
      </c>
      <c r="BI1259" s="227">
        <f>IF(N1259="nulová",J1259,0)</f>
        <v>0</v>
      </c>
      <c r="BJ1259" s="19" t="s">
        <v>82</v>
      </c>
      <c r="BK1259" s="227">
        <f>ROUND(I1259*H1259,2)</f>
        <v>0</v>
      </c>
      <c r="BL1259" s="19" t="s">
        <v>215</v>
      </c>
      <c r="BM1259" s="226" t="s">
        <v>1568</v>
      </c>
    </row>
    <row r="1260" s="2" customFormat="1">
      <c r="A1260" s="40"/>
      <c r="B1260" s="41"/>
      <c r="C1260" s="42"/>
      <c r="D1260" s="233" t="s">
        <v>325</v>
      </c>
      <c r="E1260" s="42"/>
      <c r="F1260" s="234" t="s">
        <v>1569</v>
      </c>
      <c r="G1260" s="42"/>
      <c r="H1260" s="42"/>
      <c r="I1260" s="235"/>
      <c r="J1260" s="42"/>
      <c r="K1260" s="42"/>
      <c r="L1260" s="46"/>
      <c r="M1260" s="236"/>
      <c r="N1260" s="237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325</v>
      </c>
      <c r="AU1260" s="19" t="s">
        <v>216</v>
      </c>
    </row>
    <row r="1261" s="13" customFormat="1">
      <c r="A1261" s="13"/>
      <c r="B1261" s="238"/>
      <c r="C1261" s="239"/>
      <c r="D1261" s="240" t="s">
        <v>327</v>
      </c>
      <c r="E1261" s="241" t="s">
        <v>19</v>
      </c>
      <c r="F1261" s="242" t="s">
        <v>1570</v>
      </c>
      <c r="G1261" s="239"/>
      <c r="H1261" s="241" t="s">
        <v>19</v>
      </c>
      <c r="I1261" s="243"/>
      <c r="J1261" s="239"/>
      <c r="K1261" s="239"/>
      <c r="L1261" s="244"/>
      <c r="M1261" s="245"/>
      <c r="N1261" s="246"/>
      <c r="O1261" s="246"/>
      <c r="P1261" s="246"/>
      <c r="Q1261" s="246"/>
      <c r="R1261" s="246"/>
      <c r="S1261" s="246"/>
      <c r="T1261" s="247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8" t="s">
        <v>327</v>
      </c>
      <c r="AU1261" s="248" t="s">
        <v>216</v>
      </c>
      <c r="AV1261" s="13" t="s">
        <v>82</v>
      </c>
      <c r="AW1261" s="13" t="s">
        <v>36</v>
      </c>
      <c r="AX1261" s="13" t="s">
        <v>75</v>
      </c>
      <c r="AY1261" s="248" t="s">
        <v>207</v>
      </c>
    </row>
    <row r="1262" s="14" customFormat="1">
      <c r="A1262" s="14"/>
      <c r="B1262" s="249"/>
      <c r="C1262" s="250"/>
      <c r="D1262" s="240" t="s">
        <v>327</v>
      </c>
      <c r="E1262" s="251" t="s">
        <v>19</v>
      </c>
      <c r="F1262" s="252" t="s">
        <v>1557</v>
      </c>
      <c r="G1262" s="250"/>
      <c r="H1262" s="253">
        <v>167.267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327</v>
      </c>
      <c r="AU1262" s="259" t="s">
        <v>216</v>
      </c>
      <c r="AV1262" s="14" t="s">
        <v>85</v>
      </c>
      <c r="AW1262" s="14" t="s">
        <v>36</v>
      </c>
      <c r="AX1262" s="14" t="s">
        <v>75</v>
      </c>
      <c r="AY1262" s="259" t="s">
        <v>207</v>
      </c>
    </row>
    <row r="1263" s="14" customFormat="1">
      <c r="A1263" s="14"/>
      <c r="B1263" s="249"/>
      <c r="C1263" s="250"/>
      <c r="D1263" s="240" t="s">
        <v>327</v>
      </c>
      <c r="E1263" s="251" t="s">
        <v>19</v>
      </c>
      <c r="F1263" s="252" t="s">
        <v>1558</v>
      </c>
      <c r="G1263" s="250"/>
      <c r="H1263" s="253">
        <v>8.7279999999999998</v>
      </c>
      <c r="I1263" s="254"/>
      <c r="J1263" s="250"/>
      <c r="K1263" s="250"/>
      <c r="L1263" s="255"/>
      <c r="M1263" s="256"/>
      <c r="N1263" s="257"/>
      <c r="O1263" s="257"/>
      <c r="P1263" s="257"/>
      <c r="Q1263" s="257"/>
      <c r="R1263" s="257"/>
      <c r="S1263" s="257"/>
      <c r="T1263" s="25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9" t="s">
        <v>327</v>
      </c>
      <c r="AU1263" s="259" t="s">
        <v>216</v>
      </c>
      <c r="AV1263" s="14" t="s">
        <v>85</v>
      </c>
      <c r="AW1263" s="14" t="s">
        <v>36</v>
      </c>
      <c r="AX1263" s="14" t="s">
        <v>75</v>
      </c>
      <c r="AY1263" s="259" t="s">
        <v>207</v>
      </c>
    </row>
    <row r="1264" s="14" customFormat="1">
      <c r="A1264" s="14"/>
      <c r="B1264" s="249"/>
      <c r="C1264" s="250"/>
      <c r="D1264" s="240" t="s">
        <v>327</v>
      </c>
      <c r="E1264" s="251" t="s">
        <v>19</v>
      </c>
      <c r="F1264" s="252" t="s">
        <v>1559</v>
      </c>
      <c r="G1264" s="250"/>
      <c r="H1264" s="253">
        <v>25.581</v>
      </c>
      <c r="I1264" s="254"/>
      <c r="J1264" s="250"/>
      <c r="K1264" s="250"/>
      <c r="L1264" s="255"/>
      <c r="M1264" s="256"/>
      <c r="N1264" s="257"/>
      <c r="O1264" s="257"/>
      <c r="P1264" s="257"/>
      <c r="Q1264" s="257"/>
      <c r="R1264" s="257"/>
      <c r="S1264" s="257"/>
      <c r="T1264" s="25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9" t="s">
        <v>327</v>
      </c>
      <c r="AU1264" s="259" t="s">
        <v>216</v>
      </c>
      <c r="AV1264" s="14" t="s">
        <v>85</v>
      </c>
      <c r="AW1264" s="14" t="s">
        <v>36</v>
      </c>
      <c r="AX1264" s="14" t="s">
        <v>75</v>
      </c>
      <c r="AY1264" s="259" t="s">
        <v>207</v>
      </c>
    </row>
    <row r="1265" s="14" customFormat="1">
      <c r="A1265" s="14"/>
      <c r="B1265" s="249"/>
      <c r="C1265" s="250"/>
      <c r="D1265" s="240" t="s">
        <v>327</v>
      </c>
      <c r="E1265" s="251" t="s">
        <v>19</v>
      </c>
      <c r="F1265" s="252" t="s">
        <v>1560</v>
      </c>
      <c r="G1265" s="250"/>
      <c r="H1265" s="253">
        <v>20.001999999999999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327</v>
      </c>
      <c r="AU1265" s="259" t="s">
        <v>216</v>
      </c>
      <c r="AV1265" s="14" t="s">
        <v>85</v>
      </c>
      <c r="AW1265" s="14" t="s">
        <v>36</v>
      </c>
      <c r="AX1265" s="14" t="s">
        <v>75</v>
      </c>
      <c r="AY1265" s="259" t="s">
        <v>207</v>
      </c>
    </row>
    <row r="1266" s="14" customFormat="1">
      <c r="A1266" s="14"/>
      <c r="B1266" s="249"/>
      <c r="C1266" s="250"/>
      <c r="D1266" s="240" t="s">
        <v>327</v>
      </c>
      <c r="E1266" s="251" t="s">
        <v>19</v>
      </c>
      <c r="F1266" s="252" t="s">
        <v>1561</v>
      </c>
      <c r="G1266" s="250"/>
      <c r="H1266" s="253">
        <v>4.915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327</v>
      </c>
      <c r="AU1266" s="259" t="s">
        <v>216</v>
      </c>
      <c r="AV1266" s="14" t="s">
        <v>85</v>
      </c>
      <c r="AW1266" s="14" t="s">
        <v>36</v>
      </c>
      <c r="AX1266" s="14" t="s">
        <v>75</v>
      </c>
      <c r="AY1266" s="259" t="s">
        <v>207</v>
      </c>
    </row>
    <row r="1267" s="14" customFormat="1">
      <c r="A1267" s="14"/>
      <c r="B1267" s="249"/>
      <c r="C1267" s="250"/>
      <c r="D1267" s="240" t="s">
        <v>327</v>
      </c>
      <c r="E1267" s="251" t="s">
        <v>19</v>
      </c>
      <c r="F1267" s="252" t="s">
        <v>1562</v>
      </c>
      <c r="G1267" s="250"/>
      <c r="H1267" s="253">
        <v>0</v>
      </c>
      <c r="I1267" s="254"/>
      <c r="J1267" s="250"/>
      <c r="K1267" s="250"/>
      <c r="L1267" s="255"/>
      <c r="M1267" s="256"/>
      <c r="N1267" s="257"/>
      <c r="O1267" s="257"/>
      <c r="P1267" s="257"/>
      <c r="Q1267" s="257"/>
      <c r="R1267" s="257"/>
      <c r="S1267" s="257"/>
      <c r="T1267" s="258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9" t="s">
        <v>327</v>
      </c>
      <c r="AU1267" s="259" t="s">
        <v>216</v>
      </c>
      <c r="AV1267" s="14" t="s">
        <v>85</v>
      </c>
      <c r="AW1267" s="14" t="s">
        <v>36</v>
      </c>
      <c r="AX1267" s="14" t="s">
        <v>75</v>
      </c>
      <c r="AY1267" s="259" t="s">
        <v>207</v>
      </c>
    </row>
    <row r="1268" s="14" customFormat="1">
      <c r="A1268" s="14"/>
      <c r="B1268" s="249"/>
      <c r="C1268" s="250"/>
      <c r="D1268" s="240" t="s">
        <v>327</v>
      </c>
      <c r="E1268" s="251" t="s">
        <v>19</v>
      </c>
      <c r="F1268" s="252" t="s">
        <v>1563</v>
      </c>
      <c r="G1268" s="250"/>
      <c r="H1268" s="253">
        <v>0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9" t="s">
        <v>327</v>
      </c>
      <c r="AU1268" s="259" t="s">
        <v>216</v>
      </c>
      <c r="AV1268" s="14" t="s">
        <v>85</v>
      </c>
      <c r="AW1268" s="14" t="s">
        <v>36</v>
      </c>
      <c r="AX1268" s="14" t="s">
        <v>75</v>
      </c>
      <c r="AY1268" s="259" t="s">
        <v>207</v>
      </c>
    </row>
    <row r="1269" s="14" customFormat="1">
      <c r="A1269" s="14"/>
      <c r="B1269" s="249"/>
      <c r="C1269" s="250"/>
      <c r="D1269" s="240" t="s">
        <v>327</v>
      </c>
      <c r="E1269" s="251" t="s">
        <v>19</v>
      </c>
      <c r="F1269" s="252" t="s">
        <v>1564</v>
      </c>
      <c r="G1269" s="250"/>
      <c r="H1269" s="253">
        <v>1.1859999999999999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327</v>
      </c>
      <c r="AU1269" s="259" t="s">
        <v>216</v>
      </c>
      <c r="AV1269" s="14" t="s">
        <v>85</v>
      </c>
      <c r="AW1269" s="14" t="s">
        <v>36</v>
      </c>
      <c r="AX1269" s="14" t="s">
        <v>75</v>
      </c>
      <c r="AY1269" s="259" t="s">
        <v>207</v>
      </c>
    </row>
    <row r="1270" s="15" customFormat="1">
      <c r="A1270" s="15"/>
      <c r="B1270" s="260"/>
      <c r="C1270" s="261"/>
      <c r="D1270" s="240" t="s">
        <v>327</v>
      </c>
      <c r="E1270" s="262" t="s">
        <v>19</v>
      </c>
      <c r="F1270" s="263" t="s">
        <v>345</v>
      </c>
      <c r="G1270" s="261"/>
      <c r="H1270" s="264">
        <v>227.679</v>
      </c>
      <c r="I1270" s="265"/>
      <c r="J1270" s="261"/>
      <c r="K1270" s="261"/>
      <c r="L1270" s="266"/>
      <c r="M1270" s="267"/>
      <c r="N1270" s="268"/>
      <c r="O1270" s="268"/>
      <c r="P1270" s="268"/>
      <c r="Q1270" s="268"/>
      <c r="R1270" s="268"/>
      <c r="S1270" s="268"/>
      <c r="T1270" s="269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70" t="s">
        <v>327</v>
      </c>
      <c r="AU1270" s="270" t="s">
        <v>216</v>
      </c>
      <c r="AV1270" s="15" t="s">
        <v>215</v>
      </c>
      <c r="AW1270" s="15" t="s">
        <v>36</v>
      </c>
      <c r="AX1270" s="15" t="s">
        <v>82</v>
      </c>
      <c r="AY1270" s="270" t="s">
        <v>207</v>
      </c>
    </row>
    <row r="1271" s="2" customFormat="1" ht="24.15" customHeight="1">
      <c r="A1271" s="40"/>
      <c r="B1271" s="41"/>
      <c r="C1271" s="214" t="s">
        <v>1571</v>
      </c>
      <c r="D1271" s="214" t="s">
        <v>211</v>
      </c>
      <c r="E1271" s="215" t="s">
        <v>1572</v>
      </c>
      <c r="F1271" s="216" t="s">
        <v>1573</v>
      </c>
      <c r="G1271" s="217" t="s">
        <v>337</v>
      </c>
      <c r="H1271" s="218">
        <v>227.679</v>
      </c>
      <c r="I1271" s="219"/>
      <c r="J1271" s="220">
        <f>ROUND(I1271*H1271,2)</f>
        <v>0</v>
      </c>
      <c r="K1271" s="216" t="s">
        <v>323</v>
      </c>
      <c r="L1271" s="46"/>
      <c r="M1271" s="229" t="s">
        <v>19</v>
      </c>
      <c r="N1271" s="230" t="s">
        <v>46</v>
      </c>
      <c r="O1271" s="86"/>
      <c r="P1271" s="231">
        <f>O1271*H1271</f>
        <v>0</v>
      </c>
      <c r="Q1271" s="231">
        <v>0.020199999999999999</v>
      </c>
      <c r="R1271" s="231">
        <f>Q1271*H1271</f>
        <v>4.5991157999999999</v>
      </c>
      <c r="S1271" s="231">
        <v>0</v>
      </c>
      <c r="T1271" s="232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6" t="s">
        <v>215</v>
      </c>
      <c r="AT1271" s="226" t="s">
        <v>211</v>
      </c>
      <c r="AU1271" s="226" t="s">
        <v>216</v>
      </c>
      <c r="AY1271" s="19" t="s">
        <v>207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19" t="s">
        <v>82</v>
      </c>
      <c r="BK1271" s="227">
        <f>ROUND(I1271*H1271,2)</f>
        <v>0</v>
      </c>
      <c r="BL1271" s="19" t="s">
        <v>215</v>
      </c>
      <c r="BM1271" s="226" t="s">
        <v>1574</v>
      </c>
    </row>
    <row r="1272" s="2" customFormat="1">
      <c r="A1272" s="40"/>
      <c r="B1272" s="41"/>
      <c r="C1272" s="42"/>
      <c r="D1272" s="233" t="s">
        <v>325</v>
      </c>
      <c r="E1272" s="42"/>
      <c r="F1272" s="234" t="s">
        <v>1575</v>
      </c>
      <c r="G1272" s="42"/>
      <c r="H1272" s="42"/>
      <c r="I1272" s="235"/>
      <c r="J1272" s="42"/>
      <c r="K1272" s="42"/>
      <c r="L1272" s="46"/>
      <c r="M1272" s="236"/>
      <c r="N1272" s="237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325</v>
      </c>
      <c r="AU1272" s="19" t="s">
        <v>216</v>
      </c>
    </row>
    <row r="1273" s="13" customFormat="1">
      <c r="A1273" s="13"/>
      <c r="B1273" s="238"/>
      <c r="C1273" s="239"/>
      <c r="D1273" s="240" t="s">
        <v>327</v>
      </c>
      <c r="E1273" s="241" t="s">
        <v>19</v>
      </c>
      <c r="F1273" s="242" t="s">
        <v>1576</v>
      </c>
      <c r="G1273" s="239"/>
      <c r="H1273" s="241" t="s">
        <v>19</v>
      </c>
      <c r="I1273" s="243"/>
      <c r="J1273" s="239"/>
      <c r="K1273" s="239"/>
      <c r="L1273" s="244"/>
      <c r="M1273" s="245"/>
      <c r="N1273" s="246"/>
      <c r="O1273" s="246"/>
      <c r="P1273" s="246"/>
      <c r="Q1273" s="246"/>
      <c r="R1273" s="246"/>
      <c r="S1273" s="246"/>
      <c r="T1273" s="247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8" t="s">
        <v>327</v>
      </c>
      <c r="AU1273" s="248" t="s">
        <v>216</v>
      </c>
      <c r="AV1273" s="13" t="s">
        <v>82</v>
      </c>
      <c r="AW1273" s="13" t="s">
        <v>36</v>
      </c>
      <c r="AX1273" s="13" t="s">
        <v>75</v>
      </c>
      <c r="AY1273" s="248" t="s">
        <v>207</v>
      </c>
    </row>
    <row r="1274" s="14" customFormat="1">
      <c r="A1274" s="14"/>
      <c r="B1274" s="249"/>
      <c r="C1274" s="250"/>
      <c r="D1274" s="240" t="s">
        <v>327</v>
      </c>
      <c r="E1274" s="251" t="s">
        <v>19</v>
      </c>
      <c r="F1274" s="252" t="s">
        <v>1557</v>
      </c>
      <c r="G1274" s="250"/>
      <c r="H1274" s="253">
        <v>167.267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327</v>
      </c>
      <c r="AU1274" s="259" t="s">
        <v>216</v>
      </c>
      <c r="AV1274" s="14" t="s">
        <v>85</v>
      </c>
      <c r="AW1274" s="14" t="s">
        <v>36</v>
      </c>
      <c r="AX1274" s="14" t="s">
        <v>75</v>
      </c>
      <c r="AY1274" s="259" t="s">
        <v>207</v>
      </c>
    </row>
    <row r="1275" s="14" customFormat="1">
      <c r="A1275" s="14"/>
      <c r="B1275" s="249"/>
      <c r="C1275" s="250"/>
      <c r="D1275" s="240" t="s">
        <v>327</v>
      </c>
      <c r="E1275" s="251" t="s">
        <v>19</v>
      </c>
      <c r="F1275" s="252" t="s">
        <v>1558</v>
      </c>
      <c r="G1275" s="250"/>
      <c r="H1275" s="253">
        <v>8.7279999999999998</v>
      </c>
      <c r="I1275" s="254"/>
      <c r="J1275" s="250"/>
      <c r="K1275" s="250"/>
      <c r="L1275" s="255"/>
      <c r="M1275" s="256"/>
      <c r="N1275" s="257"/>
      <c r="O1275" s="257"/>
      <c r="P1275" s="257"/>
      <c r="Q1275" s="257"/>
      <c r="R1275" s="257"/>
      <c r="S1275" s="257"/>
      <c r="T1275" s="25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9" t="s">
        <v>327</v>
      </c>
      <c r="AU1275" s="259" t="s">
        <v>216</v>
      </c>
      <c r="AV1275" s="14" t="s">
        <v>85</v>
      </c>
      <c r="AW1275" s="14" t="s">
        <v>36</v>
      </c>
      <c r="AX1275" s="14" t="s">
        <v>75</v>
      </c>
      <c r="AY1275" s="259" t="s">
        <v>207</v>
      </c>
    </row>
    <row r="1276" s="14" customFormat="1">
      <c r="A1276" s="14"/>
      <c r="B1276" s="249"/>
      <c r="C1276" s="250"/>
      <c r="D1276" s="240" t="s">
        <v>327</v>
      </c>
      <c r="E1276" s="251" t="s">
        <v>19</v>
      </c>
      <c r="F1276" s="252" t="s">
        <v>1559</v>
      </c>
      <c r="G1276" s="250"/>
      <c r="H1276" s="253">
        <v>25.581</v>
      </c>
      <c r="I1276" s="254"/>
      <c r="J1276" s="250"/>
      <c r="K1276" s="250"/>
      <c r="L1276" s="255"/>
      <c r="M1276" s="256"/>
      <c r="N1276" s="257"/>
      <c r="O1276" s="257"/>
      <c r="P1276" s="257"/>
      <c r="Q1276" s="257"/>
      <c r="R1276" s="257"/>
      <c r="S1276" s="257"/>
      <c r="T1276" s="25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9" t="s">
        <v>327</v>
      </c>
      <c r="AU1276" s="259" t="s">
        <v>216</v>
      </c>
      <c r="AV1276" s="14" t="s">
        <v>85</v>
      </c>
      <c r="AW1276" s="14" t="s">
        <v>36</v>
      </c>
      <c r="AX1276" s="14" t="s">
        <v>75</v>
      </c>
      <c r="AY1276" s="259" t="s">
        <v>207</v>
      </c>
    </row>
    <row r="1277" s="14" customFormat="1">
      <c r="A1277" s="14"/>
      <c r="B1277" s="249"/>
      <c r="C1277" s="250"/>
      <c r="D1277" s="240" t="s">
        <v>327</v>
      </c>
      <c r="E1277" s="251" t="s">
        <v>19</v>
      </c>
      <c r="F1277" s="252" t="s">
        <v>1560</v>
      </c>
      <c r="G1277" s="250"/>
      <c r="H1277" s="253">
        <v>20.001999999999999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9" t="s">
        <v>327</v>
      </c>
      <c r="AU1277" s="259" t="s">
        <v>216</v>
      </c>
      <c r="AV1277" s="14" t="s">
        <v>85</v>
      </c>
      <c r="AW1277" s="14" t="s">
        <v>36</v>
      </c>
      <c r="AX1277" s="14" t="s">
        <v>75</v>
      </c>
      <c r="AY1277" s="259" t="s">
        <v>207</v>
      </c>
    </row>
    <row r="1278" s="14" customFormat="1">
      <c r="A1278" s="14"/>
      <c r="B1278" s="249"/>
      <c r="C1278" s="250"/>
      <c r="D1278" s="240" t="s">
        <v>327</v>
      </c>
      <c r="E1278" s="251" t="s">
        <v>19</v>
      </c>
      <c r="F1278" s="252" t="s">
        <v>1561</v>
      </c>
      <c r="G1278" s="250"/>
      <c r="H1278" s="253">
        <v>4.915</v>
      </c>
      <c r="I1278" s="254"/>
      <c r="J1278" s="250"/>
      <c r="K1278" s="250"/>
      <c r="L1278" s="255"/>
      <c r="M1278" s="256"/>
      <c r="N1278" s="257"/>
      <c r="O1278" s="257"/>
      <c r="P1278" s="257"/>
      <c r="Q1278" s="257"/>
      <c r="R1278" s="257"/>
      <c r="S1278" s="257"/>
      <c r="T1278" s="25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9" t="s">
        <v>327</v>
      </c>
      <c r="AU1278" s="259" t="s">
        <v>216</v>
      </c>
      <c r="AV1278" s="14" t="s">
        <v>85</v>
      </c>
      <c r="AW1278" s="14" t="s">
        <v>36</v>
      </c>
      <c r="AX1278" s="14" t="s">
        <v>75</v>
      </c>
      <c r="AY1278" s="259" t="s">
        <v>207</v>
      </c>
    </row>
    <row r="1279" s="14" customFormat="1">
      <c r="A1279" s="14"/>
      <c r="B1279" s="249"/>
      <c r="C1279" s="250"/>
      <c r="D1279" s="240" t="s">
        <v>327</v>
      </c>
      <c r="E1279" s="251" t="s">
        <v>19</v>
      </c>
      <c r="F1279" s="252" t="s">
        <v>1562</v>
      </c>
      <c r="G1279" s="250"/>
      <c r="H1279" s="253">
        <v>0</v>
      </c>
      <c r="I1279" s="254"/>
      <c r="J1279" s="250"/>
      <c r="K1279" s="250"/>
      <c r="L1279" s="255"/>
      <c r="M1279" s="256"/>
      <c r="N1279" s="257"/>
      <c r="O1279" s="257"/>
      <c r="P1279" s="257"/>
      <c r="Q1279" s="257"/>
      <c r="R1279" s="257"/>
      <c r="S1279" s="257"/>
      <c r="T1279" s="25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9" t="s">
        <v>327</v>
      </c>
      <c r="AU1279" s="259" t="s">
        <v>216</v>
      </c>
      <c r="AV1279" s="14" t="s">
        <v>85</v>
      </c>
      <c r="AW1279" s="14" t="s">
        <v>36</v>
      </c>
      <c r="AX1279" s="14" t="s">
        <v>75</v>
      </c>
      <c r="AY1279" s="259" t="s">
        <v>207</v>
      </c>
    </row>
    <row r="1280" s="14" customFormat="1">
      <c r="A1280" s="14"/>
      <c r="B1280" s="249"/>
      <c r="C1280" s="250"/>
      <c r="D1280" s="240" t="s">
        <v>327</v>
      </c>
      <c r="E1280" s="251" t="s">
        <v>19</v>
      </c>
      <c r="F1280" s="252" t="s">
        <v>1563</v>
      </c>
      <c r="G1280" s="250"/>
      <c r="H1280" s="253">
        <v>0</v>
      </c>
      <c r="I1280" s="254"/>
      <c r="J1280" s="250"/>
      <c r="K1280" s="250"/>
      <c r="L1280" s="255"/>
      <c r="M1280" s="256"/>
      <c r="N1280" s="257"/>
      <c r="O1280" s="257"/>
      <c r="P1280" s="257"/>
      <c r="Q1280" s="257"/>
      <c r="R1280" s="257"/>
      <c r="S1280" s="257"/>
      <c r="T1280" s="258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9" t="s">
        <v>327</v>
      </c>
      <c r="AU1280" s="259" t="s">
        <v>216</v>
      </c>
      <c r="AV1280" s="14" t="s">
        <v>85</v>
      </c>
      <c r="AW1280" s="14" t="s">
        <v>36</v>
      </c>
      <c r="AX1280" s="14" t="s">
        <v>75</v>
      </c>
      <c r="AY1280" s="259" t="s">
        <v>207</v>
      </c>
    </row>
    <row r="1281" s="14" customFormat="1">
      <c r="A1281" s="14"/>
      <c r="B1281" s="249"/>
      <c r="C1281" s="250"/>
      <c r="D1281" s="240" t="s">
        <v>327</v>
      </c>
      <c r="E1281" s="251" t="s">
        <v>19</v>
      </c>
      <c r="F1281" s="252" t="s">
        <v>1564</v>
      </c>
      <c r="G1281" s="250"/>
      <c r="H1281" s="253">
        <v>1.1859999999999999</v>
      </c>
      <c r="I1281" s="254"/>
      <c r="J1281" s="250"/>
      <c r="K1281" s="250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9" t="s">
        <v>327</v>
      </c>
      <c r="AU1281" s="259" t="s">
        <v>216</v>
      </c>
      <c r="AV1281" s="14" t="s">
        <v>85</v>
      </c>
      <c r="AW1281" s="14" t="s">
        <v>36</v>
      </c>
      <c r="AX1281" s="14" t="s">
        <v>75</v>
      </c>
      <c r="AY1281" s="259" t="s">
        <v>207</v>
      </c>
    </row>
    <row r="1282" s="15" customFormat="1">
      <c r="A1282" s="15"/>
      <c r="B1282" s="260"/>
      <c r="C1282" s="261"/>
      <c r="D1282" s="240" t="s">
        <v>327</v>
      </c>
      <c r="E1282" s="262" t="s">
        <v>19</v>
      </c>
      <c r="F1282" s="263" t="s">
        <v>345</v>
      </c>
      <c r="G1282" s="261"/>
      <c r="H1282" s="264">
        <v>227.679</v>
      </c>
      <c r="I1282" s="265"/>
      <c r="J1282" s="261"/>
      <c r="K1282" s="261"/>
      <c r="L1282" s="266"/>
      <c r="M1282" s="267"/>
      <c r="N1282" s="268"/>
      <c r="O1282" s="268"/>
      <c r="P1282" s="268"/>
      <c r="Q1282" s="268"/>
      <c r="R1282" s="268"/>
      <c r="S1282" s="268"/>
      <c r="T1282" s="269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0" t="s">
        <v>327</v>
      </c>
      <c r="AU1282" s="270" t="s">
        <v>216</v>
      </c>
      <c r="AV1282" s="15" t="s">
        <v>215</v>
      </c>
      <c r="AW1282" s="15" t="s">
        <v>36</v>
      </c>
      <c r="AX1282" s="15" t="s">
        <v>82</v>
      </c>
      <c r="AY1282" s="270" t="s">
        <v>207</v>
      </c>
    </row>
    <row r="1283" s="2" customFormat="1" ht="16.5" customHeight="1">
      <c r="A1283" s="40"/>
      <c r="B1283" s="41"/>
      <c r="C1283" s="214" t="s">
        <v>1577</v>
      </c>
      <c r="D1283" s="214" t="s">
        <v>211</v>
      </c>
      <c r="E1283" s="215" t="s">
        <v>1578</v>
      </c>
      <c r="F1283" s="216" t="s">
        <v>1579</v>
      </c>
      <c r="G1283" s="217" t="s">
        <v>220</v>
      </c>
      <c r="H1283" s="218">
        <v>2.069</v>
      </c>
      <c r="I1283" s="219"/>
      <c r="J1283" s="220">
        <f>ROUND(I1283*H1283,2)</f>
        <v>0</v>
      </c>
      <c r="K1283" s="216" t="s">
        <v>323</v>
      </c>
      <c r="L1283" s="46"/>
      <c r="M1283" s="229" t="s">
        <v>19</v>
      </c>
      <c r="N1283" s="230" t="s">
        <v>46</v>
      </c>
      <c r="O1283" s="86"/>
      <c r="P1283" s="231">
        <f>O1283*H1283</f>
        <v>0</v>
      </c>
      <c r="Q1283" s="231">
        <v>0.013520000000000001</v>
      </c>
      <c r="R1283" s="231">
        <f>Q1283*H1283</f>
        <v>0.027972880000000002</v>
      </c>
      <c r="S1283" s="231">
        <v>0</v>
      </c>
      <c r="T1283" s="232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215</v>
      </c>
      <c r="AT1283" s="226" t="s">
        <v>211</v>
      </c>
      <c r="AU1283" s="226" t="s">
        <v>216</v>
      </c>
      <c r="AY1283" s="19" t="s">
        <v>207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82</v>
      </c>
      <c r="BK1283" s="227">
        <f>ROUND(I1283*H1283,2)</f>
        <v>0</v>
      </c>
      <c r="BL1283" s="19" t="s">
        <v>215</v>
      </c>
      <c r="BM1283" s="226" t="s">
        <v>1580</v>
      </c>
    </row>
    <row r="1284" s="2" customFormat="1">
      <c r="A1284" s="40"/>
      <c r="B1284" s="41"/>
      <c r="C1284" s="42"/>
      <c r="D1284" s="233" t="s">
        <v>325</v>
      </c>
      <c r="E1284" s="42"/>
      <c r="F1284" s="234" t="s">
        <v>1581</v>
      </c>
      <c r="G1284" s="42"/>
      <c r="H1284" s="42"/>
      <c r="I1284" s="235"/>
      <c r="J1284" s="42"/>
      <c r="K1284" s="42"/>
      <c r="L1284" s="46"/>
      <c r="M1284" s="236"/>
      <c r="N1284" s="237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325</v>
      </c>
      <c r="AU1284" s="19" t="s">
        <v>216</v>
      </c>
    </row>
    <row r="1285" s="13" customFormat="1">
      <c r="A1285" s="13"/>
      <c r="B1285" s="238"/>
      <c r="C1285" s="239"/>
      <c r="D1285" s="240" t="s">
        <v>327</v>
      </c>
      <c r="E1285" s="241" t="s">
        <v>19</v>
      </c>
      <c r="F1285" s="242" t="s">
        <v>1582</v>
      </c>
      <c r="G1285" s="239"/>
      <c r="H1285" s="241" t="s">
        <v>19</v>
      </c>
      <c r="I1285" s="243"/>
      <c r="J1285" s="239"/>
      <c r="K1285" s="239"/>
      <c r="L1285" s="244"/>
      <c r="M1285" s="245"/>
      <c r="N1285" s="246"/>
      <c r="O1285" s="246"/>
      <c r="P1285" s="246"/>
      <c r="Q1285" s="246"/>
      <c r="R1285" s="246"/>
      <c r="S1285" s="246"/>
      <c r="T1285" s="24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8" t="s">
        <v>327</v>
      </c>
      <c r="AU1285" s="248" t="s">
        <v>216</v>
      </c>
      <c r="AV1285" s="13" t="s">
        <v>82</v>
      </c>
      <c r="AW1285" s="13" t="s">
        <v>36</v>
      </c>
      <c r="AX1285" s="13" t="s">
        <v>75</v>
      </c>
      <c r="AY1285" s="248" t="s">
        <v>207</v>
      </c>
    </row>
    <row r="1286" s="13" customFormat="1">
      <c r="A1286" s="13"/>
      <c r="B1286" s="238"/>
      <c r="C1286" s="239"/>
      <c r="D1286" s="240" t="s">
        <v>327</v>
      </c>
      <c r="E1286" s="241" t="s">
        <v>19</v>
      </c>
      <c r="F1286" s="242" t="s">
        <v>1583</v>
      </c>
      <c r="G1286" s="239"/>
      <c r="H1286" s="241" t="s">
        <v>19</v>
      </c>
      <c r="I1286" s="243"/>
      <c r="J1286" s="239"/>
      <c r="K1286" s="239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8" t="s">
        <v>327</v>
      </c>
      <c r="AU1286" s="248" t="s">
        <v>216</v>
      </c>
      <c r="AV1286" s="13" t="s">
        <v>82</v>
      </c>
      <c r="AW1286" s="13" t="s">
        <v>36</v>
      </c>
      <c r="AX1286" s="13" t="s">
        <v>75</v>
      </c>
      <c r="AY1286" s="248" t="s">
        <v>207</v>
      </c>
    </row>
    <row r="1287" s="14" customFormat="1">
      <c r="A1287" s="14"/>
      <c r="B1287" s="249"/>
      <c r="C1287" s="250"/>
      <c r="D1287" s="240" t="s">
        <v>327</v>
      </c>
      <c r="E1287" s="251" t="s">
        <v>19</v>
      </c>
      <c r="F1287" s="252" t="s">
        <v>1584</v>
      </c>
      <c r="G1287" s="250"/>
      <c r="H1287" s="253">
        <v>0.35999999999999999</v>
      </c>
      <c r="I1287" s="254"/>
      <c r="J1287" s="250"/>
      <c r="K1287" s="250"/>
      <c r="L1287" s="255"/>
      <c r="M1287" s="256"/>
      <c r="N1287" s="257"/>
      <c r="O1287" s="257"/>
      <c r="P1287" s="257"/>
      <c r="Q1287" s="257"/>
      <c r="R1287" s="257"/>
      <c r="S1287" s="257"/>
      <c r="T1287" s="25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9" t="s">
        <v>327</v>
      </c>
      <c r="AU1287" s="259" t="s">
        <v>216</v>
      </c>
      <c r="AV1287" s="14" t="s">
        <v>85</v>
      </c>
      <c r="AW1287" s="14" t="s">
        <v>36</v>
      </c>
      <c r="AX1287" s="14" t="s">
        <v>75</v>
      </c>
      <c r="AY1287" s="259" t="s">
        <v>207</v>
      </c>
    </row>
    <row r="1288" s="14" customFormat="1">
      <c r="A1288" s="14"/>
      <c r="B1288" s="249"/>
      <c r="C1288" s="250"/>
      <c r="D1288" s="240" t="s">
        <v>327</v>
      </c>
      <c r="E1288" s="251" t="s">
        <v>19</v>
      </c>
      <c r="F1288" s="252" t="s">
        <v>1585</v>
      </c>
      <c r="G1288" s="250"/>
      <c r="H1288" s="253">
        <v>0.59199999999999997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327</v>
      </c>
      <c r="AU1288" s="259" t="s">
        <v>216</v>
      </c>
      <c r="AV1288" s="14" t="s">
        <v>85</v>
      </c>
      <c r="AW1288" s="14" t="s">
        <v>36</v>
      </c>
      <c r="AX1288" s="14" t="s">
        <v>75</v>
      </c>
      <c r="AY1288" s="259" t="s">
        <v>207</v>
      </c>
    </row>
    <row r="1289" s="13" customFormat="1">
      <c r="A1289" s="13"/>
      <c r="B1289" s="238"/>
      <c r="C1289" s="239"/>
      <c r="D1289" s="240" t="s">
        <v>327</v>
      </c>
      <c r="E1289" s="241" t="s">
        <v>19</v>
      </c>
      <c r="F1289" s="242" t="s">
        <v>1586</v>
      </c>
      <c r="G1289" s="239"/>
      <c r="H1289" s="241" t="s">
        <v>19</v>
      </c>
      <c r="I1289" s="243"/>
      <c r="J1289" s="239"/>
      <c r="K1289" s="239"/>
      <c r="L1289" s="244"/>
      <c r="M1289" s="245"/>
      <c r="N1289" s="246"/>
      <c r="O1289" s="246"/>
      <c r="P1289" s="246"/>
      <c r="Q1289" s="246"/>
      <c r="R1289" s="246"/>
      <c r="S1289" s="246"/>
      <c r="T1289" s="247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8" t="s">
        <v>327</v>
      </c>
      <c r="AU1289" s="248" t="s">
        <v>216</v>
      </c>
      <c r="AV1289" s="13" t="s">
        <v>82</v>
      </c>
      <c r="AW1289" s="13" t="s">
        <v>36</v>
      </c>
      <c r="AX1289" s="13" t="s">
        <v>75</v>
      </c>
      <c r="AY1289" s="248" t="s">
        <v>207</v>
      </c>
    </row>
    <row r="1290" s="14" customFormat="1">
      <c r="A1290" s="14"/>
      <c r="B1290" s="249"/>
      <c r="C1290" s="250"/>
      <c r="D1290" s="240" t="s">
        <v>327</v>
      </c>
      <c r="E1290" s="251" t="s">
        <v>19</v>
      </c>
      <c r="F1290" s="252" t="s">
        <v>1587</v>
      </c>
      <c r="G1290" s="250"/>
      <c r="H1290" s="253">
        <v>1.117</v>
      </c>
      <c r="I1290" s="254"/>
      <c r="J1290" s="250"/>
      <c r="K1290" s="250"/>
      <c r="L1290" s="255"/>
      <c r="M1290" s="256"/>
      <c r="N1290" s="257"/>
      <c r="O1290" s="257"/>
      <c r="P1290" s="257"/>
      <c r="Q1290" s="257"/>
      <c r="R1290" s="257"/>
      <c r="S1290" s="257"/>
      <c r="T1290" s="258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9" t="s">
        <v>327</v>
      </c>
      <c r="AU1290" s="259" t="s">
        <v>216</v>
      </c>
      <c r="AV1290" s="14" t="s">
        <v>85</v>
      </c>
      <c r="AW1290" s="14" t="s">
        <v>36</v>
      </c>
      <c r="AX1290" s="14" t="s">
        <v>75</v>
      </c>
      <c r="AY1290" s="259" t="s">
        <v>207</v>
      </c>
    </row>
    <row r="1291" s="15" customFormat="1">
      <c r="A1291" s="15"/>
      <c r="B1291" s="260"/>
      <c r="C1291" s="261"/>
      <c r="D1291" s="240" t="s">
        <v>327</v>
      </c>
      <c r="E1291" s="262" t="s">
        <v>19</v>
      </c>
      <c r="F1291" s="263" t="s">
        <v>345</v>
      </c>
      <c r="G1291" s="261"/>
      <c r="H1291" s="264">
        <v>2.069</v>
      </c>
      <c r="I1291" s="265"/>
      <c r="J1291" s="261"/>
      <c r="K1291" s="261"/>
      <c r="L1291" s="266"/>
      <c r="M1291" s="267"/>
      <c r="N1291" s="268"/>
      <c r="O1291" s="268"/>
      <c r="P1291" s="268"/>
      <c r="Q1291" s="268"/>
      <c r="R1291" s="268"/>
      <c r="S1291" s="268"/>
      <c r="T1291" s="269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0" t="s">
        <v>327</v>
      </c>
      <c r="AU1291" s="270" t="s">
        <v>216</v>
      </c>
      <c r="AV1291" s="15" t="s">
        <v>215</v>
      </c>
      <c r="AW1291" s="15" t="s">
        <v>36</v>
      </c>
      <c r="AX1291" s="15" t="s">
        <v>82</v>
      </c>
      <c r="AY1291" s="270" t="s">
        <v>207</v>
      </c>
    </row>
    <row r="1292" s="2" customFormat="1" ht="16.5" customHeight="1">
      <c r="A1292" s="40"/>
      <c r="B1292" s="41"/>
      <c r="C1292" s="214" t="s">
        <v>1588</v>
      </c>
      <c r="D1292" s="214" t="s">
        <v>211</v>
      </c>
      <c r="E1292" s="215" t="s">
        <v>1589</v>
      </c>
      <c r="F1292" s="216" t="s">
        <v>1590</v>
      </c>
      <c r="G1292" s="217" t="s">
        <v>220</v>
      </c>
      <c r="H1292" s="218">
        <v>2.069</v>
      </c>
      <c r="I1292" s="219"/>
      <c r="J1292" s="220">
        <f>ROUND(I1292*H1292,2)</f>
        <v>0</v>
      </c>
      <c r="K1292" s="216" t="s">
        <v>323</v>
      </c>
      <c r="L1292" s="46"/>
      <c r="M1292" s="229" t="s">
        <v>19</v>
      </c>
      <c r="N1292" s="230" t="s">
        <v>46</v>
      </c>
      <c r="O1292" s="86"/>
      <c r="P1292" s="231">
        <f>O1292*H1292</f>
        <v>0</v>
      </c>
      <c r="Q1292" s="231">
        <v>0</v>
      </c>
      <c r="R1292" s="231">
        <f>Q1292*H1292</f>
        <v>0</v>
      </c>
      <c r="S1292" s="231">
        <v>0</v>
      </c>
      <c r="T1292" s="232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6" t="s">
        <v>215</v>
      </c>
      <c r="AT1292" s="226" t="s">
        <v>211</v>
      </c>
      <c r="AU1292" s="226" t="s">
        <v>216</v>
      </c>
      <c r="AY1292" s="19" t="s">
        <v>207</v>
      </c>
      <c r="BE1292" s="227">
        <f>IF(N1292="základní",J1292,0)</f>
        <v>0</v>
      </c>
      <c r="BF1292" s="227">
        <f>IF(N1292="snížená",J1292,0)</f>
        <v>0</v>
      </c>
      <c r="BG1292" s="227">
        <f>IF(N1292="zákl. přenesená",J1292,0)</f>
        <v>0</v>
      </c>
      <c r="BH1292" s="227">
        <f>IF(N1292="sníž. přenesená",J1292,0)</f>
        <v>0</v>
      </c>
      <c r="BI1292" s="227">
        <f>IF(N1292="nulová",J1292,0)</f>
        <v>0</v>
      </c>
      <c r="BJ1292" s="19" t="s">
        <v>82</v>
      </c>
      <c r="BK1292" s="227">
        <f>ROUND(I1292*H1292,2)</f>
        <v>0</v>
      </c>
      <c r="BL1292" s="19" t="s">
        <v>215</v>
      </c>
      <c r="BM1292" s="226" t="s">
        <v>1591</v>
      </c>
    </row>
    <row r="1293" s="2" customFormat="1">
      <c r="A1293" s="40"/>
      <c r="B1293" s="41"/>
      <c r="C1293" s="42"/>
      <c r="D1293" s="233" t="s">
        <v>325</v>
      </c>
      <c r="E1293" s="42"/>
      <c r="F1293" s="234" t="s">
        <v>1592</v>
      </c>
      <c r="G1293" s="42"/>
      <c r="H1293" s="42"/>
      <c r="I1293" s="235"/>
      <c r="J1293" s="42"/>
      <c r="K1293" s="42"/>
      <c r="L1293" s="46"/>
      <c r="M1293" s="236"/>
      <c r="N1293" s="237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325</v>
      </c>
      <c r="AU1293" s="19" t="s">
        <v>216</v>
      </c>
    </row>
    <row r="1294" s="2" customFormat="1" ht="16.5" customHeight="1">
      <c r="A1294" s="40"/>
      <c r="B1294" s="41"/>
      <c r="C1294" s="214" t="s">
        <v>1593</v>
      </c>
      <c r="D1294" s="214" t="s">
        <v>211</v>
      </c>
      <c r="E1294" s="215" t="s">
        <v>1594</v>
      </c>
      <c r="F1294" s="216" t="s">
        <v>1595</v>
      </c>
      <c r="G1294" s="217" t="s">
        <v>214</v>
      </c>
      <c r="H1294" s="218">
        <v>20</v>
      </c>
      <c r="I1294" s="219"/>
      <c r="J1294" s="220">
        <f>ROUND(I1294*H1294,2)</f>
        <v>0</v>
      </c>
      <c r="K1294" s="216" t="s">
        <v>19</v>
      </c>
      <c r="L1294" s="46"/>
      <c r="M1294" s="229" t="s">
        <v>19</v>
      </c>
      <c r="N1294" s="230" t="s">
        <v>46</v>
      </c>
      <c r="O1294" s="86"/>
      <c r="P1294" s="231">
        <f>O1294*H1294</f>
        <v>0</v>
      </c>
      <c r="Q1294" s="231">
        <v>0</v>
      </c>
      <c r="R1294" s="231">
        <f>Q1294*H1294</f>
        <v>0</v>
      </c>
      <c r="S1294" s="231">
        <v>0</v>
      </c>
      <c r="T1294" s="232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215</v>
      </c>
      <c r="AT1294" s="226" t="s">
        <v>211</v>
      </c>
      <c r="AU1294" s="226" t="s">
        <v>216</v>
      </c>
      <c r="AY1294" s="19" t="s">
        <v>207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82</v>
      </c>
      <c r="BK1294" s="227">
        <f>ROUND(I1294*H1294,2)</f>
        <v>0</v>
      </c>
      <c r="BL1294" s="19" t="s">
        <v>215</v>
      </c>
      <c r="BM1294" s="226" t="s">
        <v>1596</v>
      </c>
    </row>
    <row r="1295" s="2" customFormat="1" ht="24.15" customHeight="1">
      <c r="A1295" s="40"/>
      <c r="B1295" s="41"/>
      <c r="C1295" s="214" t="s">
        <v>1597</v>
      </c>
      <c r="D1295" s="214" t="s">
        <v>211</v>
      </c>
      <c r="E1295" s="215" t="s">
        <v>1598</v>
      </c>
      <c r="F1295" s="216" t="s">
        <v>1599</v>
      </c>
      <c r="G1295" s="217" t="s">
        <v>496</v>
      </c>
      <c r="H1295" s="218">
        <v>335.93700000000001</v>
      </c>
      <c r="I1295" s="219"/>
      <c r="J1295" s="220">
        <f>ROUND(I1295*H1295,2)</f>
        <v>0</v>
      </c>
      <c r="K1295" s="216" t="s">
        <v>323</v>
      </c>
      <c r="L1295" s="46"/>
      <c r="M1295" s="229" t="s">
        <v>19</v>
      </c>
      <c r="N1295" s="230" t="s">
        <v>46</v>
      </c>
      <c r="O1295" s="86"/>
      <c r="P1295" s="231">
        <f>O1295*H1295</f>
        <v>0</v>
      </c>
      <c r="Q1295" s="231">
        <v>2.0000000000000002E-05</v>
      </c>
      <c r="R1295" s="231">
        <f>Q1295*H1295</f>
        <v>0.0067187400000000008</v>
      </c>
      <c r="S1295" s="231">
        <v>0</v>
      </c>
      <c r="T1295" s="232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215</v>
      </c>
      <c r="AT1295" s="226" t="s">
        <v>211</v>
      </c>
      <c r="AU1295" s="226" t="s">
        <v>216</v>
      </c>
      <c r="AY1295" s="19" t="s">
        <v>207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82</v>
      </c>
      <c r="BK1295" s="227">
        <f>ROUND(I1295*H1295,2)</f>
        <v>0</v>
      </c>
      <c r="BL1295" s="19" t="s">
        <v>215</v>
      </c>
      <c r="BM1295" s="226" t="s">
        <v>1600</v>
      </c>
    </row>
    <row r="1296" s="2" customFormat="1">
      <c r="A1296" s="40"/>
      <c r="B1296" s="41"/>
      <c r="C1296" s="42"/>
      <c r="D1296" s="233" t="s">
        <v>325</v>
      </c>
      <c r="E1296" s="42"/>
      <c r="F1296" s="234" t="s">
        <v>1601</v>
      </c>
      <c r="G1296" s="42"/>
      <c r="H1296" s="42"/>
      <c r="I1296" s="235"/>
      <c r="J1296" s="42"/>
      <c r="K1296" s="42"/>
      <c r="L1296" s="46"/>
      <c r="M1296" s="236"/>
      <c r="N1296" s="237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325</v>
      </c>
      <c r="AU1296" s="19" t="s">
        <v>216</v>
      </c>
    </row>
    <row r="1297" s="13" customFormat="1">
      <c r="A1297" s="13"/>
      <c r="B1297" s="238"/>
      <c r="C1297" s="239"/>
      <c r="D1297" s="240" t="s">
        <v>327</v>
      </c>
      <c r="E1297" s="241" t="s">
        <v>19</v>
      </c>
      <c r="F1297" s="242" t="s">
        <v>1602</v>
      </c>
      <c r="G1297" s="239"/>
      <c r="H1297" s="241" t="s">
        <v>19</v>
      </c>
      <c r="I1297" s="243"/>
      <c r="J1297" s="239"/>
      <c r="K1297" s="239"/>
      <c r="L1297" s="244"/>
      <c r="M1297" s="245"/>
      <c r="N1297" s="246"/>
      <c r="O1297" s="246"/>
      <c r="P1297" s="246"/>
      <c r="Q1297" s="246"/>
      <c r="R1297" s="246"/>
      <c r="S1297" s="246"/>
      <c r="T1297" s="247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8" t="s">
        <v>327</v>
      </c>
      <c r="AU1297" s="248" t="s">
        <v>216</v>
      </c>
      <c r="AV1297" s="13" t="s">
        <v>82</v>
      </c>
      <c r="AW1297" s="13" t="s">
        <v>36</v>
      </c>
      <c r="AX1297" s="13" t="s">
        <v>75</v>
      </c>
      <c r="AY1297" s="248" t="s">
        <v>207</v>
      </c>
    </row>
    <row r="1298" s="13" customFormat="1">
      <c r="A1298" s="13"/>
      <c r="B1298" s="238"/>
      <c r="C1298" s="239"/>
      <c r="D1298" s="240" t="s">
        <v>327</v>
      </c>
      <c r="E1298" s="241" t="s">
        <v>19</v>
      </c>
      <c r="F1298" s="242" t="s">
        <v>1603</v>
      </c>
      <c r="G1298" s="239"/>
      <c r="H1298" s="241" t="s">
        <v>19</v>
      </c>
      <c r="I1298" s="243"/>
      <c r="J1298" s="239"/>
      <c r="K1298" s="239"/>
      <c r="L1298" s="244"/>
      <c r="M1298" s="245"/>
      <c r="N1298" s="246"/>
      <c r="O1298" s="246"/>
      <c r="P1298" s="246"/>
      <c r="Q1298" s="246"/>
      <c r="R1298" s="246"/>
      <c r="S1298" s="246"/>
      <c r="T1298" s="247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8" t="s">
        <v>327</v>
      </c>
      <c r="AU1298" s="248" t="s">
        <v>216</v>
      </c>
      <c r="AV1298" s="13" t="s">
        <v>82</v>
      </c>
      <c r="AW1298" s="13" t="s">
        <v>36</v>
      </c>
      <c r="AX1298" s="13" t="s">
        <v>75</v>
      </c>
      <c r="AY1298" s="248" t="s">
        <v>207</v>
      </c>
    </row>
    <row r="1299" s="14" customFormat="1">
      <c r="A1299" s="14"/>
      <c r="B1299" s="249"/>
      <c r="C1299" s="250"/>
      <c r="D1299" s="240" t="s">
        <v>327</v>
      </c>
      <c r="E1299" s="251" t="s">
        <v>19</v>
      </c>
      <c r="F1299" s="252" t="s">
        <v>1604</v>
      </c>
      <c r="G1299" s="250"/>
      <c r="H1299" s="253">
        <v>19.07</v>
      </c>
      <c r="I1299" s="254"/>
      <c r="J1299" s="250"/>
      <c r="K1299" s="250"/>
      <c r="L1299" s="255"/>
      <c r="M1299" s="256"/>
      <c r="N1299" s="257"/>
      <c r="O1299" s="257"/>
      <c r="P1299" s="257"/>
      <c r="Q1299" s="257"/>
      <c r="R1299" s="257"/>
      <c r="S1299" s="257"/>
      <c r="T1299" s="25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9" t="s">
        <v>327</v>
      </c>
      <c r="AU1299" s="259" t="s">
        <v>216</v>
      </c>
      <c r="AV1299" s="14" t="s">
        <v>85</v>
      </c>
      <c r="AW1299" s="14" t="s">
        <v>36</v>
      </c>
      <c r="AX1299" s="14" t="s">
        <v>75</v>
      </c>
      <c r="AY1299" s="259" t="s">
        <v>207</v>
      </c>
    </row>
    <row r="1300" s="13" customFormat="1">
      <c r="A1300" s="13"/>
      <c r="B1300" s="238"/>
      <c r="C1300" s="239"/>
      <c r="D1300" s="240" t="s">
        <v>327</v>
      </c>
      <c r="E1300" s="241" t="s">
        <v>19</v>
      </c>
      <c r="F1300" s="242" t="s">
        <v>1605</v>
      </c>
      <c r="G1300" s="239"/>
      <c r="H1300" s="241" t="s">
        <v>19</v>
      </c>
      <c r="I1300" s="243"/>
      <c r="J1300" s="239"/>
      <c r="K1300" s="239"/>
      <c r="L1300" s="244"/>
      <c r="M1300" s="245"/>
      <c r="N1300" s="246"/>
      <c r="O1300" s="246"/>
      <c r="P1300" s="246"/>
      <c r="Q1300" s="246"/>
      <c r="R1300" s="246"/>
      <c r="S1300" s="246"/>
      <c r="T1300" s="24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8" t="s">
        <v>327</v>
      </c>
      <c r="AU1300" s="248" t="s">
        <v>216</v>
      </c>
      <c r="AV1300" s="13" t="s">
        <v>82</v>
      </c>
      <c r="AW1300" s="13" t="s">
        <v>36</v>
      </c>
      <c r="AX1300" s="13" t="s">
        <v>75</v>
      </c>
      <c r="AY1300" s="248" t="s">
        <v>207</v>
      </c>
    </row>
    <row r="1301" s="14" customFormat="1">
      <c r="A1301" s="14"/>
      <c r="B1301" s="249"/>
      <c r="C1301" s="250"/>
      <c r="D1301" s="240" t="s">
        <v>327</v>
      </c>
      <c r="E1301" s="251" t="s">
        <v>19</v>
      </c>
      <c r="F1301" s="252" t="s">
        <v>1606</v>
      </c>
      <c r="G1301" s="250"/>
      <c r="H1301" s="253">
        <v>36.280000000000001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327</v>
      </c>
      <c r="AU1301" s="259" t="s">
        <v>216</v>
      </c>
      <c r="AV1301" s="14" t="s">
        <v>85</v>
      </c>
      <c r="AW1301" s="14" t="s">
        <v>36</v>
      </c>
      <c r="AX1301" s="14" t="s">
        <v>75</v>
      </c>
      <c r="AY1301" s="259" t="s">
        <v>207</v>
      </c>
    </row>
    <row r="1302" s="13" customFormat="1">
      <c r="A1302" s="13"/>
      <c r="B1302" s="238"/>
      <c r="C1302" s="239"/>
      <c r="D1302" s="240" t="s">
        <v>327</v>
      </c>
      <c r="E1302" s="241" t="s">
        <v>19</v>
      </c>
      <c r="F1302" s="242" t="s">
        <v>1388</v>
      </c>
      <c r="G1302" s="239"/>
      <c r="H1302" s="241" t="s">
        <v>19</v>
      </c>
      <c r="I1302" s="243"/>
      <c r="J1302" s="239"/>
      <c r="K1302" s="239"/>
      <c r="L1302" s="244"/>
      <c r="M1302" s="245"/>
      <c r="N1302" s="246"/>
      <c r="O1302" s="246"/>
      <c r="P1302" s="246"/>
      <c r="Q1302" s="246"/>
      <c r="R1302" s="246"/>
      <c r="S1302" s="246"/>
      <c r="T1302" s="247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8" t="s">
        <v>327</v>
      </c>
      <c r="AU1302" s="248" t="s">
        <v>216</v>
      </c>
      <c r="AV1302" s="13" t="s">
        <v>82</v>
      </c>
      <c r="AW1302" s="13" t="s">
        <v>36</v>
      </c>
      <c r="AX1302" s="13" t="s">
        <v>75</v>
      </c>
      <c r="AY1302" s="248" t="s">
        <v>207</v>
      </c>
    </row>
    <row r="1303" s="14" customFormat="1">
      <c r="A1303" s="14"/>
      <c r="B1303" s="249"/>
      <c r="C1303" s="250"/>
      <c r="D1303" s="240" t="s">
        <v>327</v>
      </c>
      <c r="E1303" s="251" t="s">
        <v>19</v>
      </c>
      <c r="F1303" s="252" t="s">
        <v>1607</v>
      </c>
      <c r="G1303" s="250"/>
      <c r="H1303" s="253">
        <v>17.399999999999999</v>
      </c>
      <c r="I1303" s="254"/>
      <c r="J1303" s="250"/>
      <c r="K1303" s="250"/>
      <c r="L1303" s="255"/>
      <c r="M1303" s="256"/>
      <c r="N1303" s="257"/>
      <c r="O1303" s="257"/>
      <c r="P1303" s="257"/>
      <c r="Q1303" s="257"/>
      <c r="R1303" s="257"/>
      <c r="S1303" s="257"/>
      <c r="T1303" s="25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9" t="s">
        <v>327</v>
      </c>
      <c r="AU1303" s="259" t="s">
        <v>216</v>
      </c>
      <c r="AV1303" s="14" t="s">
        <v>85</v>
      </c>
      <c r="AW1303" s="14" t="s">
        <v>36</v>
      </c>
      <c r="AX1303" s="14" t="s">
        <v>75</v>
      </c>
      <c r="AY1303" s="259" t="s">
        <v>207</v>
      </c>
    </row>
    <row r="1304" s="13" customFormat="1">
      <c r="A1304" s="13"/>
      <c r="B1304" s="238"/>
      <c r="C1304" s="239"/>
      <c r="D1304" s="240" t="s">
        <v>327</v>
      </c>
      <c r="E1304" s="241" t="s">
        <v>19</v>
      </c>
      <c r="F1304" s="242" t="s">
        <v>1322</v>
      </c>
      <c r="G1304" s="239"/>
      <c r="H1304" s="241" t="s">
        <v>19</v>
      </c>
      <c r="I1304" s="243"/>
      <c r="J1304" s="239"/>
      <c r="K1304" s="239"/>
      <c r="L1304" s="244"/>
      <c r="M1304" s="245"/>
      <c r="N1304" s="246"/>
      <c r="O1304" s="246"/>
      <c r="P1304" s="246"/>
      <c r="Q1304" s="246"/>
      <c r="R1304" s="246"/>
      <c r="S1304" s="246"/>
      <c r="T1304" s="24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8" t="s">
        <v>327</v>
      </c>
      <c r="AU1304" s="248" t="s">
        <v>216</v>
      </c>
      <c r="AV1304" s="13" t="s">
        <v>82</v>
      </c>
      <c r="AW1304" s="13" t="s">
        <v>36</v>
      </c>
      <c r="AX1304" s="13" t="s">
        <v>75</v>
      </c>
      <c r="AY1304" s="248" t="s">
        <v>207</v>
      </c>
    </row>
    <row r="1305" s="14" customFormat="1">
      <c r="A1305" s="14"/>
      <c r="B1305" s="249"/>
      <c r="C1305" s="250"/>
      <c r="D1305" s="240" t="s">
        <v>327</v>
      </c>
      <c r="E1305" s="251" t="s">
        <v>19</v>
      </c>
      <c r="F1305" s="252" t="s">
        <v>1608</v>
      </c>
      <c r="G1305" s="250"/>
      <c r="H1305" s="253">
        <v>52.909999999999997</v>
      </c>
      <c r="I1305" s="254"/>
      <c r="J1305" s="250"/>
      <c r="K1305" s="250"/>
      <c r="L1305" s="255"/>
      <c r="M1305" s="256"/>
      <c r="N1305" s="257"/>
      <c r="O1305" s="257"/>
      <c r="P1305" s="257"/>
      <c r="Q1305" s="257"/>
      <c r="R1305" s="257"/>
      <c r="S1305" s="257"/>
      <c r="T1305" s="258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9" t="s">
        <v>327</v>
      </c>
      <c r="AU1305" s="259" t="s">
        <v>216</v>
      </c>
      <c r="AV1305" s="14" t="s">
        <v>85</v>
      </c>
      <c r="AW1305" s="14" t="s">
        <v>36</v>
      </c>
      <c r="AX1305" s="14" t="s">
        <v>75</v>
      </c>
      <c r="AY1305" s="259" t="s">
        <v>207</v>
      </c>
    </row>
    <row r="1306" s="13" customFormat="1">
      <c r="A1306" s="13"/>
      <c r="B1306" s="238"/>
      <c r="C1306" s="239"/>
      <c r="D1306" s="240" t="s">
        <v>327</v>
      </c>
      <c r="E1306" s="241" t="s">
        <v>19</v>
      </c>
      <c r="F1306" s="242" t="s">
        <v>1330</v>
      </c>
      <c r="G1306" s="239"/>
      <c r="H1306" s="241" t="s">
        <v>19</v>
      </c>
      <c r="I1306" s="243"/>
      <c r="J1306" s="239"/>
      <c r="K1306" s="239"/>
      <c r="L1306" s="244"/>
      <c r="M1306" s="245"/>
      <c r="N1306" s="246"/>
      <c r="O1306" s="246"/>
      <c r="P1306" s="246"/>
      <c r="Q1306" s="246"/>
      <c r="R1306" s="246"/>
      <c r="S1306" s="246"/>
      <c r="T1306" s="247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8" t="s">
        <v>327</v>
      </c>
      <c r="AU1306" s="248" t="s">
        <v>216</v>
      </c>
      <c r="AV1306" s="13" t="s">
        <v>82</v>
      </c>
      <c r="AW1306" s="13" t="s">
        <v>36</v>
      </c>
      <c r="AX1306" s="13" t="s">
        <v>75</v>
      </c>
      <c r="AY1306" s="248" t="s">
        <v>207</v>
      </c>
    </row>
    <row r="1307" s="14" customFormat="1">
      <c r="A1307" s="14"/>
      <c r="B1307" s="249"/>
      <c r="C1307" s="250"/>
      <c r="D1307" s="240" t="s">
        <v>327</v>
      </c>
      <c r="E1307" s="251" t="s">
        <v>19</v>
      </c>
      <c r="F1307" s="252" t="s">
        <v>1609</v>
      </c>
      <c r="G1307" s="250"/>
      <c r="H1307" s="253">
        <v>24.428000000000001</v>
      </c>
      <c r="I1307" s="254"/>
      <c r="J1307" s="250"/>
      <c r="K1307" s="250"/>
      <c r="L1307" s="255"/>
      <c r="M1307" s="256"/>
      <c r="N1307" s="257"/>
      <c r="O1307" s="257"/>
      <c r="P1307" s="257"/>
      <c r="Q1307" s="257"/>
      <c r="R1307" s="257"/>
      <c r="S1307" s="257"/>
      <c r="T1307" s="25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9" t="s">
        <v>327</v>
      </c>
      <c r="AU1307" s="259" t="s">
        <v>216</v>
      </c>
      <c r="AV1307" s="14" t="s">
        <v>85</v>
      </c>
      <c r="AW1307" s="14" t="s">
        <v>36</v>
      </c>
      <c r="AX1307" s="14" t="s">
        <v>75</v>
      </c>
      <c r="AY1307" s="259" t="s">
        <v>207</v>
      </c>
    </row>
    <row r="1308" s="13" customFormat="1">
      <c r="A1308" s="13"/>
      <c r="B1308" s="238"/>
      <c r="C1308" s="239"/>
      <c r="D1308" s="240" t="s">
        <v>327</v>
      </c>
      <c r="E1308" s="241" t="s">
        <v>19</v>
      </c>
      <c r="F1308" s="242" t="s">
        <v>1610</v>
      </c>
      <c r="G1308" s="239"/>
      <c r="H1308" s="241" t="s">
        <v>19</v>
      </c>
      <c r="I1308" s="243"/>
      <c r="J1308" s="239"/>
      <c r="K1308" s="239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8" t="s">
        <v>327</v>
      </c>
      <c r="AU1308" s="248" t="s">
        <v>216</v>
      </c>
      <c r="AV1308" s="13" t="s">
        <v>82</v>
      </c>
      <c r="AW1308" s="13" t="s">
        <v>36</v>
      </c>
      <c r="AX1308" s="13" t="s">
        <v>75</v>
      </c>
      <c r="AY1308" s="248" t="s">
        <v>207</v>
      </c>
    </row>
    <row r="1309" s="14" customFormat="1">
      <c r="A1309" s="14"/>
      <c r="B1309" s="249"/>
      <c r="C1309" s="250"/>
      <c r="D1309" s="240" t="s">
        <v>327</v>
      </c>
      <c r="E1309" s="251" t="s">
        <v>19</v>
      </c>
      <c r="F1309" s="252" t="s">
        <v>1611</v>
      </c>
      <c r="G1309" s="250"/>
      <c r="H1309" s="253">
        <v>11.699999999999999</v>
      </c>
      <c r="I1309" s="254"/>
      <c r="J1309" s="250"/>
      <c r="K1309" s="250"/>
      <c r="L1309" s="255"/>
      <c r="M1309" s="256"/>
      <c r="N1309" s="257"/>
      <c r="O1309" s="257"/>
      <c r="P1309" s="257"/>
      <c r="Q1309" s="257"/>
      <c r="R1309" s="257"/>
      <c r="S1309" s="257"/>
      <c r="T1309" s="258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9" t="s">
        <v>327</v>
      </c>
      <c r="AU1309" s="259" t="s">
        <v>216</v>
      </c>
      <c r="AV1309" s="14" t="s">
        <v>85</v>
      </c>
      <c r="AW1309" s="14" t="s">
        <v>36</v>
      </c>
      <c r="AX1309" s="14" t="s">
        <v>75</v>
      </c>
      <c r="AY1309" s="259" t="s">
        <v>207</v>
      </c>
    </row>
    <row r="1310" s="13" customFormat="1">
      <c r="A1310" s="13"/>
      <c r="B1310" s="238"/>
      <c r="C1310" s="239"/>
      <c r="D1310" s="240" t="s">
        <v>327</v>
      </c>
      <c r="E1310" s="241" t="s">
        <v>19</v>
      </c>
      <c r="F1310" s="242" t="s">
        <v>1612</v>
      </c>
      <c r="G1310" s="239"/>
      <c r="H1310" s="241" t="s">
        <v>19</v>
      </c>
      <c r="I1310" s="243"/>
      <c r="J1310" s="239"/>
      <c r="K1310" s="239"/>
      <c r="L1310" s="244"/>
      <c r="M1310" s="245"/>
      <c r="N1310" s="246"/>
      <c r="O1310" s="246"/>
      <c r="P1310" s="246"/>
      <c r="Q1310" s="246"/>
      <c r="R1310" s="246"/>
      <c r="S1310" s="246"/>
      <c r="T1310" s="24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8" t="s">
        <v>327</v>
      </c>
      <c r="AU1310" s="248" t="s">
        <v>216</v>
      </c>
      <c r="AV1310" s="13" t="s">
        <v>82</v>
      </c>
      <c r="AW1310" s="13" t="s">
        <v>36</v>
      </c>
      <c r="AX1310" s="13" t="s">
        <v>75</v>
      </c>
      <c r="AY1310" s="248" t="s">
        <v>207</v>
      </c>
    </row>
    <row r="1311" s="14" customFormat="1">
      <c r="A1311" s="14"/>
      <c r="B1311" s="249"/>
      <c r="C1311" s="250"/>
      <c r="D1311" s="240" t="s">
        <v>327</v>
      </c>
      <c r="E1311" s="251" t="s">
        <v>19</v>
      </c>
      <c r="F1311" s="252" t="s">
        <v>1613</v>
      </c>
      <c r="G1311" s="250"/>
      <c r="H1311" s="253">
        <v>7.8499999999999996</v>
      </c>
      <c r="I1311" s="254"/>
      <c r="J1311" s="250"/>
      <c r="K1311" s="250"/>
      <c r="L1311" s="255"/>
      <c r="M1311" s="256"/>
      <c r="N1311" s="257"/>
      <c r="O1311" s="257"/>
      <c r="P1311" s="257"/>
      <c r="Q1311" s="257"/>
      <c r="R1311" s="257"/>
      <c r="S1311" s="257"/>
      <c r="T1311" s="25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9" t="s">
        <v>327</v>
      </c>
      <c r="AU1311" s="259" t="s">
        <v>216</v>
      </c>
      <c r="AV1311" s="14" t="s">
        <v>85</v>
      </c>
      <c r="AW1311" s="14" t="s">
        <v>36</v>
      </c>
      <c r="AX1311" s="14" t="s">
        <v>75</v>
      </c>
      <c r="AY1311" s="259" t="s">
        <v>207</v>
      </c>
    </row>
    <row r="1312" s="13" customFormat="1">
      <c r="A1312" s="13"/>
      <c r="B1312" s="238"/>
      <c r="C1312" s="239"/>
      <c r="D1312" s="240" t="s">
        <v>327</v>
      </c>
      <c r="E1312" s="241" t="s">
        <v>19</v>
      </c>
      <c r="F1312" s="242" t="s">
        <v>1614</v>
      </c>
      <c r="G1312" s="239"/>
      <c r="H1312" s="241" t="s">
        <v>19</v>
      </c>
      <c r="I1312" s="243"/>
      <c r="J1312" s="239"/>
      <c r="K1312" s="239"/>
      <c r="L1312" s="244"/>
      <c r="M1312" s="245"/>
      <c r="N1312" s="246"/>
      <c r="O1312" s="246"/>
      <c r="P1312" s="246"/>
      <c r="Q1312" s="246"/>
      <c r="R1312" s="246"/>
      <c r="S1312" s="246"/>
      <c r="T1312" s="247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8" t="s">
        <v>327</v>
      </c>
      <c r="AU1312" s="248" t="s">
        <v>216</v>
      </c>
      <c r="AV1312" s="13" t="s">
        <v>82</v>
      </c>
      <c r="AW1312" s="13" t="s">
        <v>36</v>
      </c>
      <c r="AX1312" s="13" t="s">
        <v>75</v>
      </c>
      <c r="AY1312" s="248" t="s">
        <v>207</v>
      </c>
    </row>
    <row r="1313" s="14" customFormat="1">
      <c r="A1313" s="14"/>
      <c r="B1313" s="249"/>
      <c r="C1313" s="250"/>
      <c r="D1313" s="240" t="s">
        <v>327</v>
      </c>
      <c r="E1313" s="251" t="s">
        <v>19</v>
      </c>
      <c r="F1313" s="252" t="s">
        <v>1615</v>
      </c>
      <c r="G1313" s="250"/>
      <c r="H1313" s="253">
        <v>7.9500000000000002</v>
      </c>
      <c r="I1313" s="254"/>
      <c r="J1313" s="250"/>
      <c r="K1313" s="250"/>
      <c r="L1313" s="255"/>
      <c r="M1313" s="256"/>
      <c r="N1313" s="257"/>
      <c r="O1313" s="257"/>
      <c r="P1313" s="257"/>
      <c r="Q1313" s="257"/>
      <c r="R1313" s="257"/>
      <c r="S1313" s="257"/>
      <c r="T1313" s="258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9" t="s">
        <v>327</v>
      </c>
      <c r="AU1313" s="259" t="s">
        <v>216</v>
      </c>
      <c r="AV1313" s="14" t="s">
        <v>85</v>
      </c>
      <c r="AW1313" s="14" t="s">
        <v>36</v>
      </c>
      <c r="AX1313" s="14" t="s">
        <v>75</v>
      </c>
      <c r="AY1313" s="259" t="s">
        <v>207</v>
      </c>
    </row>
    <row r="1314" s="13" customFormat="1">
      <c r="A1314" s="13"/>
      <c r="B1314" s="238"/>
      <c r="C1314" s="239"/>
      <c r="D1314" s="240" t="s">
        <v>327</v>
      </c>
      <c r="E1314" s="241" t="s">
        <v>19</v>
      </c>
      <c r="F1314" s="242" t="s">
        <v>1616</v>
      </c>
      <c r="G1314" s="239"/>
      <c r="H1314" s="241" t="s">
        <v>19</v>
      </c>
      <c r="I1314" s="243"/>
      <c r="J1314" s="239"/>
      <c r="K1314" s="239"/>
      <c r="L1314" s="244"/>
      <c r="M1314" s="245"/>
      <c r="N1314" s="246"/>
      <c r="O1314" s="246"/>
      <c r="P1314" s="246"/>
      <c r="Q1314" s="246"/>
      <c r="R1314" s="246"/>
      <c r="S1314" s="246"/>
      <c r="T1314" s="247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8" t="s">
        <v>327</v>
      </c>
      <c r="AU1314" s="248" t="s">
        <v>216</v>
      </c>
      <c r="AV1314" s="13" t="s">
        <v>82</v>
      </c>
      <c r="AW1314" s="13" t="s">
        <v>36</v>
      </c>
      <c r="AX1314" s="13" t="s">
        <v>75</v>
      </c>
      <c r="AY1314" s="248" t="s">
        <v>207</v>
      </c>
    </row>
    <row r="1315" s="14" customFormat="1">
      <c r="A1315" s="14"/>
      <c r="B1315" s="249"/>
      <c r="C1315" s="250"/>
      <c r="D1315" s="240" t="s">
        <v>327</v>
      </c>
      <c r="E1315" s="251" t="s">
        <v>19</v>
      </c>
      <c r="F1315" s="252" t="s">
        <v>1617</v>
      </c>
      <c r="G1315" s="250"/>
      <c r="H1315" s="253">
        <v>5.5499999999999998</v>
      </c>
      <c r="I1315" s="254"/>
      <c r="J1315" s="250"/>
      <c r="K1315" s="250"/>
      <c r="L1315" s="255"/>
      <c r="M1315" s="256"/>
      <c r="N1315" s="257"/>
      <c r="O1315" s="257"/>
      <c r="P1315" s="257"/>
      <c r="Q1315" s="257"/>
      <c r="R1315" s="257"/>
      <c r="S1315" s="257"/>
      <c r="T1315" s="258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9" t="s">
        <v>327</v>
      </c>
      <c r="AU1315" s="259" t="s">
        <v>216</v>
      </c>
      <c r="AV1315" s="14" t="s">
        <v>85</v>
      </c>
      <c r="AW1315" s="14" t="s">
        <v>36</v>
      </c>
      <c r="AX1315" s="14" t="s">
        <v>75</v>
      </c>
      <c r="AY1315" s="259" t="s">
        <v>207</v>
      </c>
    </row>
    <row r="1316" s="13" customFormat="1">
      <c r="A1316" s="13"/>
      <c r="B1316" s="238"/>
      <c r="C1316" s="239"/>
      <c r="D1316" s="240" t="s">
        <v>327</v>
      </c>
      <c r="E1316" s="241" t="s">
        <v>19</v>
      </c>
      <c r="F1316" s="242" t="s">
        <v>1618</v>
      </c>
      <c r="G1316" s="239"/>
      <c r="H1316" s="241" t="s">
        <v>19</v>
      </c>
      <c r="I1316" s="243"/>
      <c r="J1316" s="239"/>
      <c r="K1316" s="239"/>
      <c r="L1316" s="244"/>
      <c r="M1316" s="245"/>
      <c r="N1316" s="246"/>
      <c r="O1316" s="246"/>
      <c r="P1316" s="246"/>
      <c r="Q1316" s="246"/>
      <c r="R1316" s="246"/>
      <c r="S1316" s="246"/>
      <c r="T1316" s="247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8" t="s">
        <v>327</v>
      </c>
      <c r="AU1316" s="248" t="s">
        <v>216</v>
      </c>
      <c r="AV1316" s="13" t="s">
        <v>82</v>
      </c>
      <c r="AW1316" s="13" t="s">
        <v>36</v>
      </c>
      <c r="AX1316" s="13" t="s">
        <v>75</v>
      </c>
      <c r="AY1316" s="248" t="s">
        <v>207</v>
      </c>
    </row>
    <row r="1317" s="14" customFormat="1">
      <c r="A1317" s="14"/>
      <c r="B1317" s="249"/>
      <c r="C1317" s="250"/>
      <c r="D1317" s="240" t="s">
        <v>327</v>
      </c>
      <c r="E1317" s="251" t="s">
        <v>19</v>
      </c>
      <c r="F1317" s="252" t="s">
        <v>1619</v>
      </c>
      <c r="G1317" s="250"/>
      <c r="H1317" s="253">
        <v>5.9500000000000002</v>
      </c>
      <c r="I1317" s="254"/>
      <c r="J1317" s="250"/>
      <c r="K1317" s="250"/>
      <c r="L1317" s="255"/>
      <c r="M1317" s="256"/>
      <c r="N1317" s="257"/>
      <c r="O1317" s="257"/>
      <c r="P1317" s="257"/>
      <c r="Q1317" s="257"/>
      <c r="R1317" s="257"/>
      <c r="S1317" s="257"/>
      <c r="T1317" s="25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9" t="s">
        <v>327</v>
      </c>
      <c r="AU1317" s="259" t="s">
        <v>216</v>
      </c>
      <c r="AV1317" s="14" t="s">
        <v>85</v>
      </c>
      <c r="AW1317" s="14" t="s">
        <v>36</v>
      </c>
      <c r="AX1317" s="14" t="s">
        <v>75</v>
      </c>
      <c r="AY1317" s="259" t="s">
        <v>207</v>
      </c>
    </row>
    <row r="1318" s="13" customFormat="1">
      <c r="A1318" s="13"/>
      <c r="B1318" s="238"/>
      <c r="C1318" s="239"/>
      <c r="D1318" s="240" t="s">
        <v>327</v>
      </c>
      <c r="E1318" s="241" t="s">
        <v>19</v>
      </c>
      <c r="F1318" s="242" t="s">
        <v>1620</v>
      </c>
      <c r="G1318" s="239"/>
      <c r="H1318" s="241" t="s">
        <v>19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8" t="s">
        <v>327</v>
      </c>
      <c r="AU1318" s="248" t="s">
        <v>216</v>
      </c>
      <c r="AV1318" s="13" t="s">
        <v>82</v>
      </c>
      <c r="AW1318" s="13" t="s">
        <v>36</v>
      </c>
      <c r="AX1318" s="13" t="s">
        <v>75</v>
      </c>
      <c r="AY1318" s="248" t="s">
        <v>207</v>
      </c>
    </row>
    <row r="1319" s="14" customFormat="1">
      <c r="A1319" s="14"/>
      <c r="B1319" s="249"/>
      <c r="C1319" s="250"/>
      <c r="D1319" s="240" t="s">
        <v>327</v>
      </c>
      <c r="E1319" s="251" t="s">
        <v>19</v>
      </c>
      <c r="F1319" s="252" t="s">
        <v>1621</v>
      </c>
      <c r="G1319" s="250"/>
      <c r="H1319" s="253">
        <v>11.800000000000001</v>
      </c>
      <c r="I1319" s="254"/>
      <c r="J1319" s="250"/>
      <c r="K1319" s="250"/>
      <c r="L1319" s="255"/>
      <c r="M1319" s="256"/>
      <c r="N1319" s="257"/>
      <c r="O1319" s="257"/>
      <c r="P1319" s="257"/>
      <c r="Q1319" s="257"/>
      <c r="R1319" s="257"/>
      <c r="S1319" s="257"/>
      <c r="T1319" s="25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9" t="s">
        <v>327</v>
      </c>
      <c r="AU1319" s="259" t="s">
        <v>216</v>
      </c>
      <c r="AV1319" s="14" t="s">
        <v>85</v>
      </c>
      <c r="AW1319" s="14" t="s">
        <v>36</v>
      </c>
      <c r="AX1319" s="14" t="s">
        <v>75</v>
      </c>
      <c r="AY1319" s="259" t="s">
        <v>207</v>
      </c>
    </row>
    <row r="1320" s="13" customFormat="1">
      <c r="A1320" s="13"/>
      <c r="B1320" s="238"/>
      <c r="C1320" s="239"/>
      <c r="D1320" s="240" t="s">
        <v>327</v>
      </c>
      <c r="E1320" s="241" t="s">
        <v>19</v>
      </c>
      <c r="F1320" s="242" t="s">
        <v>1622</v>
      </c>
      <c r="G1320" s="239"/>
      <c r="H1320" s="241" t="s">
        <v>19</v>
      </c>
      <c r="I1320" s="243"/>
      <c r="J1320" s="239"/>
      <c r="K1320" s="239"/>
      <c r="L1320" s="244"/>
      <c r="M1320" s="245"/>
      <c r="N1320" s="246"/>
      <c r="O1320" s="246"/>
      <c r="P1320" s="246"/>
      <c r="Q1320" s="246"/>
      <c r="R1320" s="246"/>
      <c r="S1320" s="246"/>
      <c r="T1320" s="24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8" t="s">
        <v>327</v>
      </c>
      <c r="AU1320" s="248" t="s">
        <v>216</v>
      </c>
      <c r="AV1320" s="13" t="s">
        <v>82</v>
      </c>
      <c r="AW1320" s="13" t="s">
        <v>36</v>
      </c>
      <c r="AX1320" s="13" t="s">
        <v>75</v>
      </c>
      <c r="AY1320" s="248" t="s">
        <v>207</v>
      </c>
    </row>
    <row r="1321" s="14" customFormat="1">
      <c r="A1321" s="14"/>
      <c r="B1321" s="249"/>
      <c r="C1321" s="250"/>
      <c r="D1321" s="240" t="s">
        <v>327</v>
      </c>
      <c r="E1321" s="251" t="s">
        <v>19</v>
      </c>
      <c r="F1321" s="252" t="s">
        <v>1613</v>
      </c>
      <c r="G1321" s="250"/>
      <c r="H1321" s="253">
        <v>7.8499999999999996</v>
      </c>
      <c r="I1321" s="254"/>
      <c r="J1321" s="250"/>
      <c r="K1321" s="250"/>
      <c r="L1321" s="255"/>
      <c r="M1321" s="256"/>
      <c r="N1321" s="257"/>
      <c r="O1321" s="257"/>
      <c r="P1321" s="257"/>
      <c r="Q1321" s="257"/>
      <c r="R1321" s="257"/>
      <c r="S1321" s="257"/>
      <c r="T1321" s="25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9" t="s">
        <v>327</v>
      </c>
      <c r="AU1321" s="259" t="s">
        <v>216</v>
      </c>
      <c r="AV1321" s="14" t="s">
        <v>85</v>
      </c>
      <c r="AW1321" s="14" t="s">
        <v>36</v>
      </c>
      <c r="AX1321" s="14" t="s">
        <v>75</v>
      </c>
      <c r="AY1321" s="259" t="s">
        <v>207</v>
      </c>
    </row>
    <row r="1322" s="13" customFormat="1">
      <c r="A1322" s="13"/>
      <c r="B1322" s="238"/>
      <c r="C1322" s="239"/>
      <c r="D1322" s="240" t="s">
        <v>327</v>
      </c>
      <c r="E1322" s="241" t="s">
        <v>19</v>
      </c>
      <c r="F1322" s="242" t="s">
        <v>1623</v>
      </c>
      <c r="G1322" s="239"/>
      <c r="H1322" s="241" t="s">
        <v>19</v>
      </c>
      <c r="I1322" s="243"/>
      <c r="J1322" s="239"/>
      <c r="K1322" s="239"/>
      <c r="L1322" s="244"/>
      <c r="M1322" s="245"/>
      <c r="N1322" s="246"/>
      <c r="O1322" s="246"/>
      <c r="P1322" s="246"/>
      <c r="Q1322" s="246"/>
      <c r="R1322" s="246"/>
      <c r="S1322" s="246"/>
      <c r="T1322" s="247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8" t="s">
        <v>327</v>
      </c>
      <c r="AU1322" s="248" t="s">
        <v>216</v>
      </c>
      <c r="AV1322" s="13" t="s">
        <v>82</v>
      </c>
      <c r="AW1322" s="13" t="s">
        <v>36</v>
      </c>
      <c r="AX1322" s="13" t="s">
        <v>75</v>
      </c>
      <c r="AY1322" s="248" t="s">
        <v>207</v>
      </c>
    </row>
    <row r="1323" s="14" customFormat="1">
      <c r="A1323" s="14"/>
      <c r="B1323" s="249"/>
      <c r="C1323" s="250"/>
      <c r="D1323" s="240" t="s">
        <v>327</v>
      </c>
      <c r="E1323" s="251" t="s">
        <v>19</v>
      </c>
      <c r="F1323" s="252" t="s">
        <v>1624</v>
      </c>
      <c r="G1323" s="250"/>
      <c r="H1323" s="253">
        <v>7.8499999999999996</v>
      </c>
      <c r="I1323" s="254"/>
      <c r="J1323" s="250"/>
      <c r="K1323" s="250"/>
      <c r="L1323" s="255"/>
      <c r="M1323" s="256"/>
      <c r="N1323" s="257"/>
      <c r="O1323" s="257"/>
      <c r="P1323" s="257"/>
      <c r="Q1323" s="257"/>
      <c r="R1323" s="257"/>
      <c r="S1323" s="257"/>
      <c r="T1323" s="25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9" t="s">
        <v>327</v>
      </c>
      <c r="AU1323" s="259" t="s">
        <v>216</v>
      </c>
      <c r="AV1323" s="14" t="s">
        <v>85</v>
      </c>
      <c r="AW1323" s="14" t="s">
        <v>36</v>
      </c>
      <c r="AX1323" s="14" t="s">
        <v>75</v>
      </c>
      <c r="AY1323" s="259" t="s">
        <v>207</v>
      </c>
    </row>
    <row r="1324" s="13" customFormat="1">
      <c r="A1324" s="13"/>
      <c r="B1324" s="238"/>
      <c r="C1324" s="239"/>
      <c r="D1324" s="240" t="s">
        <v>327</v>
      </c>
      <c r="E1324" s="241" t="s">
        <v>19</v>
      </c>
      <c r="F1324" s="242" t="s">
        <v>1625</v>
      </c>
      <c r="G1324" s="239"/>
      <c r="H1324" s="241" t="s">
        <v>19</v>
      </c>
      <c r="I1324" s="243"/>
      <c r="J1324" s="239"/>
      <c r="K1324" s="239"/>
      <c r="L1324" s="244"/>
      <c r="M1324" s="245"/>
      <c r="N1324" s="246"/>
      <c r="O1324" s="246"/>
      <c r="P1324" s="246"/>
      <c r="Q1324" s="246"/>
      <c r="R1324" s="246"/>
      <c r="S1324" s="246"/>
      <c r="T1324" s="247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8" t="s">
        <v>327</v>
      </c>
      <c r="AU1324" s="248" t="s">
        <v>216</v>
      </c>
      <c r="AV1324" s="13" t="s">
        <v>82</v>
      </c>
      <c r="AW1324" s="13" t="s">
        <v>36</v>
      </c>
      <c r="AX1324" s="13" t="s">
        <v>75</v>
      </c>
      <c r="AY1324" s="248" t="s">
        <v>207</v>
      </c>
    </row>
    <row r="1325" s="14" customFormat="1">
      <c r="A1325" s="14"/>
      <c r="B1325" s="249"/>
      <c r="C1325" s="250"/>
      <c r="D1325" s="240" t="s">
        <v>327</v>
      </c>
      <c r="E1325" s="251" t="s">
        <v>19</v>
      </c>
      <c r="F1325" s="252" t="s">
        <v>1626</v>
      </c>
      <c r="G1325" s="250"/>
      <c r="H1325" s="253">
        <v>9.375</v>
      </c>
      <c r="I1325" s="254"/>
      <c r="J1325" s="250"/>
      <c r="K1325" s="250"/>
      <c r="L1325" s="255"/>
      <c r="M1325" s="256"/>
      <c r="N1325" s="257"/>
      <c r="O1325" s="257"/>
      <c r="P1325" s="257"/>
      <c r="Q1325" s="257"/>
      <c r="R1325" s="257"/>
      <c r="S1325" s="257"/>
      <c r="T1325" s="258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9" t="s">
        <v>327</v>
      </c>
      <c r="AU1325" s="259" t="s">
        <v>216</v>
      </c>
      <c r="AV1325" s="14" t="s">
        <v>85</v>
      </c>
      <c r="AW1325" s="14" t="s">
        <v>36</v>
      </c>
      <c r="AX1325" s="14" t="s">
        <v>75</v>
      </c>
      <c r="AY1325" s="259" t="s">
        <v>207</v>
      </c>
    </row>
    <row r="1326" s="13" customFormat="1">
      <c r="A1326" s="13"/>
      <c r="B1326" s="238"/>
      <c r="C1326" s="239"/>
      <c r="D1326" s="240" t="s">
        <v>327</v>
      </c>
      <c r="E1326" s="241" t="s">
        <v>19</v>
      </c>
      <c r="F1326" s="242" t="s">
        <v>1332</v>
      </c>
      <c r="G1326" s="239"/>
      <c r="H1326" s="241" t="s">
        <v>19</v>
      </c>
      <c r="I1326" s="243"/>
      <c r="J1326" s="239"/>
      <c r="K1326" s="239"/>
      <c r="L1326" s="244"/>
      <c r="M1326" s="245"/>
      <c r="N1326" s="246"/>
      <c r="O1326" s="246"/>
      <c r="P1326" s="246"/>
      <c r="Q1326" s="246"/>
      <c r="R1326" s="246"/>
      <c r="S1326" s="246"/>
      <c r="T1326" s="247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8" t="s">
        <v>327</v>
      </c>
      <c r="AU1326" s="248" t="s">
        <v>216</v>
      </c>
      <c r="AV1326" s="13" t="s">
        <v>82</v>
      </c>
      <c r="AW1326" s="13" t="s">
        <v>36</v>
      </c>
      <c r="AX1326" s="13" t="s">
        <v>75</v>
      </c>
      <c r="AY1326" s="248" t="s">
        <v>207</v>
      </c>
    </row>
    <row r="1327" s="14" customFormat="1">
      <c r="A1327" s="14"/>
      <c r="B1327" s="249"/>
      <c r="C1327" s="250"/>
      <c r="D1327" s="240" t="s">
        <v>327</v>
      </c>
      <c r="E1327" s="251" t="s">
        <v>19</v>
      </c>
      <c r="F1327" s="252" t="s">
        <v>1627</v>
      </c>
      <c r="G1327" s="250"/>
      <c r="H1327" s="253">
        <v>30.643999999999998</v>
      </c>
      <c r="I1327" s="254"/>
      <c r="J1327" s="250"/>
      <c r="K1327" s="250"/>
      <c r="L1327" s="255"/>
      <c r="M1327" s="256"/>
      <c r="N1327" s="257"/>
      <c r="O1327" s="257"/>
      <c r="P1327" s="257"/>
      <c r="Q1327" s="257"/>
      <c r="R1327" s="257"/>
      <c r="S1327" s="257"/>
      <c r="T1327" s="25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9" t="s">
        <v>327</v>
      </c>
      <c r="AU1327" s="259" t="s">
        <v>216</v>
      </c>
      <c r="AV1327" s="14" t="s">
        <v>85</v>
      </c>
      <c r="AW1327" s="14" t="s">
        <v>36</v>
      </c>
      <c r="AX1327" s="14" t="s">
        <v>75</v>
      </c>
      <c r="AY1327" s="259" t="s">
        <v>207</v>
      </c>
    </row>
    <row r="1328" s="13" customFormat="1">
      <c r="A1328" s="13"/>
      <c r="B1328" s="238"/>
      <c r="C1328" s="239"/>
      <c r="D1328" s="240" t="s">
        <v>327</v>
      </c>
      <c r="E1328" s="241" t="s">
        <v>19</v>
      </c>
      <c r="F1328" s="242" t="s">
        <v>1335</v>
      </c>
      <c r="G1328" s="239"/>
      <c r="H1328" s="241" t="s">
        <v>19</v>
      </c>
      <c r="I1328" s="243"/>
      <c r="J1328" s="239"/>
      <c r="K1328" s="239"/>
      <c r="L1328" s="244"/>
      <c r="M1328" s="245"/>
      <c r="N1328" s="246"/>
      <c r="O1328" s="246"/>
      <c r="P1328" s="246"/>
      <c r="Q1328" s="246"/>
      <c r="R1328" s="246"/>
      <c r="S1328" s="246"/>
      <c r="T1328" s="247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8" t="s">
        <v>327</v>
      </c>
      <c r="AU1328" s="248" t="s">
        <v>216</v>
      </c>
      <c r="AV1328" s="13" t="s">
        <v>82</v>
      </c>
      <c r="AW1328" s="13" t="s">
        <v>36</v>
      </c>
      <c r="AX1328" s="13" t="s">
        <v>75</v>
      </c>
      <c r="AY1328" s="248" t="s">
        <v>207</v>
      </c>
    </row>
    <row r="1329" s="14" customFormat="1">
      <c r="A1329" s="14"/>
      <c r="B1329" s="249"/>
      <c r="C1329" s="250"/>
      <c r="D1329" s="240" t="s">
        <v>327</v>
      </c>
      <c r="E1329" s="251" t="s">
        <v>19</v>
      </c>
      <c r="F1329" s="252" t="s">
        <v>1628</v>
      </c>
      <c r="G1329" s="250"/>
      <c r="H1329" s="253">
        <v>37.340000000000003</v>
      </c>
      <c r="I1329" s="254"/>
      <c r="J1329" s="250"/>
      <c r="K1329" s="250"/>
      <c r="L1329" s="255"/>
      <c r="M1329" s="256"/>
      <c r="N1329" s="257"/>
      <c r="O1329" s="257"/>
      <c r="P1329" s="257"/>
      <c r="Q1329" s="257"/>
      <c r="R1329" s="257"/>
      <c r="S1329" s="257"/>
      <c r="T1329" s="25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9" t="s">
        <v>327</v>
      </c>
      <c r="AU1329" s="259" t="s">
        <v>216</v>
      </c>
      <c r="AV1329" s="14" t="s">
        <v>85</v>
      </c>
      <c r="AW1329" s="14" t="s">
        <v>36</v>
      </c>
      <c r="AX1329" s="14" t="s">
        <v>75</v>
      </c>
      <c r="AY1329" s="259" t="s">
        <v>207</v>
      </c>
    </row>
    <row r="1330" s="13" customFormat="1">
      <c r="A1330" s="13"/>
      <c r="B1330" s="238"/>
      <c r="C1330" s="239"/>
      <c r="D1330" s="240" t="s">
        <v>327</v>
      </c>
      <c r="E1330" s="241" t="s">
        <v>19</v>
      </c>
      <c r="F1330" s="242" t="s">
        <v>1339</v>
      </c>
      <c r="G1330" s="239"/>
      <c r="H1330" s="241" t="s">
        <v>19</v>
      </c>
      <c r="I1330" s="243"/>
      <c r="J1330" s="239"/>
      <c r="K1330" s="239"/>
      <c r="L1330" s="244"/>
      <c r="M1330" s="245"/>
      <c r="N1330" s="246"/>
      <c r="O1330" s="246"/>
      <c r="P1330" s="246"/>
      <c r="Q1330" s="246"/>
      <c r="R1330" s="246"/>
      <c r="S1330" s="246"/>
      <c r="T1330" s="247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8" t="s">
        <v>327</v>
      </c>
      <c r="AU1330" s="248" t="s">
        <v>216</v>
      </c>
      <c r="AV1330" s="13" t="s">
        <v>82</v>
      </c>
      <c r="AW1330" s="13" t="s">
        <v>36</v>
      </c>
      <c r="AX1330" s="13" t="s">
        <v>75</v>
      </c>
      <c r="AY1330" s="248" t="s">
        <v>207</v>
      </c>
    </row>
    <row r="1331" s="14" customFormat="1">
      <c r="A1331" s="14"/>
      <c r="B1331" s="249"/>
      <c r="C1331" s="250"/>
      <c r="D1331" s="240" t="s">
        <v>327</v>
      </c>
      <c r="E1331" s="251" t="s">
        <v>19</v>
      </c>
      <c r="F1331" s="252" t="s">
        <v>1629</v>
      </c>
      <c r="G1331" s="250"/>
      <c r="H1331" s="253">
        <v>13.199999999999999</v>
      </c>
      <c r="I1331" s="254"/>
      <c r="J1331" s="250"/>
      <c r="K1331" s="250"/>
      <c r="L1331" s="255"/>
      <c r="M1331" s="256"/>
      <c r="N1331" s="257"/>
      <c r="O1331" s="257"/>
      <c r="P1331" s="257"/>
      <c r="Q1331" s="257"/>
      <c r="R1331" s="257"/>
      <c r="S1331" s="257"/>
      <c r="T1331" s="25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9" t="s">
        <v>327</v>
      </c>
      <c r="AU1331" s="259" t="s">
        <v>216</v>
      </c>
      <c r="AV1331" s="14" t="s">
        <v>85</v>
      </c>
      <c r="AW1331" s="14" t="s">
        <v>36</v>
      </c>
      <c r="AX1331" s="14" t="s">
        <v>75</v>
      </c>
      <c r="AY1331" s="259" t="s">
        <v>207</v>
      </c>
    </row>
    <row r="1332" s="13" customFormat="1">
      <c r="A1332" s="13"/>
      <c r="B1332" s="238"/>
      <c r="C1332" s="239"/>
      <c r="D1332" s="240" t="s">
        <v>327</v>
      </c>
      <c r="E1332" s="241" t="s">
        <v>19</v>
      </c>
      <c r="F1332" s="242" t="s">
        <v>1341</v>
      </c>
      <c r="G1332" s="239"/>
      <c r="H1332" s="241" t="s">
        <v>19</v>
      </c>
      <c r="I1332" s="243"/>
      <c r="J1332" s="239"/>
      <c r="K1332" s="239"/>
      <c r="L1332" s="244"/>
      <c r="M1332" s="245"/>
      <c r="N1332" s="246"/>
      <c r="O1332" s="246"/>
      <c r="P1332" s="246"/>
      <c r="Q1332" s="246"/>
      <c r="R1332" s="246"/>
      <c r="S1332" s="246"/>
      <c r="T1332" s="247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8" t="s">
        <v>327</v>
      </c>
      <c r="AU1332" s="248" t="s">
        <v>216</v>
      </c>
      <c r="AV1332" s="13" t="s">
        <v>82</v>
      </c>
      <c r="AW1332" s="13" t="s">
        <v>36</v>
      </c>
      <c r="AX1332" s="13" t="s">
        <v>75</v>
      </c>
      <c r="AY1332" s="248" t="s">
        <v>207</v>
      </c>
    </row>
    <row r="1333" s="14" customFormat="1">
      <c r="A1333" s="14"/>
      <c r="B1333" s="249"/>
      <c r="C1333" s="250"/>
      <c r="D1333" s="240" t="s">
        <v>327</v>
      </c>
      <c r="E1333" s="251" t="s">
        <v>19</v>
      </c>
      <c r="F1333" s="252" t="s">
        <v>1630</v>
      </c>
      <c r="G1333" s="250"/>
      <c r="H1333" s="253">
        <v>13.6</v>
      </c>
      <c r="I1333" s="254"/>
      <c r="J1333" s="250"/>
      <c r="K1333" s="250"/>
      <c r="L1333" s="255"/>
      <c r="M1333" s="256"/>
      <c r="N1333" s="257"/>
      <c r="O1333" s="257"/>
      <c r="P1333" s="257"/>
      <c r="Q1333" s="257"/>
      <c r="R1333" s="257"/>
      <c r="S1333" s="257"/>
      <c r="T1333" s="25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9" t="s">
        <v>327</v>
      </c>
      <c r="AU1333" s="259" t="s">
        <v>216</v>
      </c>
      <c r="AV1333" s="14" t="s">
        <v>85</v>
      </c>
      <c r="AW1333" s="14" t="s">
        <v>36</v>
      </c>
      <c r="AX1333" s="14" t="s">
        <v>75</v>
      </c>
      <c r="AY1333" s="259" t="s">
        <v>207</v>
      </c>
    </row>
    <row r="1334" s="13" customFormat="1">
      <c r="A1334" s="13"/>
      <c r="B1334" s="238"/>
      <c r="C1334" s="239"/>
      <c r="D1334" s="240" t="s">
        <v>327</v>
      </c>
      <c r="E1334" s="241" t="s">
        <v>19</v>
      </c>
      <c r="F1334" s="242" t="s">
        <v>1631</v>
      </c>
      <c r="G1334" s="239"/>
      <c r="H1334" s="241" t="s">
        <v>19</v>
      </c>
      <c r="I1334" s="243"/>
      <c r="J1334" s="239"/>
      <c r="K1334" s="239"/>
      <c r="L1334" s="244"/>
      <c r="M1334" s="245"/>
      <c r="N1334" s="246"/>
      <c r="O1334" s="246"/>
      <c r="P1334" s="246"/>
      <c r="Q1334" s="246"/>
      <c r="R1334" s="246"/>
      <c r="S1334" s="246"/>
      <c r="T1334" s="247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8" t="s">
        <v>327</v>
      </c>
      <c r="AU1334" s="248" t="s">
        <v>216</v>
      </c>
      <c r="AV1334" s="13" t="s">
        <v>82</v>
      </c>
      <c r="AW1334" s="13" t="s">
        <v>36</v>
      </c>
      <c r="AX1334" s="13" t="s">
        <v>75</v>
      </c>
      <c r="AY1334" s="248" t="s">
        <v>207</v>
      </c>
    </row>
    <row r="1335" s="14" customFormat="1">
      <c r="A1335" s="14"/>
      <c r="B1335" s="249"/>
      <c r="C1335" s="250"/>
      <c r="D1335" s="240" t="s">
        <v>327</v>
      </c>
      <c r="E1335" s="251" t="s">
        <v>19</v>
      </c>
      <c r="F1335" s="252" t="s">
        <v>1632</v>
      </c>
      <c r="G1335" s="250"/>
      <c r="H1335" s="253">
        <v>15.19</v>
      </c>
      <c r="I1335" s="254"/>
      <c r="J1335" s="250"/>
      <c r="K1335" s="250"/>
      <c r="L1335" s="255"/>
      <c r="M1335" s="256"/>
      <c r="N1335" s="257"/>
      <c r="O1335" s="257"/>
      <c r="P1335" s="257"/>
      <c r="Q1335" s="257"/>
      <c r="R1335" s="257"/>
      <c r="S1335" s="257"/>
      <c r="T1335" s="25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9" t="s">
        <v>327</v>
      </c>
      <c r="AU1335" s="259" t="s">
        <v>216</v>
      </c>
      <c r="AV1335" s="14" t="s">
        <v>85</v>
      </c>
      <c r="AW1335" s="14" t="s">
        <v>36</v>
      </c>
      <c r="AX1335" s="14" t="s">
        <v>75</v>
      </c>
      <c r="AY1335" s="259" t="s">
        <v>207</v>
      </c>
    </row>
    <row r="1336" s="15" customFormat="1">
      <c r="A1336" s="15"/>
      <c r="B1336" s="260"/>
      <c r="C1336" s="261"/>
      <c r="D1336" s="240" t="s">
        <v>327</v>
      </c>
      <c r="E1336" s="262" t="s">
        <v>19</v>
      </c>
      <c r="F1336" s="263" t="s">
        <v>345</v>
      </c>
      <c r="G1336" s="261"/>
      <c r="H1336" s="264">
        <v>335.93700000000001</v>
      </c>
      <c r="I1336" s="265"/>
      <c r="J1336" s="261"/>
      <c r="K1336" s="261"/>
      <c r="L1336" s="266"/>
      <c r="M1336" s="267"/>
      <c r="N1336" s="268"/>
      <c r="O1336" s="268"/>
      <c r="P1336" s="268"/>
      <c r="Q1336" s="268"/>
      <c r="R1336" s="268"/>
      <c r="S1336" s="268"/>
      <c r="T1336" s="269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0" t="s">
        <v>327</v>
      </c>
      <c r="AU1336" s="270" t="s">
        <v>216</v>
      </c>
      <c r="AV1336" s="15" t="s">
        <v>215</v>
      </c>
      <c r="AW1336" s="15" t="s">
        <v>36</v>
      </c>
      <c r="AX1336" s="15" t="s">
        <v>82</v>
      </c>
      <c r="AY1336" s="270" t="s">
        <v>207</v>
      </c>
    </row>
    <row r="1337" s="2" customFormat="1" ht="24.15" customHeight="1">
      <c r="A1337" s="40"/>
      <c r="B1337" s="41"/>
      <c r="C1337" s="214" t="s">
        <v>1633</v>
      </c>
      <c r="D1337" s="214" t="s">
        <v>211</v>
      </c>
      <c r="E1337" s="215" t="s">
        <v>1634</v>
      </c>
      <c r="F1337" s="216" t="s">
        <v>1635</v>
      </c>
      <c r="G1337" s="217" t="s">
        <v>496</v>
      </c>
      <c r="H1337" s="218">
        <v>199.56</v>
      </c>
      <c r="I1337" s="219"/>
      <c r="J1337" s="220">
        <f>ROUND(I1337*H1337,2)</f>
        <v>0</v>
      </c>
      <c r="K1337" s="216" t="s">
        <v>323</v>
      </c>
      <c r="L1337" s="46"/>
      <c r="M1337" s="229" t="s">
        <v>19</v>
      </c>
      <c r="N1337" s="230" t="s">
        <v>46</v>
      </c>
      <c r="O1337" s="86"/>
      <c r="P1337" s="231">
        <f>O1337*H1337</f>
        <v>0</v>
      </c>
      <c r="Q1337" s="231">
        <v>2.0000000000000002E-05</v>
      </c>
      <c r="R1337" s="231">
        <f>Q1337*H1337</f>
        <v>0.0039912000000000003</v>
      </c>
      <c r="S1337" s="231">
        <v>0</v>
      </c>
      <c r="T1337" s="232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215</v>
      </c>
      <c r="AT1337" s="226" t="s">
        <v>211</v>
      </c>
      <c r="AU1337" s="226" t="s">
        <v>216</v>
      </c>
      <c r="AY1337" s="19" t="s">
        <v>207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82</v>
      </c>
      <c r="BK1337" s="227">
        <f>ROUND(I1337*H1337,2)</f>
        <v>0</v>
      </c>
      <c r="BL1337" s="19" t="s">
        <v>215</v>
      </c>
      <c r="BM1337" s="226" t="s">
        <v>1636</v>
      </c>
    </row>
    <row r="1338" s="2" customFormat="1">
      <c r="A1338" s="40"/>
      <c r="B1338" s="41"/>
      <c r="C1338" s="42"/>
      <c r="D1338" s="233" t="s">
        <v>325</v>
      </c>
      <c r="E1338" s="42"/>
      <c r="F1338" s="234" t="s">
        <v>1637</v>
      </c>
      <c r="G1338" s="42"/>
      <c r="H1338" s="42"/>
      <c r="I1338" s="235"/>
      <c r="J1338" s="42"/>
      <c r="K1338" s="42"/>
      <c r="L1338" s="46"/>
      <c r="M1338" s="236"/>
      <c r="N1338" s="237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325</v>
      </c>
      <c r="AU1338" s="19" t="s">
        <v>216</v>
      </c>
    </row>
    <row r="1339" s="13" customFormat="1">
      <c r="A1339" s="13"/>
      <c r="B1339" s="238"/>
      <c r="C1339" s="239"/>
      <c r="D1339" s="240" t="s">
        <v>327</v>
      </c>
      <c r="E1339" s="241" t="s">
        <v>19</v>
      </c>
      <c r="F1339" s="242" t="s">
        <v>1638</v>
      </c>
      <c r="G1339" s="239"/>
      <c r="H1339" s="241" t="s">
        <v>19</v>
      </c>
      <c r="I1339" s="243"/>
      <c r="J1339" s="239"/>
      <c r="K1339" s="239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8" t="s">
        <v>327</v>
      </c>
      <c r="AU1339" s="248" t="s">
        <v>216</v>
      </c>
      <c r="AV1339" s="13" t="s">
        <v>82</v>
      </c>
      <c r="AW1339" s="13" t="s">
        <v>36</v>
      </c>
      <c r="AX1339" s="13" t="s">
        <v>75</v>
      </c>
      <c r="AY1339" s="248" t="s">
        <v>207</v>
      </c>
    </row>
    <row r="1340" s="14" customFormat="1">
      <c r="A1340" s="14"/>
      <c r="B1340" s="249"/>
      <c r="C1340" s="250"/>
      <c r="D1340" s="240" t="s">
        <v>327</v>
      </c>
      <c r="E1340" s="251" t="s">
        <v>19</v>
      </c>
      <c r="F1340" s="252" t="s">
        <v>1639</v>
      </c>
      <c r="G1340" s="250"/>
      <c r="H1340" s="253">
        <v>199.56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327</v>
      </c>
      <c r="AU1340" s="259" t="s">
        <v>216</v>
      </c>
      <c r="AV1340" s="14" t="s">
        <v>85</v>
      </c>
      <c r="AW1340" s="14" t="s">
        <v>36</v>
      </c>
      <c r="AX1340" s="14" t="s">
        <v>82</v>
      </c>
      <c r="AY1340" s="259" t="s">
        <v>207</v>
      </c>
    </row>
    <row r="1341" s="2" customFormat="1" ht="16.5" customHeight="1">
      <c r="A1341" s="40"/>
      <c r="B1341" s="41"/>
      <c r="C1341" s="214" t="s">
        <v>1640</v>
      </c>
      <c r="D1341" s="214" t="s">
        <v>211</v>
      </c>
      <c r="E1341" s="215" t="s">
        <v>1641</v>
      </c>
      <c r="F1341" s="216" t="s">
        <v>1642</v>
      </c>
      <c r="G1341" s="217" t="s">
        <v>220</v>
      </c>
      <c r="H1341" s="218">
        <v>0</v>
      </c>
      <c r="I1341" s="219"/>
      <c r="J1341" s="220">
        <f>ROUND(I1341*H1341,2)</f>
        <v>0</v>
      </c>
      <c r="K1341" s="216" t="s">
        <v>323</v>
      </c>
      <c r="L1341" s="46"/>
      <c r="M1341" s="229" t="s">
        <v>19</v>
      </c>
      <c r="N1341" s="230" t="s">
        <v>46</v>
      </c>
      <c r="O1341" s="86"/>
      <c r="P1341" s="231">
        <f>O1341*H1341</f>
        <v>0</v>
      </c>
      <c r="Q1341" s="231">
        <v>0.030599999999999999</v>
      </c>
      <c r="R1341" s="231">
        <f>Q1341*H1341</f>
        <v>0</v>
      </c>
      <c r="S1341" s="231">
        <v>0</v>
      </c>
      <c r="T1341" s="232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6" t="s">
        <v>215</v>
      </c>
      <c r="AT1341" s="226" t="s">
        <v>211</v>
      </c>
      <c r="AU1341" s="226" t="s">
        <v>216</v>
      </c>
      <c r="AY1341" s="19" t="s">
        <v>207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9" t="s">
        <v>82</v>
      </c>
      <c r="BK1341" s="227">
        <f>ROUND(I1341*H1341,2)</f>
        <v>0</v>
      </c>
      <c r="BL1341" s="19" t="s">
        <v>215</v>
      </c>
      <c r="BM1341" s="226" t="s">
        <v>1643</v>
      </c>
    </row>
    <row r="1342" s="2" customFormat="1">
      <c r="A1342" s="40"/>
      <c r="B1342" s="41"/>
      <c r="C1342" s="42"/>
      <c r="D1342" s="233" t="s">
        <v>325</v>
      </c>
      <c r="E1342" s="42"/>
      <c r="F1342" s="234" t="s">
        <v>1644</v>
      </c>
      <c r="G1342" s="42"/>
      <c r="H1342" s="42"/>
      <c r="I1342" s="235"/>
      <c r="J1342" s="42"/>
      <c r="K1342" s="42"/>
      <c r="L1342" s="46"/>
      <c r="M1342" s="236"/>
      <c r="N1342" s="237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325</v>
      </c>
      <c r="AU1342" s="19" t="s">
        <v>216</v>
      </c>
    </row>
    <row r="1343" s="14" customFormat="1">
      <c r="A1343" s="14"/>
      <c r="B1343" s="249"/>
      <c r="C1343" s="250"/>
      <c r="D1343" s="240" t="s">
        <v>327</v>
      </c>
      <c r="E1343" s="251" t="s">
        <v>19</v>
      </c>
      <c r="F1343" s="252" t="s">
        <v>232</v>
      </c>
      <c r="G1343" s="250"/>
      <c r="H1343" s="253">
        <v>0</v>
      </c>
      <c r="I1343" s="254"/>
      <c r="J1343" s="250"/>
      <c r="K1343" s="250"/>
      <c r="L1343" s="255"/>
      <c r="M1343" s="256"/>
      <c r="N1343" s="257"/>
      <c r="O1343" s="257"/>
      <c r="P1343" s="257"/>
      <c r="Q1343" s="257"/>
      <c r="R1343" s="257"/>
      <c r="S1343" s="257"/>
      <c r="T1343" s="25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9" t="s">
        <v>327</v>
      </c>
      <c r="AU1343" s="259" t="s">
        <v>216</v>
      </c>
      <c r="AV1343" s="14" t="s">
        <v>85</v>
      </c>
      <c r="AW1343" s="14" t="s">
        <v>36</v>
      </c>
      <c r="AX1343" s="14" t="s">
        <v>82</v>
      </c>
      <c r="AY1343" s="259" t="s">
        <v>207</v>
      </c>
    </row>
    <row r="1344" s="2" customFormat="1" ht="37.8" customHeight="1">
      <c r="A1344" s="40"/>
      <c r="B1344" s="41"/>
      <c r="C1344" s="214" t="s">
        <v>1645</v>
      </c>
      <c r="D1344" s="214" t="s">
        <v>211</v>
      </c>
      <c r="E1344" s="215" t="s">
        <v>1646</v>
      </c>
      <c r="F1344" s="216" t="s">
        <v>1647</v>
      </c>
      <c r="G1344" s="217" t="s">
        <v>220</v>
      </c>
      <c r="H1344" s="218">
        <v>159.88</v>
      </c>
      <c r="I1344" s="219"/>
      <c r="J1344" s="220">
        <f>ROUND(I1344*H1344,2)</f>
        <v>0</v>
      </c>
      <c r="K1344" s="216" t="s">
        <v>323</v>
      </c>
      <c r="L1344" s="46"/>
      <c r="M1344" s="229" t="s">
        <v>19</v>
      </c>
      <c r="N1344" s="230" t="s">
        <v>46</v>
      </c>
      <c r="O1344" s="86"/>
      <c r="P1344" s="231">
        <f>O1344*H1344</f>
        <v>0</v>
      </c>
      <c r="Q1344" s="231">
        <v>0.0099799999999999993</v>
      </c>
      <c r="R1344" s="231">
        <f>Q1344*H1344</f>
        <v>1.5956023999999998</v>
      </c>
      <c r="S1344" s="231">
        <v>0</v>
      </c>
      <c r="T1344" s="232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215</v>
      </c>
      <c r="AT1344" s="226" t="s">
        <v>211</v>
      </c>
      <c r="AU1344" s="226" t="s">
        <v>216</v>
      </c>
      <c r="AY1344" s="19" t="s">
        <v>207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82</v>
      </c>
      <c r="BK1344" s="227">
        <f>ROUND(I1344*H1344,2)</f>
        <v>0</v>
      </c>
      <c r="BL1344" s="19" t="s">
        <v>215</v>
      </c>
      <c r="BM1344" s="226" t="s">
        <v>1648</v>
      </c>
    </row>
    <row r="1345" s="2" customFormat="1">
      <c r="A1345" s="40"/>
      <c r="B1345" s="41"/>
      <c r="C1345" s="42"/>
      <c r="D1345" s="233" t="s">
        <v>325</v>
      </c>
      <c r="E1345" s="42"/>
      <c r="F1345" s="234" t="s">
        <v>1649</v>
      </c>
      <c r="G1345" s="42"/>
      <c r="H1345" s="42"/>
      <c r="I1345" s="235"/>
      <c r="J1345" s="42"/>
      <c r="K1345" s="42"/>
      <c r="L1345" s="46"/>
      <c r="M1345" s="236"/>
      <c r="N1345" s="237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325</v>
      </c>
      <c r="AU1345" s="19" t="s">
        <v>216</v>
      </c>
    </row>
    <row r="1346" s="13" customFormat="1">
      <c r="A1346" s="13"/>
      <c r="B1346" s="238"/>
      <c r="C1346" s="239"/>
      <c r="D1346" s="240" t="s">
        <v>327</v>
      </c>
      <c r="E1346" s="241" t="s">
        <v>19</v>
      </c>
      <c r="F1346" s="242" t="s">
        <v>1650</v>
      </c>
      <c r="G1346" s="239"/>
      <c r="H1346" s="241" t="s">
        <v>19</v>
      </c>
      <c r="I1346" s="243"/>
      <c r="J1346" s="239"/>
      <c r="K1346" s="239"/>
      <c r="L1346" s="244"/>
      <c r="M1346" s="245"/>
      <c r="N1346" s="246"/>
      <c r="O1346" s="246"/>
      <c r="P1346" s="246"/>
      <c r="Q1346" s="246"/>
      <c r="R1346" s="246"/>
      <c r="S1346" s="246"/>
      <c r="T1346" s="247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8" t="s">
        <v>327</v>
      </c>
      <c r="AU1346" s="248" t="s">
        <v>216</v>
      </c>
      <c r="AV1346" s="13" t="s">
        <v>82</v>
      </c>
      <c r="AW1346" s="13" t="s">
        <v>36</v>
      </c>
      <c r="AX1346" s="13" t="s">
        <v>75</v>
      </c>
      <c r="AY1346" s="248" t="s">
        <v>207</v>
      </c>
    </row>
    <row r="1347" s="14" customFormat="1">
      <c r="A1347" s="14"/>
      <c r="B1347" s="249"/>
      <c r="C1347" s="250"/>
      <c r="D1347" s="240" t="s">
        <v>327</v>
      </c>
      <c r="E1347" s="251" t="s">
        <v>19</v>
      </c>
      <c r="F1347" s="252" t="s">
        <v>225</v>
      </c>
      <c r="G1347" s="250"/>
      <c r="H1347" s="253">
        <v>159.88</v>
      </c>
      <c r="I1347" s="254"/>
      <c r="J1347" s="250"/>
      <c r="K1347" s="250"/>
      <c r="L1347" s="255"/>
      <c r="M1347" s="256"/>
      <c r="N1347" s="257"/>
      <c r="O1347" s="257"/>
      <c r="P1347" s="257"/>
      <c r="Q1347" s="257"/>
      <c r="R1347" s="257"/>
      <c r="S1347" s="257"/>
      <c r="T1347" s="25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9" t="s">
        <v>327</v>
      </c>
      <c r="AU1347" s="259" t="s">
        <v>216</v>
      </c>
      <c r="AV1347" s="14" t="s">
        <v>85</v>
      </c>
      <c r="AW1347" s="14" t="s">
        <v>36</v>
      </c>
      <c r="AX1347" s="14" t="s">
        <v>82</v>
      </c>
      <c r="AY1347" s="259" t="s">
        <v>207</v>
      </c>
    </row>
    <row r="1348" s="2" customFormat="1" ht="16.5" customHeight="1">
      <c r="A1348" s="40"/>
      <c r="B1348" s="41"/>
      <c r="C1348" s="214" t="s">
        <v>1651</v>
      </c>
      <c r="D1348" s="214" t="s">
        <v>211</v>
      </c>
      <c r="E1348" s="215" t="s">
        <v>1652</v>
      </c>
      <c r="F1348" s="216" t="s">
        <v>1653</v>
      </c>
      <c r="G1348" s="217" t="s">
        <v>337</v>
      </c>
      <c r="H1348" s="218">
        <v>0.61499999999999999</v>
      </c>
      <c r="I1348" s="219"/>
      <c r="J1348" s="220">
        <f>ROUND(I1348*H1348,2)</f>
        <v>0</v>
      </c>
      <c r="K1348" s="216" t="s">
        <v>323</v>
      </c>
      <c r="L1348" s="46"/>
      <c r="M1348" s="229" t="s">
        <v>19</v>
      </c>
      <c r="N1348" s="230" t="s">
        <v>46</v>
      </c>
      <c r="O1348" s="86"/>
      <c r="P1348" s="231">
        <f>O1348*H1348</f>
        <v>0</v>
      </c>
      <c r="Q1348" s="231">
        <v>1.98</v>
      </c>
      <c r="R1348" s="231">
        <f>Q1348*H1348</f>
        <v>1.2177</v>
      </c>
      <c r="S1348" s="231">
        <v>0</v>
      </c>
      <c r="T1348" s="232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215</v>
      </c>
      <c r="AT1348" s="226" t="s">
        <v>211</v>
      </c>
      <c r="AU1348" s="226" t="s">
        <v>216</v>
      </c>
      <c r="AY1348" s="19" t="s">
        <v>207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82</v>
      </c>
      <c r="BK1348" s="227">
        <f>ROUND(I1348*H1348,2)</f>
        <v>0</v>
      </c>
      <c r="BL1348" s="19" t="s">
        <v>215</v>
      </c>
      <c r="BM1348" s="226" t="s">
        <v>1654</v>
      </c>
    </row>
    <row r="1349" s="2" customFormat="1">
      <c r="A1349" s="40"/>
      <c r="B1349" s="41"/>
      <c r="C1349" s="42"/>
      <c r="D1349" s="233" t="s">
        <v>325</v>
      </c>
      <c r="E1349" s="42"/>
      <c r="F1349" s="234" t="s">
        <v>1655</v>
      </c>
      <c r="G1349" s="42"/>
      <c r="H1349" s="42"/>
      <c r="I1349" s="235"/>
      <c r="J1349" s="42"/>
      <c r="K1349" s="42"/>
      <c r="L1349" s="46"/>
      <c r="M1349" s="236"/>
      <c r="N1349" s="237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325</v>
      </c>
      <c r="AU1349" s="19" t="s">
        <v>216</v>
      </c>
    </row>
    <row r="1350" s="13" customFormat="1">
      <c r="A1350" s="13"/>
      <c r="B1350" s="238"/>
      <c r="C1350" s="239"/>
      <c r="D1350" s="240" t="s">
        <v>327</v>
      </c>
      <c r="E1350" s="241" t="s">
        <v>19</v>
      </c>
      <c r="F1350" s="242" t="s">
        <v>1656</v>
      </c>
      <c r="G1350" s="239"/>
      <c r="H1350" s="241" t="s">
        <v>19</v>
      </c>
      <c r="I1350" s="243"/>
      <c r="J1350" s="239"/>
      <c r="K1350" s="239"/>
      <c r="L1350" s="244"/>
      <c r="M1350" s="245"/>
      <c r="N1350" s="246"/>
      <c r="O1350" s="246"/>
      <c r="P1350" s="246"/>
      <c r="Q1350" s="246"/>
      <c r="R1350" s="246"/>
      <c r="S1350" s="246"/>
      <c r="T1350" s="24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8" t="s">
        <v>327</v>
      </c>
      <c r="AU1350" s="248" t="s">
        <v>216</v>
      </c>
      <c r="AV1350" s="13" t="s">
        <v>82</v>
      </c>
      <c r="AW1350" s="13" t="s">
        <v>36</v>
      </c>
      <c r="AX1350" s="13" t="s">
        <v>75</v>
      </c>
      <c r="AY1350" s="248" t="s">
        <v>207</v>
      </c>
    </row>
    <row r="1351" s="14" customFormat="1">
      <c r="A1351" s="14"/>
      <c r="B1351" s="249"/>
      <c r="C1351" s="250"/>
      <c r="D1351" s="240" t="s">
        <v>327</v>
      </c>
      <c r="E1351" s="251" t="s">
        <v>19</v>
      </c>
      <c r="F1351" s="252" t="s">
        <v>1657</v>
      </c>
      <c r="G1351" s="250"/>
      <c r="H1351" s="253">
        <v>0.61499999999999999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327</v>
      </c>
      <c r="AU1351" s="259" t="s">
        <v>216</v>
      </c>
      <c r="AV1351" s="14" t="s">
        <v>85</v>
      </c>
      <c r="AW1351" s="14" t="s">
        <v>36</v>
      </c>
      <c r="AX1351" s="14" t="s">
        <v>82</v>
      </c>
      <c r="AY1351" s="259" t="s">
        <v>207</v>
      </c>
    </row>
    <row r="1352" s="2" customFormat="1" ht="16.5" customHeight="1">
      <c r="A1352" s="40"/>
      <c r="B1352" s="41"/>
      <c r="C1352" s="214" t="s">
        <v>1658</v>
      </c>
      <c r="D1352" s="214" t="s">
        <v>211</v>
      </c>
      <c r="E1352" s="215" t="s">
        <v>1659</v>
      </c>
      <c r="F1352" s="216" t="s">
        <v>1660</v>
      </c>
      <c r="G1352" s="217" t="s">
        <v>220</v>
      </c>
      <c r="H1352" s="218">
        <v>65.364999999999995</v>
      </c>
      <c r="I1352" s="219"/>
      <c r="J1352" s="220">
        <f>ROUND(I1352*H1352,2)</f>
        <v>0</v>
      </c>
      <c r="K1352" s="216" t="s">
        <v>323</v>
      </c>
      <c r="L1352" s="46"/>
      <c r="M1352" s="229" t="s">
        <v>19</v>
      </c>
      <c r="N1352" s="230" t="s">
        <v>46</v>
      </c>
      <c r="O1352" s="86"/>
      <c r="P1352" s="231">
        <f>O1352*H1352</f>
        <v>0</v>
      </c>
      <c r="Q1352" s="231">
        <v>0.27560000000000001</v>
      </c>
      <c r="R1352" s="231">
        <f>Q1352*H1352</f>
        <v>18.014593999999999</v>
      </c>
      <c r="S1352" s="231">
        <v>0</v>
      </c>
      <c r="T1352" s="232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6" t="s">
        <v>215</v>
      </c>
      <c r="AT1352" s="226" t="s">
        <v>211</v>
      </c>
      <c r="AU1352" s="226" t="s">
        <v>216</v>
      </c>
      <c r="AY1352" s="19" t="s">
        <v>207</v>
      </c>
      <c r="BE1352" s="227">
        <f>IF(N1352="základní",J1352,0)</f>
        <v>0</v>
      </c>
      <c r="BF1352" s="227">
        <f>IF(N1352="snížená",J1352,0)</f>
        <v>0</v>
      </c>
      <c r="BG1352" s="227">
        <f>IF(N1352="zákl. přenesená",J1352,0)</f>
        <v>0</v>
      </c>
      <c r="BH1352" s="227">
        <f>IF(N1352="sníž. přenesená",J1352,0)</f>
        <v>0</v>
      </c>
      <c r="BI1352" s="227">
        <f>IF(N1352="nulová",J1352,0)</f>
        <v>0</v>
      </c>
      <c r="BJ1352" s="19" t="s">
        <v>82</v>
      </c>
      <c r="BK1352" s="227">
        <f>ROUND(I1352*H1352,2)</f>
        <v>0</v>
      </c>
      <c r="BL1352" s="19" t="s">
        <v>215</v>
      </c>
      <c r="BM1352" s="226" t="s">
        <v>1661</v>
      </c>
    </row>
    <row r="1353" s="2" customFormat="1">
      <c r="A1353" s="40"/>
      <c r="B1353" s="41"/>
      <c r="C1353" s="42"/>
      <c r="D1353" s="233" t="s">
        <v>325</v>
      </c>
      <c r="E1353" s="42"/>
      <c r="F1353" s="234" t="s">
        <v>1662</v>
      </c>
      <c r="G1353" s="42"/>
      <c r="H1353" s="42"/>
      <c r="I1353" s="235"/>
      <c r="J1353" s="42"/>
      <c r="K1353" s="42"/>
      <c r="L1353" s="46"/>
      <c r="M1353" s="236"/>
      <c r="N1353" s="237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325</v>
      </c>
      <c r="AU1353" s="19" t="s">
        <v>216</v>
      </c>
    </row>
    <row r="1354" s="13" customFormat="1">
      <c r="A1354" s="13"/>
      <c r="B1354" s="238"/>
      <c r="C1354" s="239"/>
      <c r="D1354" s="240" t="s">
        <v>327</v>
      </c>
      <c r="E1354" s="241" t="s">
        <v>19</v>
      </c>
      <c r="F1354" s="242" t="s">
        <v>1663</v>
      </c>
      <c r="G1354" s="239"/>
      <c r="H1354" s="241" t="s">
        <v>19</v>
      </c>
      <c r="I1354" s="243"/>
      <c r="J1354" s="239"/>
      <c r="K1354" s="239"/>
      <c r="L1354" s="244"/>
      <c r="M1354" s="245"/>
      <c r="N1354" s="246"/>
      <c r="O1354" s="246"/>
      <c r="P1354" s="246"/>
      <c r="Q1354" s="246"/>
      <c r="R1354" s="246"/>
      <c r="S1354" s="246"/>
      <c r="T1354" s="247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8" t="s">
        <v>327</v>
      </c>
      <c r="AU1354" s="248" t="s">
        <v>216</v>
      </c>
      <c r="AV1354" s="13" t="s">
        <v>82</v>
      </c>
      <c r="AW1354" s="13" t="s">
        <v>36</v>
      </c>
      <c r="AX1354" s="13" t="s">
        <v>75</v>
      </c>
      <c r="AY1354" s="248" t="s">
        <v>207</v>
      </c>
    </row>
    <row r="1355" s="13" customFormat="1">
      <c r="A1355" s="13"/>
      <c r="B1355" s="238"/>
      <c r="C1355" s="239"/>
      <c r="D1355" s="240" t="s">
        <v>327</v>
      </c>
      <c r="E1355" s="241" t="s">
        <v>19</v>
      </c>
      <c r="F1355" s="242" t="s">
        <v>795</v>
      </c>
      <c r="G1355" s="239"/>
      <c r="H1355" s="241" t="s">
        <v>19</v>
      </c>
      <c r="I1355" s="243"/>
      <c r="J1355" s="239"/>
      <c r="K1355" s="239"/>
      <c r="L1355" s="244"/>
      <c r="M1355" s="245"/>
      <c r="N1355" s="246"/>
      <c r="O1355" s="246"/>
      <c r="P1355" s="246"/>
      <c r="Q1355" s="246"/>
      <c r="R1355" s="246"/>
      <c r="S1355" s="246"/>
      <c r="T1355" s="247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8" t="s">
        <v>327</v>
      </c>
      <c r="AU1355" s="248" t="s">
        <v>216</v>
      </c>
      <c r="AV1355" s="13" t="s">
        <v>82</v>
      </c>
      <c r="AW1355" s="13" t="s">
        <v>36</v>
      </c>
      <c r="AX1355" s="13" t="s">
        <v>75</v>
      </c>
      <c r="AY1355" s="248" t="s">
        <v>207</v>
      </c>
    </row>
    <row r="1356" s="14" customFormat="1">
      <c r="A1356" s="14"/>
      <c r="B1356" s="249"/>
      <c r="C1356" s="250"/>
      <c r="D1356" s="240" t="s">
        <v>327</v>
      </c>
      <c r="E1356" s="251" t="s">
        <v>19</v>
      </c>
      <c r="F1356" s="252" t="s">
        <v>1664</v>
      </c>
      <c r="G1356" s="250"/>
      <c r="H1356" s="253">
        <v>12.529999999999999</v>
      </c>
      <c r="I1356" s="254"/>
      <c r="J1356" s="250"/>
      <c r="K1356" s="250"/>
      <c r="L1356" s="255"/>
      <c r="M1356" s="256"/>
      <c r="N1356" s="257"/>
      <c r="O1356" s="257"/>
      <c r="P1356" s="257"/>
      <c r="Q1356" s="257"/>
      <c r="R1356" s="257"/>
      <c r="S1356" s="257"/>
      <c r="T1356" s="258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9" t="s">
        <v>327</v>
      </c>
      <c r="AU1356" s="259" t="s">
        <v>216</v>
      </c>
      <c r="AV1356" s="14" t="s">
        <v>85</v>
      </c>
      <c r="AW1356" s="14" t="s">
        <v>36</v>
      </c>
      <c r="AX1356" s="14" t="s">
        <v>75</v>
      </c>
      <c r="AY1356" s="259" t="s">
        <v>207</v>
      </c>
    </row>
    <row r="1357" s="13" customFormat="1">
      <c r="A1357" s="13"/>
      <c r="B1357" s="238"/>
      <c r="C1357" s="239"/>
      <c r="D1357" s="240" t="s">
        <v>327</v>
      </c>
      <c r="E1357" s="241" t="s">
        <v>19</v>
      </c>
      <c r="F1357" s="242" t="s">
        <v>797</v>
      </c>
      <c r="G1357" s="239"/>
      <c r="H1357" s="241" t="s">
        <v>19</v>
      </c>
      <c r="I1357" s="243"/>
      <c r="J1357" s="239"/>
      <c r="K1357" s="239"/>
      <c r="L1357" s="244"/>
      <c r="M1357" s="245"/>
      <c r="N1357" s="246"/>
      <c r="O1357" s="246"/>
      <c r="P1357" s="246"/>
      <c r="Q1357" s="246"/>
      <c r="R1357" s="246"/>
      <c r="S1357" s="246"/>
      <c r="T1357" s="247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8" t="s">
        <v>327</v>
      </c>
      <c r="AU1357" s="248" t="s">
        <v>216</v>
      </c>
      <c r="AV1357" s="13" t="s">
        <v>82</v>
      </c>
      <c r="AW1357" s="13" t="s">
        <v>36</v>
      </c>
      <c r="AX1357" s="13" t="s">
        <v>75</v>
      </c>
      <c r="AY1357" s="248" t="s">
        <v>207</v>
      </c>
    </row>
    <row r="1358" s="14" customFormat="1">
      <c r="A1358" s="14"/>
      <c r="B1358" s="249"/>
      <c r="C1358" s="250"/>
      <c r="D1358" s="240" t="s">
        <v>327</v>
      </c>
      <c r="E1358" s="251" t="s">
        <v>19</v>
      </c>
      <c r="F1358" s="252" t="s">
        <v>1665</v>
      </c>
      <c r="G1358" s="250"/>
      <c r="H1358" s="253">
        <v>38.079999999999998</v>
      </c>
      <c r="I1358" s="254"/>
      <c r="J1358" s="250"/>
      <c r="K1358" s="250"/>
      <c r="L1358" s="255"/>
      <c r="M1358" s="256"/>
      <c r="N1358" s="257"/>
      <c r="O1358" s="257"/>
      <c r="P1358" s="257"/>
      <c r="Q1358" s="257"/>
      <c r="R1358" s="257"/>
      <c r="S1358" s="257"/>
      <c r="T1358" s="258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9" t="s">
        <v>327</v>
      </c>
      <c r="AU1358" s="259" t="s">
        <v>216</v>
      </c>
      <c r="AV1358" s="14" t="s">
        <v>85</v>
      </c>
      <c r="AW1358" s="14" t="s">
        <v>36</v>
      </c>
      <c r="AX1358" s="14" t="s">
        <v>75</v>
      </c>
      <c r="AY1358" s="259" t="s">
        <v>207</v>
      </c>
    </row>
    <row r="1359" s="13" customFormat="1">
      <c r="A1359" s="13"/>
      <c r="B1359" s="238"/>
      <c r="C1359" s="239"/>
      <c r="D1359" s="240" t="s">
        <v>327</v>
      </c>
      <c r="E1359" s="241" t="s">
        <v>19</v>
      </c>
      <c r="F1359" s="242" t="s">
        <v>800</v>
      </c>
      <c r="G1359" s="239"/>
      <c r="H1359" s="241" t="s">
        <v>19</v>
      </c>
      <c r="I1359" s="243"/>
      <c r="J1359" s="239"/>
      <c r="K1359" s="239"/>
      <c r="L1359" s="244"/>
      <c r="M1359" s="245"/>
      <c r="N1359" s="246"/>
      <c r="O1359" s="246"/>
      <c r="P1359" s="246"/>
      <c r="Q1359" s="246"/>
      <c r="R1359" s="246"/>
      <c r="S1359" s="246"/>
      <c r="T1359" s="247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8" t="s">
        <v>327</v>
      </c>
      <c r="AU1359" s="248" t="s">
        <v>216</v>
      </c>
      <c r="AV1359" s="13" t="s">
        <v>82</v>
      </c>
      <c r="AW1359" s="13" t="s">
        <v>36</v>
      </c>
      <c r="AX1359" s="13" t="s">
        <v>75</v>
      </c>
      <c r="AY1359" s="248" t="s">
        <v>207</v>
      </c>
    </row>
    <row r="1360" s="14" customFormat="1">
      <c r="A1360" s="14"/>
      <c r="B1360" s="249"/>
      <c r="C1360" s="250"/>
      <c r="D1360" s="240" t="s">
        <v>327</v>
      </c>
      <c r="E1360" s="251" t="s">
        <v>19</v>
      </c>
      <c r="F1360" s="252" t="s">
        <v>1666</v>
      </c>
      <c r="G1360" s="250"/>
      <c r="H1360" s="253">
        <v>14.755000000000001</v>
      </c>
      <c r="I1360" s="254"/>
      <c r="J1360" s="250"/>
      <c r="K1360" s="250"/>
      <c r="L1360" s="255"/>
      <c r="M1360" s="256"/>
      <c r="N1360" s="257"/>
      <c r="O1360" s="257"/>
      <c r="P1360" s="257"/>
      <c r="Q1360" s="257"/>
      <c r="R1360" s="257"/>
      <c r="S1360" s="257"/>
      <c r="T1360" s="25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9" t="s">
        <v>327</v>
      </c>
      <c r="AU1360" s="259" t="s">
        <v>216</v>
      </c>
      <c r="AV1360" s="14" t="s">
        <v>85</v>
      </c>
      <c r="AW1360" s="14" t="s">
        <v>36</v>
      </c>
      <c r="AX1360" s="14" t="s">
        <v>75</v>
      </c>
      <c r="AY1360" s="259" t="s">
        <v>207</v>
      </c>
    </row>
    <row r="1361" s="15" customFormat="1">
      <c r="A1361" s="15"/>
      <c r="B1361" s="260"/>
      <c r="C1361" s="261"/>
      <c r="D1361" s="240" t="s">
        <v>327</v>
      </c>
      <c r="E1361" s="262" t="s">
        <v>19</v>
      </c>
      <c r="F1361" s="263" t="s">
        <v>345</v>
      </c>
      <c r="G1361" s="261"/>
      <c r="H1361" s="264">
        <v>65.364999999999995</v>
      </c>
      <c r="I1361" s="265"/>
      <c r="J1361" s="261"/>
      <c r="K1361" s="261"/>
      <c r="L1361" s="266"/>
      <c r="M1361" s="267"/>
      <c r="N1361" s="268"/>
      <c r="O1361" s="268"/>
      <c r="P1361" s="268"/>
      <c r="Q1361" s="268"/>
      <c r="R1361" s="268"/>
      <c r="S1361" s="268"/>
      <c r="T1361" s="269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0" t="s">
        <v>327</v>
      </c>
      <c r="AU1361" s="270" t="s">
        <v>216</v>
      </c>
      <c r="AV1361" s="15" t="s">
        <v>215</v>
      </c>
      <c r="AW1361" s="15" t="s">
        <v>36</v>
      </c>
      <c r="AX1361" s="15" t="s">
        <v>82</v>
      </c>
      <c r="AY1361" s="270" t="s">
        <v>207</v>
      </c>
    </row>
    <row r="1362" s="12" customFormat="1" ht="22.8" customHeight="1">
      <c r="A1362" s="12"/>
      <c r="B1362" s="198"/>
      <c r="C1362" s="199"/>
      <c r="D1362" s="200" t="s">
        <v>74</v>
      </c>
      <c r="E1362" s="212" t="s">
        <v>388</v>
      </c>
      <c r="F1362" s="212" t="s">
        <v>1667</v>
      </c>
      <c r="G1362" s="199"/>
      <c r="H1362" s="199"/>
      <c r="I1362" s="202"/>
      <c r="J1362" s="213">
        <f>BK1362</f>
        <v>0</v>
      </c>
      <c r="K1362" s="199"/>
      <c r="L1362" s="204"/>
      <c r="M1362" s="205"/>
      <c r="N1362" s="206"/>
      <c r="O1362" s="206"/>
      <c r="P1362" s="207">
        <f>P1363+SUM(P1364:P1543)+P1601</f>
        <v>0</v>
      </c>
      <c r="Q1362" s="206"/>
      <c r="R1362" s="207">
        <f>R1363+SUM(R1364:R1543)+R1601</f>
        <v>0.98520913999999993</v>
      </c>
      <c r="S1362" s="206"/>
      <c r="T1362" s="208">
        <f>T1363+SUM(T1364:T1543)+T1601</f>
        <v>78.044122999999999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09" t="s">
        <v>82</v>
      </c>
      <c r="AT1362" s="210" t="s">
        <v>74</v>
      </c>
      <c r="AU1362" s="210" t="s">
        <v>82</v>
      </c>
      <c r="AY1362" s="209" t="s">
        <v>207</v>
      </c>
      <c r="BK1362" s="211">
        <f>BK1363+SUM(BK1364:BK1543)+BK1601</f>
        <v>0</v>
      </c>
    </row>
    <row r="1363" s="2" customFormat="1" ht="24.15" customHeight="1">
      <c r="A1363" s="40"/>
      <c r="B1363" s="41"/>
      <c r="C1363" s="214" t="s">
        <v>1668</v>
      </c>
      <c r="D1363" s="214" t="s">
        <v>211</v>
      </c>
      <c r="E1363" s="215" t="s">
        <v>1669</v>
      </c>
      <c r="F1363" s="216" t="s">
        <v>1670</v>
      </c>
      <c r="G1363" s="217" t="s">
        <v>337</v>
      </c>
      <c r="H1363" s="218">
        <v>16.725999999999999</v>
      </c>
      <c r="I1363" s="219"/>
      <c r="J1363" s="220">
        <f>ROUND(I1363*H1363,2)</f>
        <v>0</v>
      </c>
      <c r="K1363" s="216" t="s">
        <v>323</v>
      </c>
      <c r="L1363" s="46"/>
      <c r="M1363" s="229" t="s">
        <v>19</v>
      </c>
      <c r="N1363" s="230" t="s">
        <v>46</v>
      </c>
      <c r="O1363" s="86"/>
      <c r="P1363" s="231">
        <f>O1363*H1363</f>
        <v>0</v>
      </c>
      <c r="Q1363" s="231">
        <v>0</v>
      </c>
      <c r="R1363" s="231">
        <f>Q1363*H1363</f>
        <v>0</v>
      </c>
      <c r="S1363" s="231">
        <v>1.8</v>
      </c>
      <c r="T1363" s="232">
        <f>S1363*H1363</f>
        <v>30.1068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6" t="s">
        <v>215</v>
      </c>
      <c r="AT1363" s="226" t="s">
        <v>211</v>
      </c>
      <c r="AU1363" s="226" t="s">
        <v>85</v>
      </c>
      <c r="AY1363" s="19" t="s">
        <v>207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19" t="s">
        <v>82</v>
      </c>
      <c r="BK1363" s="227">
        <f>ROUND(I1363*H1363,2)</f>
        <v>0</v>
      </c>
      <c r="BL1363" s="19" t="s">
        <v>215</v>
      </c>
      <c r="BM1363" s="226" t="s">
        <v>1671</v>
      </c>
    </row>
    <row r="1364" s="2" customFormat="1">
      <c r="A1364" s="40"/>
      <c r="B1364" s="41"/>
      <c r="C1364" s="42"/>
      <c r="D1364" s="233" t="s">
        <v>325</v>
      </c>
      <c r="E1364" s="42"/>
      <c r="F1364" s="234" t="s">
        <v>1672</v>
      </c>
      <c r="G1364" s="42"/>
      <c r="H1364" s="42"/>
      <c r="I1364" s="235"/>
      <c r="J1364" s="42"/>
      <c r="K1364" s="42"/>
      <c r="L1364" s="46"/>
      <c r="M1364" s="236"/>
      <c r="N1364" s="237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325</v>
      </c>
      <c r="AU1364" s="19" t="s">
        <v>85</v>
      </c>
    </row>
    <row r="1365" s="13" customFormat="1">
      <c r="A1365" s="13"/>
      <c r="B1365" s="238"/>
      <c r="C1365" s="239"/>
      <c r="D1365" s="240" t="s">
        <v>327</v>
      </c>
      <c r="E1365" s="241" t="s">
        <v>19</v>
      </c>
      <c r="F1365" s="242" t="s">
        <v>1673</v>
      </c>
      <c r="G1365" s="239"/>
      <c r="H1365" s="241" t="s">
        <v>19</v>
      </c>
      <c r="I1365" s="243"/>
      <c r="J1365" s="239"/>
      <c r="K1365" s="239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8" t="s">
        <v>327</v>
      </c>
      <c r="AU1365" s="248" t="s">
        <v>85</v>
      </c>
      <c r="AV1365" s="13" t="s">
        <v>82</v>
      </c>
      <c r="AW1365" s="13" t="s">
        <v>36</v>
      </c>
      <c r="AX1365" s="13" t="s">
        <v>75</v>
      </c>
      <c r="AY1365" s="248" t="s">
        <v>207</v>
      </c>
    </row>
    <row r="1366" s="14" customFormat="1">
      <c r="A1366" s="14"/>
      <c r="B1366" s="249"/>
      <c r="C1366" s="250"/>
      <c r="D1366" s="240" t="s">
        <v>327</v>
      </c>
      <c r="E1366" s="251" t="s">
        <v>19</v>
      </c>
      <c r="F1366" s="252" t="s">
        <v>1674</v>
      </c>
      <c r="G1366" s="250"/>
      <c r="H1366" s="253">
        <v>14.101000000000001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327</v>
      </c>
      <c r="AU1366" s="259" t="s">
        <v>85</v>
      </c>
      <c r="AV1366" s="14" t="s">
        <v>85</v>
      </c>
      <c r="AW1366" s="14" t="s">
        <v>36</v>
      </c>
      <c r="AX1366" s="14" t="s">
        <v>75</v>
      </c>
      <c r="AY1366" s="259" t="s">
        <v>207</v>
      </c>
    </row>
    <row r="1367" s="13" customFormat="1">
      <c r="A1367" s="13"/>
      <c r="B1367" s="238"/>
      <c r="C1367" s="239"/>
      <c r="D1367" s="240" t="s">
        <v>327</v>
      </c>
      <c r="E1367" s="241" t="s">
        <v>19</v>
      </c>
      <c r="F1367" s="242" t="s">
        <v>1675</v>
      </c>
      <c r="G1367" s="239"/>
      <c r="H1367" s="241" t="s">
        <v>19</v>
      </c>
      <c r="I1367" s="243"/>
      <c r="J1367" s="239"/>
      <c r="K1367" s="239"/>
      <c r="L1367" s="244"/>
      <c r="M1367" s="245"/>
      <c r="N1367" s="246"/>
      <c r="O1367" s="246"/>
      <c r="P1367" s="246"/>
      <c r="Q1367" s="246"/>
      <c r="R1367" s="246"/>
      <c r="S1367" s="246"/>
      <c r="T1367" s="247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8" t="s">
        <v>327</v>
      </c>
      <c r="AU1367" s="248" t="s">
        <v>85</v>
      </c>
      <c r="AV1367" s="13" t="s">
        <v>82</v>
      </c>
      <c r="AW1367" s="13" t="s">
        <v>36</v>
      </c>
      <c r="AX1367" s="13" t="s">
        <v>75</v>
      </c>
      <c r="AY1367" s="248" t="s">
        <v>207</v>
      </c>
    </row>
    <row r="1368" s="14" customFormat="1">
      <c r="A1368" s="14"/>
      <c r="B1368" s="249"/>
      <c r="C1368" s="250"/>
      <c r="D1368" s="240" t="s">
        <v>327</v>
      </c>
      <c r="E1368" s="251" t="s">
        <v>19</v>
      </c>
      <c r="F1368" s="252" t="s">
        <v>1676</v>
      </c>
      <c r="G1368" s="250"/>
      <c r="H1368" s="253">
        <v>2.625</v>
      </c>
      <c r="I1368" s="254"/>
      <c r="J1368" s="250"/>
      <c r="K1368" s="250"/>
      <c r="L1368" s="255"/>
      <c r="M1368" s="256"/>
      <c r="N1368" s="257"/>
      <c r="O1368" s="257"/>
      <c r="P1368" s="257"/>
      <c r="Q1368" s="257"/>
      <c r="R1368" s="257"/>
      <c r="S1368" s="257"/>
      <c r="T1368" s="25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9" t="s">
        <v>327</v>
      </c>
      <c r="AU1368" s="259" t="s">
        <v>85</v>
      </c>
      <c r="AV1368" s="14" t="s">
        <v>85</v>
      </c>
      <c r="AW1368" s="14" t="s">
        <v>36</v>
      </c>
      <c r="AX1368" s="14" t="s">
        <v>75</v>
      </c>
      <c r="AY1368" s="259" t="s">
        <v>207</v>
      </c>
    </row>
    <row r="1369" s="15" customFormat="1">
      <c r="A1369" s="15"/>
      <c r="B1369" s="260"/>
      <c r="C1369" s="261"/>
      <c r="D1369" s="240" t="s">
        <v>327</v>
      </c>
      <c r="E1369" s="262" t="s">
        <v>19</v>
      </c>
      <c r="F1369" s="263" t="s">
        <v>345</v>
      </c>
      <c r="G1369" s="261"/>
      <c r="H1369" s="264">
        <v>16.725999999999999</v>
      </c>
      <c r="I1369" s="265"/>
      <c r="J1369" s="261"/>
      <c r="K1369" s="261"/>
      <c r="L1369" s="266"/>
      <c r="M1369" s="267"/>
      <c r="N1369" s="268"/>
      <c r="O1369" s="268"/>
      <c r="P1369" s="268"/>
      <c r="Q1369" s="268"/>
      <c r="R1369" s="268"/>
      <c r="S1369" s="268"/>
      <c r="T1369" s="269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0" t="s">
        <v>327</v>
      </c>
      <c r="AU1369" s="270" t="s">
        <v>85</v>
      </c>
      <c r="AV1369" s="15" t="s">
        <v>215</v>
      </c>
      <c r="AW1369" s="15" t="s">
        <v>36</v>
      </c>
      <c r="AX1369" s="15" t="s">
        <v>82</v>
      </c>
      <c r="AY1369" s="270" t="s">
        <v>207</v>
      </c>
    </row>
    <row r="1370" s="2" customFormat="1" ht="16.5" customHeight="1">
      <c r="A1370" s="40"/>
      <c r="B1370" s="41"/>
      <c r="C1370" s="214" t="s">
        <v>1677</v>
      </c>
      <c r="D1370" s="214" t="s">
        <v>211</v>
      </c>
      <c r="E1370" s="215" t="s">
        <v>1678</v>
      </c>
      <c r="F1370" s="216" t="s">
        <v>1679</v>
      </c>
      <c r="G1370" s="217" t="s">
        <v>496</v>
      </c>
      <c r="H1370" s="218">
        <v>4</v>
      </c>
      <c r="I1370" s="219"/>
      <c r="J1370" s="220">
        <f>ROUND(I1370*H1370,2)</f>
        <v>0</v>
      </c>
      <c r="K1370" s="216" t="s">
        <v>323</v>
      </c>
      <c r="L1370" s="46"/>
      <c r="M1370" s="229" t="s">
        <v>19</v>
      </c>
      <c r="N1370" s="230" t="s">
        <v>46</v>
      </c>
      <c r="O1370" s="86"/>
      <c r="P1370" s="231">
        <f>O1370*H1370</f>
        <v>0</v>
      </c>
      <c r="Q1370" s="231">
        <v>0</v>
      </c>
      <c r="R1370" s="231">
        <f>Q1370*H1370</f>
        <v>0</v>
      </c>
      <c r="S1370" s="231">
        <v>0.37</v>
      </c>
      <c r="T1370" s="232">
        <f>S1370*H1370</f>
        <v>1.48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215</v>
      </c>
      <c r="AT1370" s="226" t="s">
        <v>211</v>
      </c>
      <c r="AU1370" s="226" t="s">
        <v>85</v>
      </c>
      <c r="AY1370" s="19" t="s">
        <v>207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82</v>
      </c>
      <c r="BK1370" s="227">
        <f>ROUND(I1370*H1370,2)</f>
        <v>0</v>
      </c>
      <c r="BL1370" s="19" t="s">
        <v>215</v>
      </c>
      <c r="BM1370" s="226" t="s">
        <v>1680</v>
      </c>
    </row>
    <row r="1371" s="2" customFormat="1">
      <c r="A1371" s="40"/>
      <c r="B1371" s="41"/>
      <c r="C1371" s="42"/>
      <c r="D1371" s="233" t="s">
        <v>325</v>
      </c>
      <c r="E1371" s="42"/>
      <c r="F1371" s="234" t="s">
        <v>1681</v>
      </c>
      <c r="G1371" s="42"/>
      <c r="H1371" s="42"/>
      <c r="I1371" s="235"/>
      <c r="J1371" s="42"/>
      <c r="K1371" s="42"/>
      <c r="L1371" s="46"/>
      <c r="M1371" s="236"/>
      <c r="N1371" s="237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325</v>
      </c>
      <c r="AU1371" s="19" t="s">
        <v>85</v>
      </c>
    </row>
    <row r="1372" s="13" customFormat="1">
      <c r="A1372" s="13"/>
      <c r="B1372" s="238"/>
      <c r="C1372" s="239"/>
      <c r="D1372" s="240" t="s">
        <v>327</v>
      </c>
      <c r="E1372" s="241" t="s">
        <v>19</v>
      </c>
      <c r="F1372" s="242" t="s">
        <v>1513</v>
      </c>
      <c r="G1372" s="239"/>
      <c r="H1372" s="241" t="s">
        <v>19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327</v>
      </c>
      <c r="AU1372" s="248" t="s">
        <v>85</v>
      </c>
      <c r="AV1372" s="13" t="s">
        <v>82</v>
      </c>
      <c r="AW1372" s="13" t="s">
        <v>36</v>
      </c>
      <c r="AX1372" s="13" t="s">
        <v>75</v>
      </c>
      <c r="AY1372" s="248" t="s">
        <v>207</v>
      </c>
    </row>
    <row r="1373" s="14" customFormat="1">
      <c r="A1373" s="14"/>
      <c r="B1373" s="249"/>
      <c r="C1373" s="250"/>
      <c r="D1373" s="240" t="s">
        <v>327</v>
      </c>
      <c r="E1373" s="251" t="s">
        <v>19</v>
      </c>
      <c r="F1373" s="252" t="s">
        <v>1682</v>
      </c>
      <c r="G1373" s="250"/>
      <c r="H1373" s="253">
        <v>4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327</v>
      </c>
      <c r="AU1373" s="259" t="s">
        <v>85</v>
      </c>
      <c r="AV1373" s="14" t="s">
        <v>85</v>
      </c>
      <c r="AW1373" s="14" t="s">
        <v>36</v>
      </c>
      <c r="AX1373" s="14" t="s">
        <v>82</v>
      </c>
      <c r="AY1373" s="259" t="s">
        <v>207</v>
      </c>
    </row>
    <row r="1374" s="2" customFormat="1" ht="16.5" customHeight="1">
      <c r="A1374" s="40"/>
      <c r="B1374" s="41"/>
      <c r="C1374" s="214" t="s">
        <v>1683</v>
      </c>
      <c r="D1374" s="214" t="s">
        <v>211</v>
      </c>
      <c r="E1374" s="215" t="s">
        <v>1684</v>
      </c>
      <c r="F1374" s="216" t="s">
        <v>1685</v>
      </c>
      <c r="G1374" s="217" t="s">
        <v>337</v>
      </c>
      <c r="H1374" s="218">
        <v>0.11700000000000001</v>
      </c>
      <c r="I1374" s="219"/>
      <c r="J1374" s="220">
        <f>ROUND(I1374*H1374,2)</f>
        <v>0</v>
      </c>
      <c r="K1374" s="216" t="s">
        <v>323</v>
      </c>
      <c r="L1374" s="46"/>
      <c r="M1374" s="229" t="s">
        <v>19</v>
      </c>
      <c r="N1374" s="230" t="s">
        <v>46</v>
      </c>
      <c r="O1374" s="86"/>
      <c r="P1374" s="231">
        <f>O1374*H1374</f>
        <v>0</v>
      </c>
      <c r="Q1374" s="231">
        <v>0</v>
      </c>
      <c r="R1374" s="231">
        <f>Q1374*H1374</f>
        <v>0</v>
      </c>
      <c r="S1374" s="231">
        <v>2.2000000000000002</v>
      </c>
      <c r="T1374" s="232">
        <f>S1374*H1374</f>
        <v>0.25740000000000002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6" t="s">
        <v>215</v>
      </c>
      <c r="AT1374" s="226" t="s">
        <v>211</v>
      </c>
      <c r="AU1374" s="226" t="s">
        <v>85</v>
      </c>
      <c r="AY1374" s="19" t="s">
        <v>207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9" t="s">
        <v>82</v>
      </c>
      <c r="BK1374" s="227">
        <f>ROUND(I1374*H1374,2)</f>
        <v>0</v>
      </c>
      <c r="BL1374" s="19" t="s">
        <v>215</v>
      </c>
      <c r="BM1374" s="226" t="s">
        <v>1686</v>
      </c>
    </row>
    <row r="1375" s="2" customFormat="1">
      <c r="A1375" s="40"/>
      <c r="B1375" s="41"/>
      <c r="C1375" s="42"/>
      <c r="D1375" s="233" t="s">
        <v>325</v>
      </c>
      <c r="E1375" s="42"/>
      <c r="F1375" s="234" t="s">
        <v>1687</v>
      </c>
      <c r="G1375" s="42"/>
      <c r="H1375" s="42"/>
      <c r="I1375" s="235"/>
      <c r="J1375" s="42"/>
      <c r="K1375" s="42"/>
      <c r="L1375" s="46"/>
      <c r="M1375" s="236"/>
      <c r="N1375" s="237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325</v>
      </c>
      <c r="AU1375" s="19" t="s">
        <v>85</v>
      </c>
    </row>
    <row r="1376" s="13" customFormat="1">
      <c r="A1376" s="13"/>
      <c r="B1376" s="238"/>
      <c r="C1376" s="239"/>
      <c r="D1376" s="240" t="s">
        <v>327</v>
      </c>
      <c r="E1376" s="241" t="s">
        <v>19</v>
      </c>
      <c r="F1376" s="242" t="s">
        <v>1515</v>
      </c>
      <c r="G1376" s="239"/>
      <c r="H1376" s="241" t="s">
        <v>19</v>
      </c>
      <c r="I1376" s="243"/>
      <c r="J1376" s="239"/>
      <c r="K1376" s="239"/>
      <c r="L1376" s="244"/>
      <c r="M1376" s="245"/>
      <c r="N1376" s="246"/>
      <c r="O1376" s="246"/>
      <c r="P1376" s="246"/>
      <c r="Q1376" s="246"/>
      <c r="R1376" s="246"/>
      <c r="S1376" s="246"/>
      <c r="T1376" s="247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8" t="s">
        <v>327</v>
      </c>
      <c r="AU1376" s="248" t="s">
        <v>85</v>
      </c>
      <c r="AV1376" s="13" t="s">
        <v>82</v>
      </c>
      <c r="AW1376" s="13" t="s">
        <v>36</v>
      </c>
      <c r="AX1376" s="13" t="s">
        <v>75</v>
      </c>
      <c r="AY1376" s="248" t="s">
        <v>207</v>
      </c>
    </row>
    <row r="1377" s="14" customFormat="1">
      <c r="A1377" s="14"/>
      <c r="B1377" s="249"/>
      <c r="C1377" s="250"/>
      <c r="D1377" s="240" t="s">
        <v>327</v>
      </c>
      <c r="E1377" s="251" t="s">
        <v>19</v>
      </c>
      <c r="F1377" s="252" t="s">
        <v>1524</v>
      </c>
      <c r="G1377" s="250"/>
      <c r="H1377" s="253">
        <v>0.11700000000000001</v>
      </c>
      <c r="I1377" s="254"/>
      <c r="J1377" s="250"/>
      <c r="K1377" s="250"/>
      <c r="L1377" s="255"/>
      <c r="M1377" s="256"/>
      <c r="N1377" s="257"/>
      <c r="O1377" s="257"/>
      <c r="P1377" s="257"/>
      <c r="Q1377" s="257"/>
      <c r="R1377" s="257"/>
      <c r="S1377" s="257"/>
      <c r="T1377" s="25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9" t="s">
        <v>327</v>
      </c>
      <c r="AU1377" s="259" t="s">
        <v>85</v>
      </c>
      <c r="AV1377" s="14" t="s">
        <v>85</v>
      </c>
      <c r="AW1377" s="14" t="s">
        <v>36</v>
      </c>
      <c r="AX1377" s="14" t="s">
        <v>82</v>
      </c>
      <c r="AY1377" s="259" t="s">
        <v>207</v>
      </c>
    </row>
    <row r="1378" s="2" customFormat="1" ht="16.5" customHeight="1">
      <c r="A1378" s="40"/>
      <c r="B1378" s="41"/>
      <c r="C1378" s="214" t="s">
        <v>1688</v>
      </c>
      <c r="D1378" s="214" t="s">
        <v>211</v>
      </c>
      <c r="E1378" s="215" t="s">
        <v>1689</v>
      </c>
      <c r="F1378" s="216" t="s">
        <v>1690</v>
      </c>
      <c r="G1378" s="217" t="s">
        <v>337</v>
      </c>
      <c r="H1378" s="218">
        <v>0.45400000000000001</v>
      </c>
      <c r="I1378" s="219"/>
      <c r="J1378" s="220">
        <f>ROUND(I1378*H1378,2)</f>
        <v>0</v>
      </c>
      <c r="K1378" s="216" t="s">
        <v>323</v>
      </c>
      <c r="L1378" s="46"/>
      <c r="M1378" s="229" t="s">
        <v>19</v>
      </c>
      <c r="N1378" s="230" t="s">
        <v>46</v>
      </c>
      <c r="O1378" s="86"/>
      <c r="P1378" s="231">
        <f>O1378*H1378</f>
        <v>0</v>
      </c>
      <c r="Q1378" s="231">
        <v>0</v>
      </c>
      <c r="R1378" s="231">
        <f>Q1378*H1378</f>
        <v>0</v>
      </c>
      <c r="S1378" s="231">
        <v>2.2000000000000002</v>
      </c>
      <c r="T1378" s="232">
        <f>S1378*H1378</f>
        <v>0.99880000000000013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6" t="s">
        <v>215</v>
      </c>
      <c r="AT1378" s="226" t="s">
        <v>211</v>
      </c>
      <c r="AU1378" s="226" t="s">
        <v>85</v>
      </c>
      <c r="AY1378" s="19" t="s">
        <v>207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19" t="s">
        <v>82</v>
      </c>
      <c r="BK1378" s="227">
        <f>ROUND(I1378*H1378,2)</f>
        <v>0</v>
      </c>
      <c r="BL1378" s="19" t="s">
        <v>215</v>
      </c>
      <c r="BM1378" s="226" t="s">
        <v>1691</v>
      </c>
    </row>
    <row r="1379" s="2" customFormat="1">
      <c r="A1379" s="40"/>
      <c r="B1379" s="41"/>
      <c r="C1379" s="42"/>
      <c r="D1379" s="233" t="s">
        <v>325</v>
      </c>
      <c r="E1379" s="42"/>
      <c r="F1379" s="234" t="s">
        <v>1692</v>
      </c>
      <c r="G1379" s="42"/>
      <c r="H1379" s="42"/>
      <c r="I1379" s="235"/>
      <c r="J1379" s="42"/>
      <c r="K1379" s="42"/>
      <c r="L1379" s="46"/>
      <c r="M1379" s="236"/>
      <c r="N1379" s="237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325</v>
      </c>
      <c r="AU1379" s="19" t="s">
        <v>85</v>
      </c>
    </row>
    <row r="1380" s="13" customFormat="1">
      <c r="A1380" s="13"/>
      <c r="B1380" s="238"/>
      <c r="C1380" s="239"/>
      <c r="D1380" s="240" t="s">
        <v>327</v>
      </c>
      <c r="E1380" s="241" t="s">
        <v>19</v>
      </c>
      <c r="F1380" s="242" t="s">
        <v>1693</v>
      </c>
      <c r="G1380" s="239"/>
      <c r="H1380" s="241" t="s">
        <v>19</v>
      </c>
      <c r="I1380" s="243"/>
      <c r="J1380" s="239"/>
      <c r="K1380" s="239"/>
      <c r="L1380" s="244"/>
      <c r="M1380" s="245"/>
      <c r="N1380" s="246"/>
      <c r="O1380" s="246"/>
      <c r="P1380" s="246"/>
      <c r="Q1380" s="246"/>
      <c r="R1380" s="246"/>
      <c r="S1380" s="246"/>
      <c r="T1380" s="247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8" t="s">
        <v>327</v>
      </c>
      <c r="AU1380" s="248" t="s">
        <v>85</v>
      </c>
      <c r="AV1380" s="13" t="s">
        <v>82</v>
      </c>
      <c r="AW1380" s="13" t="s">
        <v>36</v>
      </c>
      <c r="AX1380" s="13" t="s">
        <v>75</v>
      </c>
      <c r="AY1380" s="248" t="s">
        <v>207</v>
      </c>
    </row>
    <row r="1381" s="14" customFormat="1">
      <c r="A1381" s="14"/>
      <c r="B1381" s="249"/>
      <c r="C1381" s="250"/>
      <c r="D1381" s="240" t="s">
        <v>327</v>
      </c>
      <c r="E1381" s="251" t="s">
        <v>19</v>
      </c>
      <c r="F1381" s="252" t="s">
        <v>1694</v>
      </c>
      <c r="G1381" s="250"/>
      <c r="H1381" s="253">
        <v>0.45400000000000001</v>
      </c>
      <c r="I1381" s="254"/>
      <c r="J1381" s="250"/>
      <c r="K1381" s="250"/>
      <c r="L1381" s="255"/>
      <c r="M1381" s="256"/>
      <c r="N1381" s="257"/>
      <c r="O1381" s="257"/>
      <c r="P1381" s="257"/>
      <c r="Q1381" s="257"/>
      <c r="R1381" s="257"/>
      <c r="S1381" s="257"/>
      <c r="T1381" s="258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9" t="s">
        <v>327</v>
      </c>
      <c r="AU1381" s="259" t="s">
        <v>85</v>
      </c>
      <c r="AV1381" s="14" t="s">
        <v>85</v>
      </c>
      <c r="AW1381" s="14" t="s">
        <v>36</v>
      </c>
      <c r="AX1381" s="14" t="s">
        <v>82</v>
      </c>
      <c r="AY1381" s="259" t="s">
        <v>207</v>
      </c>
    </row>
    <row r="1382" s="2" customFormat="1" ht="16.5" customHeight="1">
      <c r="A1382" s="40"/>
      <c r="B1382" s="41"/>
      <c r="C1382" s="214" t="s">
        <v>1695</v>
      </c>
      <c r="D1382" s="214" t="s">
        <v>211</v>
      </c>
      <c r="E1382" s="215" t="s">
        <v>1696</v>
      </c>
      <c r="F1382" s="216" t="s">
        <v>1697</v>
      </c>
      <c r="G1382" s="217" t="s">
        <v>337</v>
      </c>
      <c r="H1382" s="218">
        <v>0.29299999999999998</v>
      </c>
      <c r="I1382" s="219"/>
      <c r="J1382" s="220">
        <f>ROUND(I1382*H1382,2)</f>
        <v>0</v>
      </c>
      <c r="K1382" s="216" t="s">
        <v>323</v>
      </c>
      <c r="L1382" s="46"/>
      <c r="M1382" s="229" t="s">
        <v>19</v>
      </c>
      <c r="N1382" s="230" t="s">
        <v>46</v>
      </c>
      <c r="O1382" s="86"/>
      <c r="P1382" s="231">
        <f>O1382*H1382</f>
        <v>0</v>
      </c>
      <c r="Q1382" s="231">
        <v>0</v>
      </c>
      <c r="R1382" s="231">
        <f>Q1382*H1382</f>
        <v>0</v>
      </c>
      <c r="S1382" s="231">
        <v>2.2000000000000002</v>
      </c>
      <c r="T1382" s="232">
        <f>S1382*H1382</f>
        <v>0.64460000000000006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6" t="s">
        <v>215</v>
      </c>
      <c r="AT1382" s="226" t="s">
        <v>211</v>
      </c>
      <c r="AU1382" s="226" t="s">
        <v>85</v>
      </c>
      <c r="AY1382" s="19" t="s">
        <v>207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9" t="s">
        <v>82</v>
      </c>
      <c r="BK1382" s="227">
        <f>ROUND(I1382*H1382,2)</f>
        <v>0</v>
      </c>
      <c r="BL1382" s="19" t="s">
        <v>215</v>
      </c>
      <c r="BM1382" s="226" t="s">
        <v>1698</v>
      </c>
    </row>
    <row r="1383" s="2" customFormat="1">
      <c r="A1383" s="40"/>
      <c r="B1383" s="41"/>
      <c r="C1383" s="42"/>
      <c r="D1383" s="233" t="s">
        <v>325</v>
      </c>
      <c r="E1383" s="42"/>
      <c r="F1383" s="234" t="s">
        <v>1699</v>
      </c>
      <c r="G1383" s="42"/>
      <c r="H1383" s="42"/>
      <c r="I1383" s="235"/>
      <c r="J1383" s="42"/>
      <c r="K1383" s="42"/>
      <c r="L1383" s="46"/>
      <c r="M1383" s="236"/>
      <c r="N1383" s="237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325</v>
      </c>
      <c r="AU1383" s="19" t="s">
        <v>85</v>
      </c>
    </row>
    <row r="1384" s="13" customFormat="1">
      <c r="A1384" s="13"/>
      <c r="B1384" s="238"/>
      <c r="C1384" s="239"/>
      <c r="D1384" s="240" t="s">
        <v>327</v>
      </c>
      <c r="E1384" s="241" t="s">
        <v>19</v>
      </c>
      <c r="F1384" s="242" t="s">
        <v>1515</v>
      </c>
      <c r="G1384" s="239"/>
      <c r="H1384" s="241" t="s">
        <v>19</v>
      </c>
      <c r="I1384" s="243"/>
      <c r="J1384" s="239"/>
      <c r="K1384" s="239"/>
      <c r="L1384" s="244"/>
      <c r="M1384" s="245"/>
      <c r="N1384" s="246"/>
      <c r="O1384" s="246"/>
      <c r="P1384" s="246"/>
      <c r="Q1384" s="246"/>
      <c r="R1384" s="246"/>
      <c r="S1384" s="246"/>
      <c r="T1384" s="247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8" t="s">
        <v>327</v>
      </c>
      <c r="AU1384" s="248" t="s">
        <v>85</v>
      </c>
      <c r="AV1384" s="13" t="s">
        <v>82</v>
      </c>
      <c r="AW1384" s="13" t="s">
        <v>36</v>
      </c>
      <c r="AX1384" s="13" t="s">
        <v>75</v>
      </c>
      <c r="AY1384" s="248" t="s">
        <v>207</v>
      </c>
    </row>
    <row r="1385" s="14" customFormat="1">
      <c r="A1385" s="14"/>
      <c r="B1385" s="249"/>
      <c r="C1385" s="250"/>
      <c r="D1385" s="240" t="s">
        <v>327</v>
      </c>
      <c r="E1385" s="251" t="s">
        <v>19</v>
      </c>
      <c r="F1385" s="252" t="s">
        <v>1516</v>
      </c>
      <c r="G1385" s="250"/>
      <c r="H1385" s="253">
        <v>0.29299999999999998</v>
      </c>
      <c r="I1385" s="254"/>
      <c r="J1385" s="250"/>
      <c r="K1385" s="250"/>
      <c r="L1385" s="255"/>
      <c r="M1385" s="256"/>
      <c r="N1385" s="257"/>
      <c r="O1385" s="257"/>
      <c r="P1385" s="257"/>
      <c r="Q1385" s="257"/>
      <c r="R1385" s="257"/>
      <c r="S1385" s="257"/>
      <c r="T1385" s="25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9" t="s">
        <v>327</v>
      </c>
      <c r="AU1385" s="259" t="s">
        <v>85</v>
      </c>
      <c r="AV1385" s="14" t="s">
        <v>85</v>
      </c>
      <c r="AW1385" s="14" t="s">
        <v>36</v>
      </c>
      <c r="AX1385" s="14" t="s">
        <v>82</v>
      </c>
      <c r="AY1385" s="259" t="s">
        <v>207</v>
      </c>
    </row>
    <row r="1386" s="2" customFormat="1" ht="21.75" customHeight="1">
      <c r="A1386" s="40"/>
      <c r="B1386" s="41"/>
      <c r="C1386" s="214" t="s">
        <v>1700</v>
      </c>
      <c r="D1386" s="214" t="s">
        <v>211</v>
      </c>
      <c r="E1386" s="215" t="s">
        <v>1701</v>
      </c>
      <c r="F1386" s="216" t="s">
        <v>1702</v>
      </c>
      <c r="G1386" s="217" t="s">
        <v>337</v>
      </c>
      <c r="H1386" s="218">
        <v>3.3530000000000002</v>
      </c>
      <c r="I1386" s="219"/>
      <c r="J1386" s="220">
        <f>ROUND(I1386*H1386,2)</f>
        <v>0</v>
      </c>
      <c r="K1386" s="216" t="s">
        <v>323</v>
      </c>
      <c r="L1386" s="46"/>
      <c r="M1386" s="229" t="s">
        <v>19</v>
      </c>
      <c r="N1386" s="230" t="s">
        <v>46</v>
      </c>
      <c r="O1386" s="86"/>
      <c r="P1386" s="231">
        <f>O1386*H1386</f>
        <v>0</v>
      </c>
      <c r="Q1386" s="231">
        <v>0</v>
      </c>
      <c r="R1386" s="231">
        <f>Q1386*H1386</f>
        <v>0</v>
      </c>
      <c r="S1386" s="231">
        <v>1.3999999999999999</v>
      </c>
      <c r="T1386" s="232">
        <f>S1386*H1386</f>
        <v>4.6942000000000004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6" t="s">
        <v>215</v>
      </c>
      <c r="AT1386" s="226" t="s">
        <v>211</v>
      </c>
      <c r="AU1386" s="226" t="s">
        <v>85</v>
      </c>
      <c r="AY1386" s="19" t="s">
        <v>207</v>
      </c>
      <c r="BE1386" s="227">
        <f>IF(N1386="základní",J1386,0)</f>
        <v>0</v>
      </c>
      <c r="BF1386" s="227">
        <f>IF(N1386="snížená",J1386,0)</f>
        <v>0</v>
      </c>
      <c r="BG1386" s="227">
        <f>IF(N1386="zákl. přenesená",J1386,0)</f>
        <v>0</v>
      </c>
      <c r="BH1386" s="227">
        <f>IF(N1386="sníž. přenesená",J1386,0)</f>
        <v>0</v>
      </c>
      <c r="BI1386" s="227">
        <f>IF(N1386="nulová",J1386,0)</f>
        <v>0</v>
      </c>
      <c r="BJ1386" s="19" t="s">
        <v>82</v>
      </c>
      <c r="BK1386" s="227">
        <f>ROUND(I1386*H1386,2)</f>
        <v>0</v>
      </c>
      <c r="BL1386" s="19" t="s">
        <v>215</v>
      </c>
      <c r="BM1386" s="226" t="s">
        <v>1703</v>
      </c>
    </row>
    <row r="1387" s="2" customFormat="1">
      <c r="A1387" s="40"/>
      <c r="B1387" s="41"/>
      <c r="C1387" s="42"/>
      <c r="D1387" s="233" t="s">
        <v>325</v>
      </c>
      <c r="E1387" s="42"/>
      <c r="F1387" s="234" t="s">
        <v>1704</v>
      </c>
      <c r="G1387" s="42"/>
      <c r="H1387" s="42"/>
      <c r="I1387" s="235"/>
      <c r="J1387" s="42"/>
      <c r="K1387" s="42"/>
      <c r="L1387" s="46"/>
      <c r="M1387" s="236"/>
      <c r="N1387" s="237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325</v>
      </c>
      <c r="AU1387" s="19" t="s">
        <v>85</v>
      </c>
    </row>
    <row r="1388" s="13" customFormat="1">
      <c r="A1388" s="13"/>
      <c r="B1388" s="238"/>
      <c r="C1388" s="239"/>
      <c r="D1388" s="240" t="s">
        <v>327</v>
      </c>
      <c r="E1388" s="241" t="s">
        <v>19</v>
      </c>
      <c r="F1388" s="242" t="s">
        <v>1705</v>
      </c>
      <c r="G1388" s="239"/>
      <c r="H1388" s="241" t="s">
        <v>19</v>
      </c>
      <c r="I1388" s="243"/>
      <c r="J1388" s="239"/>
      <c r="K1388" s="239"/>
      <c r="L1388" s="244"/>
      <c r="M1388" s="245"/>
      <c r="N1388" s="246"/>
      <c r="O1388" s="246"/>
      <c r="P1388" s="246"/>
      <c r="Q1388" s="246"/>
      <c r="R1388" s="246"/>
      <c r="S1388" s="246"/>
      <c r="T1388" s="247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8" t="s">
        <v>327</v>
      </c>
      <c r="AU1388" s="248" t="s">
        <v>85</v>
      </c>
      <c r="AV1388" s="13" t="s">
        <v>82</v>
      </c>
      <c r="AW1388" s="13" t="s">
        <v>36</v>
      </c>
      <c r="AX1388" s="13" t="s">
        <v>75</v>
      </c>
      <c r="AY1388" s="248" t="s">
        <v>207</v>
      </c>
    </row>
    <row r="1389" s="14" customFormat="1">
      <c r="A1389" s="14"/>
      <c r="B1389" s="249"/>
      <c r="C1389" s="250"/>
      <c r="D1389" s="240" t="s">
        <v>327</v>
      </c>
      <c r="E1389" s="251" t="s">
        <v>19</v>
      </c>
      <c r="F1389" s="252" t="s">
        <v>1706</v>
      </c>
      <c r="G1389" s="250"/>
      <c r="H1389" s="253">
        <v>1.538</v>
      </c>
      <c r="I1389" s="254"/>
      <c r="J1389" s="250"/>
      <c r="K1389" s="250"/>
      <c r="L1389" s="255"/>
      <c r="M1389" s="256"/>
      <c r="N1389" s="257"/>
      <c r="O1389" s="257"/>
      <c r="P1389" s="257"/>
      <c r="Q1389" s="257"/>
      <c r="R1389" s="257"/>
      <c r="S1389" s="257"/>
      <c r="T1389" s="25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9" t="s">
        <v>327</v>
      </c>
      <c r="AU1389" s="259" t="s">
        <v>85</v>
      </c>
      <c r="AV1389" s="14" t="s">
        <v>85</v>
      </c>
      <c r="AW1389" s="14" t="s">
        <v>36</v>
      </c>
      <c r="AX1389" s="14" t="s">
        <v>75</v>
      </c>
      <c r="AY1389" s="259" t="s">
        <v>207</v>
      </c>
    </row>
    <row r="1390" s="13" customFormat="1">
      <c r="A1390" s="13"/>
      <c r="B1390" s="238"/>
      <c r="C1390" s="239"/>
      <c r="D1390" s="240" t="s">
        <v>327</v>
      </c>
      <c r="E1390" s="241" t="s">
        <v>19</v>
      </c>
      <c r="F1390" s="242" t="s">
        <v>1693</v>
      </c>
      <c r="G1390" s="239"/>
      <c r="H1390" s="241" t="s">
        <v>19</v>
      </c>
      <c r="I1390" s="243"/>
      <c r="J1390" s="239"/>
      <c r="K1390" s="239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327</v>
      </c>
      <c r="AU1390" s="248" t="s">
        <v>85</v>
      </c>
      <c r="AV1390" s="13" t="s">
        <v>82</v>
      </c>
      <c r="AW1390" s="13" t="s">
        <v>36</v>
      </c>
      <c r="AX1390" s="13" t="s">
        <v>75</v>
      </c>
      <c r="AY1390" s="248" t="s">
        <v>207</v>
      </c>
    </row>
    <row r="1391" s="14" customFormat="1">
      <c r="A1391" s="14"/>
      <c r="B1391" s="249"/>
      <c r="C1391" s="250"/>
      <c r="D1391" s="240" t="s">
        <v>327</v>
      </c>
      <c r="E1391" s="251" t="s">
        <v>19</v>
      </c>
      <c r="F1391" s="252" t="s">
        <v>1707</v>
      </c>
      <c r="G1391" s="250"/>
      <c r="H1391" s="253">
        <v>1.815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327</v>
      </c>
      <c r="AU1391" s="259" t="s">
        <v>85</v>
      </c>
      <c r="AV1391" s="14" t="s">
        <v>85</v>
      </c>
      <c r="AW1391" s="14" t="s">
        <v>36</v>
      </c>
      <c r="AX1391" s="14" t="s">
        <v>75</v>
      </c>
      <c r="AY1391" s="259" t="s">
        <v>207</v>
      </c>
    </row>
    <row r="1392" s="15" customFormat="1">
      <c r="A1392" s="15"/>
      <c r="B1392" s="260"/>
      <c r="C1392" s="261"/>
      <c r="D1392" s="240" t="s">
        <v>327</v>
      </c>
      <c r="E1392" s="262" t="s">
        <v>19</v>
      </c>
      <c r="F1392" s="263" t="s">
        <v>345</v>
      </c>
      <c r="G1392" s="261"/>
      <c r="H1392" s="264">
        <v>3.3530000000000002</v>
      </c>
      <c r="I1392" s="265"/>
      <c r="J1392" s="261"/>
      <c r="K1392" s="261"/>
      <c r="L1392" s="266"/>
      <c r="M1392" s="267"/>
      <c r="N1392" s="268"/>
      <c r="O1392" s="268"/>
      <c r="P1392" s="268"/>
      <c r="Q1392" s="268"/>
      <c r="R1392" s="268"/>
      <c r="S1392" s="268"/>
      <c r="T1392" s="26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0" t="s">
        <v>327</v>
      </c>
      <c r="AU1392" s="270" t="s">
        <v>85</v>
      </c>
      <c r="AV1392" s="15" t="s">
        <v>215</v>
      </c>
      <c r="AW1392" s="15" t="s">
        <v>36</v>
      </c>
      <c r="AX1392" s="15" t="s">
        <v>82</v>
      </c>
      <c r="AY1392" s="270" t="s">
        <v>207</v>
      </c>
    </row>
    <row r="1393" s="2" customFormat="1" ht="24.15" customHeight="1">
      <c r="A1393" s="40"/>
      <c r="B1393" s="41"/>
      <c r="C1393" s="214" t="s">
        <v>1708</v>
      </c>
      <c r="D1393" s="214" t="s">
        <v>211</v>
      </c>
      <c r="E1393" s="215" t="s">
        <v>1709</v>
      </c>
      <c r="F1393" s="216" t="s">
        <v>1710</v>
      </c>
      <c r="G1393" s="217" t="s">
        <v>220</v>
      </c>
      <c r="H1393" s="218">
        <v>3.3999999999999999</v>
      </c>
      <c r="I1393" s="219"/>
      <c r="J1393" s="220">
        <f>ROUND(I1393*H1393,2)</f>
        <v>0</v>
      </c>
      <c r="K1393" s="216" t="s">
        <v>323</v>
      </c>
      <c r="L1393" s="46"/>
      <c r="M1393" s="229" t="s">
        <v>19</v>
      </c>
      <c r="N1393" s="230" t="s">
        <v>46</v>
      </c>
      <c r="O1393" s="86"/>
      <c r="P1393" s="231">
        <f>O1393*H1393</f>
        <v>0</v>
      </c>
      <c r="Q1393" s="231">
        <v>0</v>
      </c>
      <c r="R1393" s="231">
        <f>Q1393*H1393</f>
        <v>0</v>
      </c>
      <c r="S1393" s="231">
        <v>0.075999999999999998</v>
      </c>
      <c r="T1393" s="232">
        <f>S1393*H1393</f>
        <v>0.25839999999999996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215</v>
      </c>
      <c r="AT1393" s="226" t="s">
        <v>211</v>
      </c>
      <c r="AU1393" s="226" t="s">
        <v>85</v>
      </c>
      <c r="AY1393" s="19" t="s">
        <v>207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82</v>
      </c>
      <c r="BK1393" s="227">
        <f>ROUND(I1393*H1393,2)</f>
        <v>0</v>
      </c>
      <c r="BL1393" s="19" t="s">
        <v>215</v>
      </c>
      <c r="BM1393" s="226" t="s">
        <v>1711</v>
      </c>
    </row>
    <row r="1394" s="2" customFormat="1">
      <c r="A1394" s="40"/>
      <c r="B1394" s="41"/>
      <c r="C1394" s="42"/>
      <c r="D1394" s="233" t="s">
        <v>325</v>
      </c>
      <c r="E1394" s="42"/>
      <c r="F1394" s="234" t="s">
        <v>1712</v>
      </c>
      <c r="G1394" s="42"/>
      <c r="H1394" s="42"/>
      <c r="I1394" s="235"/>
      <c r="J1394" s="42"/>
      <c r="K1394" s="42"/>
      <c r="L1394" s="46"/>
      <c r="M1394" s="236"/>
      <c r="N1394" s="237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325</v>
      </c>
      <c r="AU1394" s="19" t="s">
        <v>85</v>
      </c>
    </row>
    <row r="1395" s="13" customFormat="1">
      <c r="A1395" s="13"/>
      <c r="B1395" s="238"/>
      <c r="C1395" s="239"/>
      <c r="D1395" s="240" t="s">
        <v>327</v>
      </c>
      <c r="E1395" s="241" t="s">
        <v>19</v>
      </c>
      <c r="F1395" s="242" t="s">
        <v>1713</v>
      </c>
      <c r="G1395" s="239"/>
      <c r="H1395" s="241" t="s">
        <v>19</v>
      </c>
      <c r="I1395" s="243"/>
      <c r="J1395" s="239"/>
      <c r="K1395" s="239"/>
      <c r="L1395" s="244"/>
      <c r="M1395" s="245"/>
      <c r="N1395" s="246"/>
      <c r="O1395" s="246"/>
      <c r="P1395" s="246"/>
      <c r="Q1395" s="246"/>
      <c r="R1395" s="246"/>
      <c r="S1395" s="246"/>
      <c r="T1395" s="247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8" t="s">
        <v>327</v>
      </c>
      <c r="AU1395" s="248" t="s">
        <v>85</v>
      </c>
      <c r="AV1395" s="13" t="s">
        <v>82</v>
      </c>
      <c r="AW1395" s="13" t="s">
        <v>36</v>
      </c>
      <c r="AX1395" s="13" t="s">
        <v>75</v>
      </c>
      <c r="AY1395" s="248" t="s">
        <v>207</v>
      </c>
    </row>
    <row r="1396" s="14" customFormat="1">
      <c r="A1396" s="14"/>
      <c r="B1396" s="249"/>
      <c r="C1396" s="250"/>
      <c r="D1396" s="240" t="s">
        <v>327</v>
      </c>
      <c r="E1396" s="251" t="s">
        <v>19</v>
      </c>
      <c r="F1396" s="252" t="s">
        <v>1714</v>
      </c>
      <c r="G1396" s="250"/>
      <c r="H1396" s="253">
        <v>3.3999999999999999</v>
      </c>
      <c r="I1396" s="254"/>
      <c r="J1396" s="250"/>
      <c r="K1396" s="250"/>
      <c r="L1396" s="255"/>
      <c r="M1396" s="256"/>
      <c r="N1396" s="257"/>
      <c r="O1396" s="257"/>
      <c r="P1396" s="257"/>
      <c r="Q1396" s="257"/>
      <c r="R1396" s="257"/>
      <c r="S1396" s="257"/>
      <c r="T1396" s="258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9" t="s">
        <v>327</v>
      </c>
      <c r="AU1396" s="259" t="s">
        <v>85</v>
      </c>
      <c r="AV1396" s="14" t="s">
        <v>85</v>
      </c>
      <c r="AW1396" s="14" t="s">
        <v>36</v>
      </c>
      <c r="AX1396" s="14" t="s">
        <v>82</v>
      </c>
      <c r="AY1396" s="259" t="s">
        <v>207</v>
      </c>
    </row>
    <row r="1397" s="2" customFormat="1" ht="21.75" customHeight="1">
      <c r="A1397" s="40"/>
      <c r="B1397" s="41"/>
      <c r="C1397" s="214" t="s">
        <v>1715</v>
      </c>
      <c r="D1397" s="214" t="s">
        <v>211</v>
      </c>
      <c r="E1397" s="215" t="s">
        <v>1716</v>
      </c>
      <c r="F1397" s="216" t="s">
        <v>1717</v>
      </c>
      <c r="G1397" s="217" t="s">
        <v>220</v>
      </c>
      <c r="H1397" s="218">
        <v>6.4550000000000001</v>
      </c>
      <c r="I1397" s="219"/>
      <c r="J1397" s="220">
        <f>ROUND(I1397*H1397,2)</f>
        <v>0</v>
      </c>
      <c r="K1397" s="216" t="s">
        <v>323</v>
      </c>
      <c r="L1397" s="46"/>
      <c r="M1397" s="229" t="s">
        <v>19</v>
      </c>
      <c r="N1397" s="230" t="s">
        <v>46</v>
      </c>
      <c r="O1397" s="86"/>
      <c r="P1397" s="231">
        <f>O1397*H1397</f>
        <v>0</v>
      </c>
      <c r="Q1397" s="231">
        <v>0</v>
      </c>
      <c r="R1397" s="231">
        <f>Q1397*H1397</f>
        <v>0</v>
      </c>
      <c r="S1397" s="231">
        <v>0.072999999999999995</v>
      </c>
      <c r="T1397" s="232">
        <f>S1397*H1397</f>
        <v>0.47121499999999999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215</v>
      </c>
      <c r="AT1397" s="226" t="s">
        <v>211</v>
      </c>
      <c r="AU1397" s="226" t="s">
        <v>85</v>
      </c>
      <c r="AY1397" s="19" t="s">
        <v>207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82</v>
      </c>
      <c r="BK1397" s="227">
        <f>ROUND(I1397*H1397,2)</f>
        <v>0</v>
      </c>
      <c r="BL1397" s="19" t="s">
        <v>215</v>
      </c>
      <c r="BM1397" s="226" t="s">
        <v>1718</v>
      </c>
    </row>
    <row r="1398" s="2" customFormat="1">
      <c r="A1398" s="40"/>
      <c r="B1398" s="41"/>
      <c r="C1398" s="42"/>
      <c r="D1398" s="233" t="s">
        <v>325</v>
      </c>
      <c r="E1398" s="42"/>
      <c r="F1398" s="234" t="s">
        <v>1719</v>
      </c>
      <c r="G1398" s="42"/>
      <c r="H1398" s="42"/>
      <c r="I1398" s="235"/>
      <c r="J1398" s="42"/>
      <c r="K1398" s="42"/>
      <c r="L1398" s="46"/>
      <c r="M1398" s="236"/>
      <c r="N1398" s="237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325</v>
      </c>
      <c r="AU1398" s="19" t="s">
        <v>85</v>
      </c>
    </row>
    <row r="1399" s="13" customFormat="1">
      <c r="A1399" s="13"/>
      <c r="B1399" s="238"/>
      <c r="C1399" s="239"/>
      <c r="D1399" s="240" t="s">
        <v>327</v>
      </c>
      <c r="E1399" s="241" t="s">
        <v>19</v>
      </c>
      <c r="F1399" s="242" t="s">
        <v>1720</v>
      </c>
      <c r="G1399" s="239"/>
      <c r="H1399" s="241" t="s">
        <v>19</v>
      </c>
      <c r="I1399" s="243"/>
      <c r="J1399" s="239"/>
      <c r="K1399" s="239"/>
      <c r="L1399" s="244"/>
      <c r="M1399" s="245"/>
      <c r="N1399" s="246"/>
      <c r="O1399" s="246"/>
      <c r="P1399" s="246"/>
      <c r="Q1399" s="246"/>
      <c r="R1399" s="246"/>
      <c r="S1399" s="246"/>
      <c r="T1399" s="247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8" t="s">
        <v>327</v>
      </c>
      <c r="AU1399" s="248" t="s">
        <v>85</v>
      </c>
      <c r="AV1399" s="13" t="s">
        <v>82</v>
      </c>
      <c r="AW1399" s="13" t="s">
        <v>36</v>
      </c>
      <c r="AX1399" s="13" t="s">
        <v>75</v>
      </c>
      <c r="AY1399" s="248" t="s">
        <v>207</v>
      </c>
    </row>
    <row r="1400" s="13" customFormat="1">
      <c r="A1400" s="13"/>
      <c r="B1400" s="238"/>
      <c r="C1400" s="239"/>
      <c r="D1400" s="240" t="s">
        <v>327</v>
      </c>
      <c r="E1400" s="241" t="s">
        <v>19</v>
      </c>
      <c r="F1400" s="242" t="s">
        <v>1721</v>
      </c>
      <c r="G1400" s="239"/>
      <c r="H1400" s="241" t="s">
        <v>19</v>
      </c>
      <c r="I1400" s="243"/>
      <c r="J1400" s="239"/>
      <c r="K1400" s="239"/>
      <c r="L1400" s="244"/>
      <c r="M1400" s="245"/>
      <c r="N1400" s="246"/>
      <c r="O1400" s="246"/>
      <c r="P1400" s="246"/>
      <c r="Q1400" s="246"/>
      <c r="R1400" s="246"/>
      <c r="S1400" s="246"/>
      <c r="T1400" s="247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8" t="s">
        <v>327</v>
      </c>
      <c r="AU1400" s="248" t="s">
        <v>85</v>
      </c>
      <c r="AV1400" s="13" t="s">
        <v>82</v>
      </c>
      <c r="AW1400" s="13" t="s">
        <v>36</v>
      </c>
      <c r="AX1400" s="13" t="s">
        <v>75</v>
      </c>
      <c r="AY1400" s="248" t="s">
        <v>207</v>
      </c>
    </row>
    <row r="1401" s="14" customFormat="1">
      <c r="A1401" s="14"/>
      <c r="B1401" s="249"/>
      <c r="C1401" s="250"/>
      <c r="D1401" s="240" t="s">
        <v>327</v>
      </c>
      <c r="E1401" s="251" t="s">
        <v>19</v>
      </c>
      <c r="F1401" s="252" t="s">
        <v>1722</v>
      </c>
      <c r="G1401" s="250"/>
      <c r="H1401" s="253">
        <v>0.55200000000000005</v>
      </c>
      <c r="I1401" s="254"/>
      <c r="J1401" s="250"/>
      <c r="K1401" s="250"/>
      <c r="L1401" s="255"/>
      <c r="M1401" s="256"/>
      <c r="N1401" s="257"/>
      <c r="O1401" s="257"/>
      <c r="P1401" s="257"/>
      <c r="Q1401" s="257"/>
      <c r="R1401" s="257"/>
      <c r="S1401" s="257"/>
      <c r="T1401" s="25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9" t="s">
        <v>327</v>
      </c>
      <c r="AU1401" s="259" t="s">
        <v>85</v>
      </c>
      <c r="AV1401" s="14" t="s">
        <v>85</v>
      </c>
      <c r="AW1401" s="14" t="s">
        <v>36</v>
      </c>
      <c r="AX1401" s="14" t="s">
        <v>75</v>
      </c>
      <c r="AY1401" s="259" t="s">
        <v>207</v>
      </c>
    </row>
    <row r="1402" s="13" customFormat="1">
      <c r="A1402" s="13"/>
      <c r="B1402" s="238"/>
      <c r="C1402" s="239"/>
      <c r="D1402" s="240" t="s">
        <v>327</v>
      </c>
      <c r="E1402" s="241" t="s">
        <v>19</v>
      </c>
      <c r="F1402" s="242" t="s">
        <v>1723</v>
      </c>
      <c r="G1402" s="239"/>
      <c r="H1402" s="241" t="s">
        <v>19</v>
      </c>
      <c r="I1402" s="243"/>
      <c r="J1402" s="239"/>
      <c r="K1402" s="239"/>
      <c r="L1402" s="244"/>
      <c r="M1402" s="245"/>
      <c r="N1402" s="246"/>
      <c r="O1402" s="246"/>
      <c r="P1402" s="246"/>
      <c r="Q1402" s="246"/>
      <c r="R1402" s="246"/>
      <c r="S1402" s="246"/>
      <c r="T1402" s="247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8" t="s">
        <v>327</v>
      </c>
      <c r="AU1402" s="248" t="s">
        <v>85</v>
      </c>
      <c r="AV1402" s="13" t="s">
        <v>82</v>
      </c>
      <c r="AW1402" s="13" t="s">
        <v>36</v>
      </c>
      <c r="AX1402" s="13" t="s">
        <v>75</v>
      </c>
      <c r="AY1402" s="248" t="s">
        <v>207</v>
      </c>
    </row>
    <row r="1403" s="14" customFormat="1">
      <c r="A1403" s="14"/>
      <c r="B1403" s="249"/>
      <c r="C1403" s="250"/>
      <c r="D1403" s="240" t="s">
        <v>327</v>
      </c>
      <c r="E1403" s="251" t="s">
        <v>19</v>
      </c>
      <c r="F1403" s="252" t="s">
        <v>1724</v>
      </c>
      <c r="G1403" s="250"/>
      <c r="H1403" s="253">
        <v>2.915</v>
      </c>
      <c r="I1403" s="254"/>
      <c r="J1403" s="250"/>
      <c r="K1403" s="250"/>
      <c r="L1403" s="255"/>
      <c r="M1403" s="256"/>
      <c r="N1403" s="257"/>
      <c r="O1403" s="257"/>
      <c r="P1403" s="257"/>
      <c r="Q1403" s="257"/>
      <c r="R1403" s="257"/>
      <c r="S1403" s="257"/>
      <c r="T1403" s="25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9" t="s">
        <v>327</v>
      </c>
      <c r="AU1403" s="259" t="s">
        <v>85</v>
      </c>
      <c r="AV1403" s="14" t="s">
        <v>85</v>
      </c>
      <c r="AW1403" s="14" t="s">
        <v>36</v>
      </c>
      <c r="AX1403" s="14" t="s">
        <v>75</v>
      </c>
      <c r="AY1403" s="259" t="s">
        <v>207</v>
      </c>
    </row>
    <row r="1404" s="13" customFormat="1">
      <c r="A1404" s="13"/>
      <c r="B1404" s="238"/>
      <c r="C1404" s="239"/>
      <c r="D1404" s="240" t="s">
        <v>327</v>
      </c>
      <c r="E1404" s="241" t="s">
        <v>19</v>
      </c>
      <c r="F1404" s="242" t="s">
        <v>1725</v>
      </c>
      <c r="G1404" s="239"/>
      <c r="H1404" s="241" t="s">
        <v>19</v>
      </c>
      <c r="I1404" s="243"/>
      <c r="J1404" s="239"/>
      <c r="K1404" s="239"/>
      <c r="L1404" s="244"/>
      <c r="M1404" s="245"/>
      <c r="N1404" s="246"/>
      <c r="O1404" s="246"/>
      <c r="P1404" s="246"/>
      <c r="Q1404" s="246"/>
      <c r="R1404" s="246"/>
      <c r="S1404" s="246"/>
      <c r="T1404" s="247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8" t="s">
        <v>327</v>
      </c>
      <c r="AU1404" s="248" t="s">
        <v>85</v>
      </c>
      <c r="AV1404" s="13" t="s">
        <v>82</v>
      </c>
      <c r="AW1404" s="13" t="s">
        <v>36</v>
      </c>
      <c r="AX1404" s="13" t="s">
        <v>75</v>
      </c>
      <c r="AY1404" s="248" t="s">
        <v>207</v>
      </c>
    </row>
    <row r="1405" s="14" customFormat="1">
      <c r="A1405" s="14"/>
      <c r="B1405" s="249"/>
      <c r="C1405" s="250"/>
      <c r="D1405" s="240" t="s">
        <v>327</v>
      </c>
      <c r="E1405" s="251" t="s">
        <v>19</v>
      </c>
      <c r="F1405" s="252" t="s">
        <v>1726</v>
      </c>
      <c r="G1405" s="250"/>
      <c r="H1405" s="253">
        <v>2.988</v>
      </c>
      <c r="I1405" s="254"/>
      <c r="J1405" s="250"/>
      <c r="K1405" s="250"/>
      <c r="L1405" s="255"/>
      <c r="M1405" s="256"/>
      <c r="N1405" s="257"/>
      <c r="O1405" s="257"/>
      <c r="P1405" s="257"/>
      <c r="Q1405" s="257"/>
      <c r="R1405" s="257"/>
      <c r="S1405" s="257"/>
      <c r="T1405" s="25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9" t="s">
        <v>327</v>
      </c>
      <c r="AU1405" s="259" t="s">
        <v>85</v>
      </c>
      <c r="AV1405" s="14" t="s">
        <v>85</v>
      </c>
      <c r="AW1405" s="14" t="s">
        <v>36</v>
      </c>
      <c r="AX1405" s="14" t="s">
        <v>75</v>
      </c>
      <c r="AY1405" s="259" t="s">
        <v>207</v>
      </c>
    </row>
    <row r="1406" s="15" customFormat="1">
      <c r="A1406" s="15"/>
      <c r="B1406" s="260"/>
      <c r="C1406" s="261"/>
      <c r="D1406" s="240" t="s">
        <v>327</v>
      </c>
      <c r="E1406" s="262" t="s">
        <v>19</v>
      </c>
      <c r="F1406" s="263" t="s">
        <v>345</v>
      </c>
      <c r="G1406" s="261"/>
      <c r="H1406" s="264">
        <v>6.4550000000000001</v>
      </c>
      <c r="I1406" s="265"/>
      <c r="J1406" s="261"/>
      <c r="K1406" s="261"/>
      <c r="L1406" s="266"/>
      <c r="M1406" s="267"/>
      <c r="N1406" s="268"/>
      <c r="O1406" s="268"/>
      <c r="P1406" s="268"/>
      <c r="Q1406" s="268"/>
      <c r="R1406" s="268"/>
      <c r="S1406" s="268"/>
      <c r="T1406" s="269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70" t="s">
        <v>327</v>
      </c>
      <c r="AU1406" s="270" t="s">
        <v>85</v>
      </c>
      <c r="AV1406" s="15" t="s">
        <v>215</v>
      </c>
      <c r="AW1406" s="15" t="s">
        <v>36</v>
      </c>
      <c r="AX1406" s="15" t="s">
        <v>82</v>
      </c>
      <c r="AY1406" s="270" t="s">
        <v>207</v>
      </c>
    </row>
    <row r="1407" s="2" customFormat="1" ht="21.75" customHeight="1">
      <c r="A1407" s="40"/>
      <c r="B1407" s="41"/>
      <c r="C1407" s="214" t="s">
        <v>1727</v>
      </c>
      <c r="D1407" s="214" t="s">
        <v>211</v>
      </c>
      <c r="E1407" s="215" t="s">
        <v>1728</v>
      </c>
      <c r="F1407" s="216" t="s">
        <v>1729</v>
      </c>
      <c r="G1407" s="217" t="s">
        <v>220</v>
      </c>
      <c r="H1407" s="218">
        <v>3.254</v>
      </c>
      <c r="I1407" s="219"/>
      <c r="J1407" s="220">
        <f>ROUND(I1407*H1407,2)</f>
        <v>0</v>
      </c>
      <c r="K1407" s="216" t="s">
        <v>323</v>
      </c>
      <c r="L1407" s="46"/>
      <c r="M1407" s="229" t="s">
        <v>19</v>
      </c>
      <c r="N1407" s="230" t="s">
        <v>46</v>
      </c>
      <c r="O1407" s="86"/>
      <c r="P1407" s="231">
        <f>O1407*H1407</f>
        <v>0</v>
      </c>
      <c r="Q1407" s="231">
        <v>0</v>
      </c>
      <c r="R1407" s="231">
        <f>Q1407*H1407</f>
        <v>0</v>
      </c>
      <c r="S1407" s="231">
        <v>0.058999999999999997</v>
      </c>
      <c r="T1407" s="232">
        <f>S1407*H1407</f>
        <v>0.19198599999999999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6" t="s">
        <v>215</v>
      </c>
      <c r="AT1407" s="226" t="s">
        <v>211</v>
      </c>
      <c r="AU1407" s="226" t="s">
        <v>85</v>
      </c>
      <c r="AY1407" s="19" t="s">
        <v>207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19" t="s">
        <v>82</v>
      </c>
      <c r="BK1407" s="227">
        <f>ROUND(I1407*H1407,2)</f>
        <v>0</v>
      </c>
      <c r="BL1407" s="19" t="s">
        <v>215</v>
      </c>
      <c r="BM1407" s="226" t="s">
        <v>1730</v>
      </c>
    </row>
    <row r="1408" s="2" customFormat="1">
      <c r="A1408" s="40"/>
      <c r="B1408" s="41"/>
      <c r="C1408" s="42"/>
      <c r="D1408" s="233" t="s">
        <v>325</v>
      </c>
      <c r="E1408" s="42"/>
      <c r="F1408" s="234" t="s">
        <v>1731</v>
      </c>
      <c r="G1408" s="42"/>
      <c r="H1408" s="42"/>
      <c r="I1408" s="235"/>
      <c r="J1408" s="42"/>
      <c r="K1408" s="42"/>
      <c r="L1408" s="46"/>
      <c r="M1408" s="236"/>
      <c r="N1408" s="237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325</v>
      </c>
      <c r="AU1408" s="19" t="s">
        <v>85</v>
      </c>
    </row>
    <row r="1409" s="13" customFormat="1">
      <c r="A1409" s="13"/>
      <c r="B1409" s="238"/>
      <c r="C1409" s="239"/>
      <c r="D1409" s="240" t="s">
        <v>327</v>
      </c>
      <c r="E1409" s="241" t="s">
        <v>19</v>
      </c>
      <c r="F1409" s="242" t="s">
        <v>1720</v>
      </c>
      <c r="G1409" s="239"/>
      <c r="H1409" s="241" t="s">
        <v>19</v>
      </c>
      <c r="I1409" s="243"/>
      <c r="J1409" s="239"/>
      <c r="K1409" s="239"/>
      <c r="L1409" s="244"/>
      <c r="M1409" s="245"/>
      <c r="N1409" s="246"/>
      <c r="O1409" s="246"/>
      <c r="P1409" s="246"/>
      <c r="Q1409" s="246"/>
      <c r="R1409" s="246"/>
      <c r="S1409" s="246"/>
      <c r="T1409" s="24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8" t="s">
        <v>327</v>
      </c>
      <c r="AU1409" s="248" t="s">
        <v>85</v>
      </c>
      <c r="AV1409" s="13" t="s">
        <v>82</v>
      </c>
      <c r="AW1409" s="13" t="s">
        <v>36</v>
      </c>
      <c r="AX1409" s="13" t="s">
        <v>75</v>
      </c>
      <c r="AY1409" s="248" t="s">
        <v>207</v>
      </c>
    </row>
    <row r="1410" s="13" customFormat="1">
      <c r="A1410" s="13"/>
      <c r="B1410" s="238"/>
      <c r="C1410" s="239"/>
      <c r="D1410" s="240" t="s">
        <v>327</v>
      </c>
      <c r="E1410" s="241" t="s">
        <v>19</v>
      </c>
      <c r="F1410" s="242" t="s">
        <v>1725</v>
      </c>
      <c r="G1410" s="239"/>
      <c r="H1410" s="241" t="s">
        <v>19</v>
      </c>
      <c r="I1410" s="243"/>
      <c r="J1410" s="239"/>
      <c r="K1410" s="239"/>
      <c r="L1410" s="244"/>
      <c r="M1410" s="245"/>
      <c r="N1410" s="246"/>
      <c r="O1410" s="246"/>
      <c r="P1410" s="246"/>
      <c r="Q1410" s="246"/>
      <c r="R1410" s="246"/>
      <c r="S1410" s="246"/>
      <c r="T1410" s="24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8" t="s">
        <v>327</v>
      </c>
      <c r="AU1410" s="248" t="s">
        <v>85</v>
      </c>
      <c r="AV1410" s="13" t="s">
        <v>82</v>
      </c>
      <c r="AW1410" s="13" t="s">
        <v>36</v>
      </c>
      <c r="AX1410" s="13" t="s">
        <v>75</v>
      </c>
      <c r="AY1410" s="248" t="s">
        <v>207</v>
      </c>
    </row>
    <row r="1411" s="14" customFormat="1">
      <c r="A1411" s="14"/>
      <c r="B1411" s="249"/>
      <c r="C1411" s="250"/>
      <c r="D1411" s="240" t="s">
        <v>327</v>
      </c>
      <c r="E1411" s="251" t="s">
        <v>19</v>
      </c>
      <c r="F1411" s="252" t="s">
        <v>1732</v>
      </c>
      <c r="G1411" s="250"/>
      <c r="H1411" s="253">
        <v>3.254</v>
      </c>
      <c r="I1411" s="254"/>
      <c r="J1411" s="250"/>
      <c r="K1411" s="250"/>
      <c r="L1411" s="255"/>
      <c r="M1411" s="256"/>
      <c r="N1411" s="257"/>
      <c r="O1411" s="257"/>
      <c r="P1411" s="257"/>
      <c r="Q1411" s="257"/>
      <c r="R1411" s="257"/>
      <c r="S1411" s="257"/>
      <c r="T1411" s="25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9" t="s">
        <v>327</v>
      </c>
      <c r="AU1411" s="259" t="s">
        <v>85</v>
      </c>
      <c r="AV1411" s="14" t="s">
        <v>85</v>
      </c>
      <c r="AW1411" s="14" t="s">
        <v>36</v>
      </c>
      <c r="AX1411" s="14" t="s">
        <v>75</v>
      </c>
      <c r="AY1411" s="259" t="s">
        <v>207</v>
      </c>
    </row>
    <row r="1412" s="15" customFormat="1">
      <c r="A1412" s="15"/>
      <c r="B1412" s="260"/>
      <c r="C1412" s="261"/>
      <c r="D1412" s="240" t="s">
        <v>327</v>
      </c>
      <c r="E1412" s="262" t="s">
        <v>19</v>
      </c>
      <c r="F1412" s="263" t="s">
        <v>345</v>
      </c>
      <c r="G1412" s="261"/>
      <c r="H1412" s="264">
        <v>3.254</v>
      </c>
      <c r="I1412" s="265"/>
      <c r="J1412" s="261"/>
      <c r="K1412" s="261"/>
      <c r="L1412" s="266"/>
      <c r="M1412" s="267"/>
      <c r="N1412" s="268"/>
      <c r="O1412" s="268"/>
      <c r="P1412" s="268"/>
      <c r="Q1412" s="268"/>
      <c r="R1412" s="268"/>
      <c r="S1412" s="268"/>
      <c r="T1412" s="269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0" t="s">
        <v>327</v>
      </c>
      <c r="AU1412" s="270" t="s">
        <v>85</v>
      </c>
      <c r="AV1412" s="15" t="s">
        <v>215</v>
      </c>
      <c r="AW1412" s="15" t="s">
        <v>36</v>
      </c>
      <c r="AX1412" s="15" t="s">
        <v>82</v>
      </c>
      <c r="AY1412" s="270" t="s">
        <v>207</v>
      </c>
    </row>
    <row r="1413" s="2" customFormat="1" ht="21.75" customHeight="1">
      <c r="A1413" s="40"/>
      <c r="B1413" s="41"/>
      <c r="C1413" s="214" t="s">
        <v>1733</v>
      </c>
      <c r="D1413" s="214" t="s">
        <v>211</v>
      </c>
      <c r="E1413" s="215" t="s">
        <v>1734</v>
      </c>
      <c r="F1413" s="216" t="s">
        <v>1735</v>
      </c>
      <c r="G1413" s="217" t="s">
        <v>220</v>
      </c>
      <c r="H1413" s="218">
        <v>50.658000000000001</v>
      </c>
      <c r="I1413" s="219"/>
      <c r="J1413" s="220">
        <f>ROUND(I1413*H1413,2)</f>
        <v>0</v>
      </c>
      <c r="K1413" s="216" t="s">
        <v>323</v>
      </c>
      <c r="L1413" s="46"/>
      <c r="M1413" s="229" t="s">
        <v>19</v>
      </c>
      <c r="N1413" s="230" t="s">
        <v>46</v>
      </c>
      <c r="O1413" s="86"/>
      <c r="P1413" s="231">
        <f>O1413*H1413</f>
        <v>0</v>
      </c>
      <c r="Q1413" s="231">
        <v>0</v>
      </c>
      <c r="R1413" s="231">
        <f>Q1413*H1413</f>
        <v>0</v>
      </c>
      <c r="S1413" s="231">
        <v>0.050999999999999997</v>
      </c>
      <c r="T1413" s="232">
        <f>S1413*H1413</f>
        <v>2.583558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215</v>
      </c>
      <c r="AT1413" s="226" t="s">
        <v>211</v>
      </c>
      <c r="AU1413" s="226" t="s">
        <v>85</v>
      </c>
      <c r="AY1413" s="19" t="s">
        <v>207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82</v>
      </c>
      <c r="BK1413" s="227">
        <f>ROUND(I1413*H1413,2)</f>
        <v>0</v>
      </c>
      <c r="BL1413" s="19" t="s">
        <v>215</v>
      </c>
      <c r="BM1413" s="226" t="s">
        <v>1736</v>
      </c>
    </row>
    <row r="1414" s="2" customFormat="1">
      <c r="A1414" s="40"/>
      <c r="B1414" s="41"/>
      <c r="C1414" s="42"/>
      <c r="D1414" s="233" t="s">
        <v>325</v>
      </c>
      <c r="E1414" s="42"/>
      <c r="F1414" s="234" t="s">
        <v>1737</v>
      </c>
      <c r="G1414" s="42"/>
      <c r="H1414" s="42"/>
      <c r="I1414" s="235"/>
      <c r="J1414" s="42"/>
      <c r="K1414" s="42"/>
      <c r="L1414" s="46"/>
      <c r="M1414" s="236"/>
      <c r="N1414" s="237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325</v>
      </c>
      <c r="AU1414" s="19" t="s">
        <v>85</v>
      </c>
    </row>
    <row r="1415" s="13" customFormat="1">
      <c r="A1415" s="13"/>
      <c r="B1415" s="238"/>
      <c r="C1415" s="239"/>
      <c r="D1415" s="240" t="s">
        <v>327</v>
      </c>
      <c r="E1415" s="241" t="s">
        <v>19</v>
      </c>
      <c r="F1415" s="242" t="s">
        <v>1720</v>
      </c>
      <c r="G1415" s="239"/>
      <c r="H1415" s="241" t="s">
        <v>19</v>
      </c>
      <c r="I1415" s="243"/>
      <c r="J1415" s="239"/>
      <c r="K1415" s="239"/>
      <c r="L1415" s="244"/>
      <c r="M1415" s="245"/>
      <c r="N1415" s="246"/>
      <c r="O1415" s="246"/>
      <c r="P1415" s="246"/>
      <c r="Q1415" s="246"/>
      <c r="R1415" s="246"/>
      <c r="S1415" s="246"/>
      <c r="T1415" s="24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8" t="s">
        <v>327</v>
      </c>
      <c r="AU1415" s="248" t="s">
        <v>85</v>
      </c>
      <c r="AV1415" s="13" t="s">
        <v>82</v>
      </c>
      <c r="AW1415" s="13" t="s">
        <v>36</v>
      </c>
      <c r="AX1415" s="13" t="s">
        <v>75</v>
      </c>
      <c r="AY1415" s="248" t="s">
        <v>207</v>
      </c>
    </row>
    <row r="1416" s="13" customFormat="1">
      <c r="A1416" s="13"/>
      <c r="B1416" s="238"/>
      <c r="C1416" s="239"/>
      <c r="D1416" s="240" t="s">
        <v>327</v>
      </c>
      <c r="E1416" s="241" t="s">
        <v>19</v>
      </c>
      <c r="F1416" s="242" t="s">
        <v>1738</v>
      </c>
      <c r="G1416" s="239"/>
      <c r="H1416" s="241" t="s">
        <v>19</v>
      </c>
      <c r="I1416" s="243"/>
      <c r="J1416" s="239"/>
      <c r="K1416" s="239"/>
      <c r="L1416" s="244"/>
      <c r="M1416" s="245"/>
      <c r="N1416" s="246"/>
      <c r="O1416" s="246"/>
      <c r="P1416" s="246"/>
      <c r="Q1416" s="246"/>
      <c r="R1416" s="246"/>
      <c r="S1416" s="246"/>
      <c r="T1416" s="24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8" t="s">
        <v>327</v>
      </c>
      <c r="AU1416" s="248" t="s">
        <v>85</v>
      </c>
      <c r="AV1416" s="13" t="s">
        <v>82</v>
      </c>
      <c r="AW1416" s="13" t="s">
        <v>36</v>
      </c>
      <c r="AX1416" s="13" t="s">
        <v>75</v>
      </c>
      <c r="AY1416" s="248" t="s">
        <v>207</v>
      </c>
    </row>
    <row r="1417" s="14" customFormat="1">
      <c r="A1417" s="14"/>
      <c r="B1417" s="249"/>
      <c r="C1417" s="250"/>
      <c r="D1417" s="240" t="s">
        <v>327</v>
      </c>
      <c r="E1417" s="251" t="s">
        <v>19</v>
      </c>
      <c r="F1417" s="252" t="s">
        <v>1739</v>
      </c>
      <c r="G1417" s="250"/>
      <c r="H1417" s="253">
        <v>19.800000000000001</v>
      </c>
      <c r="I1417" s="254"/>
      <c r="J1417" s="250"/>
      <c r="K1417" s="250"/>
      <c r="L1417" s="255"/>
      <c r="M1417" s="256"/>
      <c r="N1417" s="257"/>
      <c r="O1417" s="257"/>
      <c r="P1417" s="257"/>
      <c r="Q1417" s="257"/>
      <c r="R1417" s="257"/>
      <c r="S1417" s="257"/>
      <c r="T1417" s="25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9" t="s">
        <v>327</v>
      </c>
      <c r="AU1417" s="259" t="s">
        <v>85</v>
      </c>
      <c r="AV1417" s="14" t="s">
        <v>85</v>
      </c>
      <c r="AW1417" s="14" t="s">
        <v>36</v>
      </c>
      <c r="AX1417" s="14" t="s">
        <v>75</v>
      </c>
      <c r="AY1417" s="259" t="s">
        <v>207</v>
      </c>
    </row>
    <row r="1418" s="13" customFormat="1">
      <c r="A1418" s="13"/>
      <c r="B1418" s="238"/>
      <c r="C1418" s="239"/>
      <c r="D1418" s="240" t="s">
        <v>327</v>
      </c>
      <c r="E1418" s="241" t="s">
        <v>19</v>
      </c>
      <c r="F1418" s="242" t="s">
        <v>1723</v>
      </c>
      <c r="G1418" s="239"/>
      <c r="H1418" s="241" t="s">
        <v>19</v>
      </c>
      <c r="I1418" s="243"/>
      <c r="J1418" s="239"/>
      <c r="K1418" s="239"/>
      <c r="L1418" s="244"/>
      <c r="M1418" s="245"/>
      <c r="N1418" s="246"/>
      <c r="O1418" s="246"/>
      <c r="P1418" s="246"/>
      <c r="Q1418" s="246"/>
      <c r="R1418" s="246"/>
      <c r="S1418" s="246"/>
      <c r="T1418" s="24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8" t="s">
        <v>327</v>
      </c>
      <c r="AU1418" s="248" t="s">
        <v>85</v>
      </c>
      <c r="AV1418" s="13" t="s">
        <v>82</v>
      </c>
      <c r="AW1418" s="13" t="s">
        <v>36</v>
      </c>
      <c r="AX1418" s="13" t="s">
        <v>75</v>
      </c>
      <c r="AY1418" s="248" t="s">
        <v>207</v>
      </c>
    </row>
    <row r="1419" s="14" customFormat="1">
      <c r="A1419" s="14"/>
      <c r="B1419" s="249"/>
      <c r="C1419" s="250"/>
      <c r="D1419" s="240" t="s">
        <v>327</v>
      </c>
      <c r="E1419" s="251" t="s">
        <v>19</v>
      </c>
      <c r="F1419" s="252" t="s">
        <v>1740</v>
      </c>
      <c r="G1419" s="250"/>
      <c r="H1419" s="253">
        <v>2.4420000000000002</v>
      </c>
      <c r="I1419" s="254"/>
      <c r="J1419" s="250"/>
      <c r="K1419" s="250"/>
      <c r="L1419" s="255"/>
      <c r="M1419" s="256"/>
      <c r="N1419" s="257"/>
      <c r="O1419" s="257"/>
      <c r="P1419" s="257"/>
      <c r="Q1419" s="257"/>
      <c r="R1419" s="257"/>
      <c r="S1419" s="257"/>
      <c r="T1419" s="25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9" t="s">
        <v>327</v>
      </c>
      <c r="AU1419" s="259" t="s">
        <v>85</v>
      </c>
      <c r="AV1419" s="14" t="s">
        <v>85</v>
      </c>
      <c r="AW1419" s="14" t="s">
        <v>36</v>
      </c>
      <c r="AX1419" s="14" t="s">
        <v>75</v>
      </c>
      <c r="AY1419" s="259" t="s">
        <v>207</v>
      </c>
    </row>
    <row r="1420" s="13" customFormat="1">
      <c r="A1420" s="13"/>
      <c r="B1420" s="238"/>
      <c r="C1420" s="239"/>
      <c r="D1420" s="240" t="s">
        <v>327</v>
      </c>
      <c r="E1420" s="241" t="s">
        <v>19</v>
      </c>
      <c r="F1420" s="242" t="s">
        <v>1725</v>
      </c>
      <c r="G1420" s="239"/>
      <c r="H1420" s="241" t="s">
        <v>19</v>
      </c>
      <c r="I1420" s="243"/>
      <c r="J1420" s="239"/>
      <c r="K1420" s="239"/>
      <c r="L1420" s="244"/>
      <c r="M1420" s="245"/>
      <c r="N1420" s="246"/>
      <c r="O1420" s="246"/>
      <c r="P1420" s="246"/>
      <c r="Q1420" s="246"/>
      <c r="R1420" s="246"/>
      <c r="S1420" s="246"/>
      <c r="T1420" s="247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8" t="s">
        <v>327</v>
      </c>
      <c r="AU1420" s="248" t="s">
        <v>85</v>
      </c>
      <c r="AV1420" s="13" t="s">
        <v>82</v>
      </c>
      <c r="AW1420" s="13" t="s">
        <v>36</v>
      </c>
      <c r="AX1420" s="13" t="s">
        <v>75</v>
      </c>
      <c r="AY1420" s="248" t="s">
        <v>207</v>
      </c>
    </row>
    <row r="1421" s="14" customFormat="1">
      <c r="A1421" s="14"/>
      <c r="B1421" s="249"/>
      <c r="C1421" s="250"/>
      <c r="D1421" s="240" t="s">
        <v>327</v>
      </c>
      <c r="E1421" s="251" t="s">
        <v>19</v>
      </c>
      <c r="F1421" s="252" t="s">
        <v>1741</v>
      </c>
      <c r="G1421" s="250"/>
      <c r="H1421" s="253">
        <v>4.1159999999999997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9" t="s">
        <v>327</v>
      </c>
      <c r="AU1421" s="259" t="s">
        <v>85</v>
      </c>
      <c r="AV1421" s="14" t="s">
        <v>85</v>
      </c>
      <c r="AW1421" s="14" t="s">
        <v>36</v>
      </c>
      <c r="AX1421" s="14" t="s">
        <v>75</v>
      </c>
      <c r="AY1421" s="259" t="s">
        <v>207</v>
      </c>
    </row>
    <row r="1422" s="13" customFormat="1">
      <c r="A1422" s="13"/>
      <c r="B1422" s="238"/>
      <c r="C1422" s="239"/>
      <c r="D1422" s="240" t="s">
        <v>327</v>
      </c>
      <c r="E1422" s="241" t="s">
        <v>19</v>
      </c>
      <c r="F1422" s="242" t="s">
        <v>1742</v>
      </c>
      <c r="G1422" s="239"/>
      <c r="H1422" s="241" t="s">
        <v>19</v>
      </c>
      <c r="I1422" s="243"/>
      <c r="J1422" s="239"/>
      <c r="K1422" s="239"/>
      <c r="L1422" s="244"/>
      <c r="M1422" s="245"/>
      <c r="N1422" s="246"/>
      <c r="O1422" s="246"/>
      <c r="P1422" s="246"/>
      <c r="Q1422" s="246"/>
      <c r="R1422" s="246"/>
      <c r="S1422" s="246"/>
      <c r="T1422" s="24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8" t="s">
        <v>327</v>
      </c>
      <c r="AU1422" s="248" t="s">
        <v>85</v>
      </c>
      <c r="AV1422" s="13" t="s">
        <v>82</v>
      </c>
      <c r="AW1422" s="13" t="s">
        <v>36</v>
      </c>
      <c r="AX1422" s="13" t="s">
        <v>75</v>
      </c>
      <c r="AY1422" s="248" t="s">
        <v>207</v>
      </c>
    </row>
    <row r="1423" s="14" customFormat="1">
      <c r="A1423" s="14"/>
      <c r="B1423" s="249"/>
      <c r="C1423" s="250"/>
      <c r="D1423" s="240" t="s">
        <v>327</v>
      </c>
      <c r="E1423" s="251" t="s">
        <v>19</v>
      </c>
      <c r="F1423" s="252" t="s">
        <v>1743</v>
      </c>
      <c r="G1423" s="250"/>
      <c r="H1423" s="253">
        <v>24.300000000000001</v>
      </c>
      <c r="I1423" s="254"/>
      <c r="J1423" s="250"/>
      <c r="K1423" s="250"/>
      <c r="L1423" s="255"/>
      <c r="M1423" s="256"/>
      <c r="N1423" s="257"/>
      <c r="O1423" s="257"/>
      <c r="P1423" s="257"/>
      <c r="Q1423" s="257"/>
      <c r="R1423" s="257"/>
      <c r="S1423" s="257"/>
      <c r="T1423" s="25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9" t="s">
        <v>327</v>
      </c>
      <c r="AU1423" s="259" t="s">
        <v>85</v>
      </c>
      <c r="AV1423" s="14" t="s">
        <v>85</v>
      </c>
      <c r="AW1423" s="14" t="s">
        <v>36</v>
      </c>
      <c r="AX1423" s="14" t="s">
        <v>75</v>
      </c>
      <c r="AY1423" s="259" t="s">
        <v>207</v>
      </c>
    </row>
    <row r="1424" s="15" customFormat="1">
      <c r="A1424" s="15"/>
      <c r="B1424" s="260"/>
      <c r="C1424" s="261"/>
      <c r="D1424" s="240" t="s">
        <v>327</v>
      </c>
      <c r="E1424" s="262" t="s">
        <v>19</v>
      </c>
      <c r="F1424" s="263" t="s">
        <v>345</v>
      </c>
      <c r="G1424" s="261"/>
      <c r="H1424" s="264">
        <v>50.658000000000001</v>
      </c>
      <c r="I1424" s="265"/>
      <c r="J1424" s="261"/>
      <c r="K1424" s="261"/>
      <c r="L1424" s="266"/>
      <c r="M1424" s="267"/>
      <c r="N1424" s="268"/>
      <c r="O1424" s="268"/>
      <c r="P1424" s="268"/>
      <c r="Q1424" s="268"/>
      <c r="R1424" s="268"/>
      <c r="S1424" s="268"/>
      <c r="T1424" s="269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0" t="s">
        <v>327</v>
      </c>
      <c r="AU1424" s="270" t="s">
        <v>85</v>
      </c>
      <c r="AV1424" s="15" t="s">
        <v>215</v>
      </c>
      <c r="AW1424" s="15" t="s">
        <v>36</v>
      </c>
      <c r="AX1424" s="15" t="s">
        <v>82</v>
      </c>
      <c r="AY1424" s="270" t="s">
        <v>207</v>
      </c>
    </row>
    <row r="1425" s="2" customFormat="1" ht="24.15" customHeight="1">
      <c r="A1425" s="40"/>
      <c r="B1425" s="41"/>
      <c r="C1425" s="214" t="s">
        <v>1744</v>
      </c>
      <c r="D1425" s="214" t="s">
        <v>211</v>
      </c>
      <c r="E1425" s="215" t="s">
        <v>1745</v>
      </c>
      <c r="F1425" s="216" t="s">
        <v>1746</v>
      </c>
      <c r="G1425" s="217" t="s">
        <v>214</v>
      </c>
      <c r="H1425" s="218">
        <v>1</v>
      </c>
      <c r="I1425" s="219"/>
      <c r="J1425" s="220">
        <f>ROUND(I1425*H1425,2)</f>
        <v>0</v>
      </c>
      <c r="K1425" s="216" t="s">
        <v>323</v>
      </c>
      <c r="L1425" s="46"/>
      <c r="M1425" s="229" t="s">
        <v>19</v>
      </c>
      <c r="N1425" s="230" t="s">
        <v>46</v>
      </c>
      <c r="O1425" s="86"/>
      <c r="P1425" s="231">
        <f>O1425*H1425</f>
        <v>0</v>
      </c>
      <c r="Q1425" s="231">
        <v>0</v>
      </c>
      <c r="R1425" s="231">
        <f>Q1425*H1425</f>
        <v>0</v>
      </c>
      <c r="S1425" s="231">
        <v>0.099000000000000005</v>
      </c>
      <c r="T1425" s="232">
        <f>S1425*H1425</f>
        <v>0.099000000000000005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215</v>
      </c>
      <c r="AT1425" s="226" t="s">
        <v>211</v>
      </c>
      <c r="AU1425" s="226" t="s">
        <v>85</v>
      </c>
      <c r="AY1425" s="19" t="s">
        <v>207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82</v>
      </c>
      <c r="BK1425" s="227">
        <f>ROUND(I1425*H1425,2)</f>
        <v>0</v>
      </c>
      <c r="BL1425" s="19" t="s">
        <v>215</v>
      </c>
      <c r="BM1425" s="226" t="s">
        <v>1747</v>
      </c>
    </row>
    <row r="1426" s="2" customFormat="1">
      <c r="A1426" s="40"/>
      <c r="B1426" s="41"/>
      <c r="C1426" s="42"/>
      <c r="D1426" s="233" t="s">
        <v>325</v>
      </c>
      <c r="E1426" s="42"/>
      <c r="F1426" s="234" t="s">
        <v>1748</v>
      </c>
      <c r="G1426" s="42"/>
      <c r="H1426" s="42"/>
      <c r="I1426" s="235"/>
      <c r="J1426" s="42"/>
      <c r="K1426" s="42"/>
      <c r="L1426" s="46"/>
      <c r="M1426" s="236"/>
      <c r="N1426" s="237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325</v>
      </c>
      <c r="AU1426" s="19" t="s">
        <v>85</v>
      </c>
    </row>
    <row r="1427" s="13" customFormat="1">
      <c r="A1427" s="13"/>
      <c r="B1427" s="238"/>
      <c r="C1427" s="239"/>
      <c r="D1427" s="240" t="s">
        <v>327</v>
      </c>
      <c r="E1427" s="241" t="s">
        <v>19</v>
      </c>
      <c r="F1427" s="242" t="s">
        <v>1749</v>
      </c>
      <c r="G1427" s="239"/>
      <c r="H1427" s="241" t="s">
        <v>19</v>
      </c>
      <c r="I1427" s="243"/>
      <c r="J1427" s="239"/>
      <c r="K1427" s="239"/>
      <c r="L1427" s="244"/>
      <c r="M1427" s="245"/>
      <c r="N1427" s="246"/>
      <c r="O1427" s="246"/>
      <c r="P1427" s="246"/>
      <c r="Q1427" s="246"/>
      <c r="R1427" s="246"/>
      <c r="S1427" s="246"/>
      <c r="T1427" s="247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8" t="s">
        <v>327</v>
      </c>
      <c r="AU1427" s="248" t="s">
        <v>85</v>
      </c>
      <c r="AV1427" s="13" t="s">
        <v>82</v>
      </c>
      <c r="AW1427" s="13" t="s">
        <v>36</v>
      </c>
      <c r="AX1427" s="13" t="s">
        <v>75</v>
      </c>
      <c r="AY1427" s="248" t="s">
        <v>207</v>
      </c>
    </row>
    <row r="1428" s="14" customFormat="1">
      <c r="A1428" s="14"/>
      <c r="B1428" s="249"/>
      <c r="C1428" s="250"/>
      <c r="D1428" s="240" t="s">
        <v>327</v>
      </c>
      <c r="E1428" s="251" t="s">
        <v>19</v>
      </c>
      <c r="F1428" s="252" t="s">
        <v>82</v>
      </c>
      <c r="G1428" s="250"/>
      <c r="H1428" s="253">
        <v>1</v>
      </c>
      <c r="I1428" s="254"/>
      <c r="J1428" s="250"/>
      <c r="K1428" s="250"/>
      <c r="L1428" s="255"/>
      <c r="M1428" s="256"/>
      <c r="N1428" s="257"/>
      <c r="O1428" s="257"/>
      <c r="P1428" s="257"/>
      <c r="Q1428" s="257"/>
      <c r="R1428" s="257"/>
      <c r="S1428" s="257"/>
      <c r="T1428" s="25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9" t="s">
        <v>327</v>
      </c>
      <c r="AU1428" s="259" t="s">
        <v>85</v>
      </c>
      <c r="AV1428" s="14" t="s">
        <v>85</v>
      </c>
      <c r="AW1428" s="14" t="s">
        <v>36</v>
      </c>
      <c r="AX1428" s="14" t="s">
        <v>82</v>
      </c>
      <c r="AY1428" s="259" t="s">
        <v>207</v>
      </c>
    </row>
    <row r="1429" s="2" customFormat="1" ht="24.15" customHeight="1">
      <c r="A1429" s="40"/>
      <c r="B1429" s="41"/>
      <c r="C1429" s="214" t="s">
        <v>1750</v>
      </c>
      <c r="D1429" s="214" t="s">
        <v>211</v>
      </c>
      <c r="E1429" s="215" t="s">
        <v>1751</v>
      </c>
      <c r="F1429" s="216" t="s">
        <v>1752</v>
      </c>
      <c r="G1429" s="217" t="s">
        <v>214</v>
      </c>
      <c r="H1429" s="218">
        <v>2</v>
      </c>
      <c r="I1429" s="219"/>
      <c r="J1429" s="220">
        <f>ROUND(I1429*H1429,2)</f>
        <v>0</v>
      </c>
      <c r="K1429" s="216" t="s">
        <v>323</v>
      </c>
      <c r="L1429" s="46"/>
      <c r="M1429" s="229" t="s">
        <v>19</v>
      </c>
      <c r="N1429" s="230" t="s">
        <v>46</v>
      </c>
      <c r="O1429" s="86"/>
      <c r="P1429" s="231">
        <f>O1429*H1429</f>
        <v>0</v>
      </c>
      <c r="Q1429" s="231">
        <v>0</v>
      </c>
      <c r="R1429" s="231">
        <f>Q1429*H1429</f>
        <v>0</v>
      </c>
      <c r="S1429" s="231">
        <v>0.14899999999999999</v>
      </c>
      <c r="T1429" s="232">
        <f>S1429*H1429</f>
        <v>0.29799999999999999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6" t="s">
        <v>215</v>
      </c>
      <c r="AT1429" s="226" t="s">
        <v>211</v>
      </c>
      <c r="AU1429" s="226" t="s">
        <v>85</v>
      </c>
      <c r="AY1429" s="19" t="s">
        <v>207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19" t="s">
        <v>82</v>
      </c>
      <c r="BK1429" s="227">
        <f>ROUND(I1429*H1429,2)</f>
        <v>0</v>
      </c>
      <c r="BL1429" s="19" t="s">
        <v>215</v>
      </c>
      <c r="BM1429" s="226" t="s">
        <v>1753</v>
      </c>
    </row>
    <row r="1430" s="2" customFormat="1">
      <c r="A1430" s="40"/>
      <c r="B1430" s="41"/>
      <c r="C1430" s="42"/>
      <c r="D1430" s="233" t="s">
        <v>325</v>
      </c>
      <c r="E1430" s="42"/>
      <c r="F1430" s="234" t="s">
        <v>1754</v>
      </c>
      <c r="G1430" s="42"/>
      <c r="H1430" s="42"/>
      <c r="I1430" s="235"/>
      <c r="J1430" s="42"/>
      <c r="K1430" s="42"/>
      <c r="L1430" s="46"/>
      <c r="M1430" s="236"/>
      <c r="N1430" s="237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325</v>
      </c>
      <c r="AU1430" s="19" t="s">
        <v>85</v>
      </c>
    </row>
    <row r="1431" s="13" customFormat="1">
      <c r="A1431" s="13"/>
      <c r="B1431" s="238"/>
      <c r="C1431" s="239"/>
      <c r="D1431" s="240" t="s">
        <v>327</v>
      </c>
      <c r="E1431" s="241" t="s">
        <v>19</v>
      </c>
      <c r="F1431" s="242" t="s">
        <v>1749</v>
      </c>
      <c r="G1431" s="239"/>
      <c r="H1431" s="241" t="s">
        <v>19</v>
      </c>
      <c r="I1431" s="243"/>
      <c r="J1431" s="239"/>
      <c r="K1431" s="239"/>
      <c r="L1431" s="244"/>
      <c r="M1431" s="245"/>
      <c r="N1431" s="246"/>
      <c r="O1431" s="246"/>
      <c r="P1431" s="246"/>
      <c r="Q1431" s="246"/>
      <c r="R1431" s="246"/>
      <c r="S1431" s="246"/>
      <c r="T1431" s="24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8" t="s">
        <v>327</v>
      </c>
      <c r="AU1431" s="248" t="s">
        <v>85</v>
      </c>
      <c r="AV1431" s="13" t="s">
        <v>82</v>
      </c>
      <c r="AW1431" s="13" t="s">
        <v>36</v>
      </c>
      <c r="AX1431" s="13" t="s">
        <v>75</v>
      </c>
      <c r="AY1431" s="248" t="s">
        <v>207</v>
      </c>
    </row>
    <row r="1432" s="14" customFormat="1">
      <c r="A1432" s="14"/>
      <c r="B1432" s="249"/>
      <c r="C1432" s="250"/>
      <c r="D1432" s="240" t="s">
        <v>327</v>
      </c>
      <c r="E1432" s="251" t="s">
        <v>19</v>
      </c>
      <c r="F1432" s="252" t="s">
        <v>85</v>
      </c>
      <c r="G1432" s="250"/>
      <c r="H1432" s="253">
        <v>2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327</v>
      </c>
      <c r="AU1432" s="259" t="s">
        <v>85</v>
      </c>
      <c r="AV1432" s="14" t="s">
        <v>85</v>
      </c>
      <c r="AW1432" s="14" t="s">
        <v>36</v>
      </c>
      <c r="AX1432" s="14" t="s">
        <v>82</v>
      </c>
      <c r="AY1432" s="259" t="s">
        <v>207</v>
      </c>
    </row>
    <row r="1433" s="2" customFormat="1" ht="24.15" customHeight="1">
      <c r="A1433" s="40"/>
      <c r="B1433" s="41"/>
      <c r="C1433" s="214" t="s">
        <v>1755</v>
      </c>
      <c r="D1433" s="214" t="s">
        <v>211</v>
      </c>
      <c r="E1433" s="215" t="s">
        <v>1756</v>
      </c>
      <c r="F1433" s="216" t="s">
        <v>1757</v>
      </c>
      <c r="G1433" s="217" t="s">
        <v>337</v>
      </c>
      <c r="H1433" s="218">
        <v>0.40000000000000002</v>
      </c>
      <c r="I1433" s="219"/>
      <c r="J1433" s="220">
        <f>ROUND(I1433*H1433,2)</f>
        <v>0</v>
      </c>
      <c r="K1433" s="216" t="s">
        <v>323</v>
      </c>
      <c r="L1433" s="46"/>
      <c r="M1433" s="229" t="s">
        <v>19</v>
      </c>
      <c r="N1433" s="230" t="s">
        <v>46</v>
      </c>
      <c r="O1433" s="86"/>
      <c r="P1433" s="231">
        <f>O1433*H1433</f>
        <v>0</v>
      </c>
      <c r="Q1433" s="231">
        <v>0</v>
      </c>
      <c r="R1433" s="231">
        <f>Q1433*H1433</f>
        <v>0</v>
      </c>
      <c r="S1433" s="231">
        <v>1.8</v>
      </c>
      <c r="T1433" s="232">
        <f>S1433*H1433</f>
        <v>0.72000000000000008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6" t="s">
        <v>215</v>
      </c>
      <c r="AT1433" s="226" t="s">
        <v>211</v>
      </c>
      <c r="AU1433" s="226" t="s">
        <v>85</v>
      </c>
      <c r="AY1433" s="19" t="s">
        <v>207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19" t="s">
        <v>82</v>
      </c>
      <c r="BK1433" s="227">
        <f>ROUND(I1433*H1433,2)</f>
        <v>0</v>
      </c>
      <c r="BL1433" s="19" t="s">
        <v>215</v>
      </c>
      <c r="BM1433" s="226" t="s">
        <v>1758</v>
      </c>
    </row>
    <row r="1434" s="2" customFormat="1">
      <c r="A1434" s="40"/>
      <c r="B1434" s="41"/>
      <c r="C1434" s="42"/>
      <c r="D1434" s="233" t="s">
        <v>325</v>
      </c>
      <c r="E1434" s="42"/>
      <c r="F1434" s="234" t="s">
        <v>1759</v>
      </c>
      <c r="G1434" s="42"/>
      <c r="H1434" s="42"/>
      <c r="I1434" s="235"/>
      <c r="J1434" s="42"/>
      <c r="K1434" s="42"/>
      <c r="L1434" s="46"/>
      <c r="M1434" s="236"/>
      <c r="N1434" s="237"/>
      <c r="O1434" s="86"/>
      <c r="P1434" s="86"/>
      <c r="Q1434" s="86"/>
      <c r="R1434" s="86"/>
      <c r="S1434" s="86"/>
      <c r="T1434" s="87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9" t="s">
        <v>325</v>
      </c>
      <c r="AU1434" s="19" t="s">
        <v>85</v>
      </c>
    </row>
    <row r="1435" s="13" customFormat="1">
      <c r="A1435" s="13"/>
      <c r="B1435" s="238"/>
      <c r="C1435" s="239"/>
      <c r="D1435" s="240" t="s">
        <v>327</v>
      </c>
      <c r="E1435" s="241" t="s">
        <v>19</v>
      </c>
      <c r="F1435" s="242" t="s">
        <v>1513</v>
      </c>
      <c r="G1435" s="239"/>
      <c r="H1435" s="241" t="s">
        <v>19</v>
      </c>
      <c r="I1435" s="243"/>
      <c r="J1435" s="239"/>
      <c r="K1435" s="239"/>
      <c r="L1435" s="244"/>
      <c r="M1435" s="245"/>
      <c r="N1435" s="246"/>
      <c r="O1435" s="246"/>
      <c r="P1435" s="246"/>
      <c r="Q1435" s="246"/>
      <c r="R1435" s="246"/>
      <c r="S1435" s="246"/>
      <c r="T1435" s="24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8" t="s">
        <v>327</v>
      </c>
      <c r="AU1435" s="248" t="s">
        <v>85</v>
      </c>
      <c r="AV1435" s="13" t="s">
        <v>82</v>
      </c>
      <c r="AW1435" s="13" t="s">
        <v>36</v>
      </c>
      <c r="AX1435" s="13" t="s">
        <v>75</v>
      </c>
      <c r="AY1435" s="248" t="s">
        <v>207</v>
      </c>
    </row>
    <row r="1436" s="14" customFormat="1">
      <c r="A1436" s="14"/>
      <c r="B1436" s="249"/>
      <c r="C1436" s="250"/>
      <c r="D1436" s="240" t="s">
        <v>327</v>
      </c>
      <c r="E1436" s="251" t="s">
        <v>19</v>
      </c>
      <c r="F1436" s="252" t="s">
        <v>1760</v>
      </c>
      <c r="G1436" s="250"/>
      <c r="H1436" s="253">
        <v>0.40000000000000002</v>
      </c>
      <c r="I1436" s="254"/>
      <c r="J1436" s="250"/>
      <c r="K1436" s="250"/>
      <c r="L1436" s="255"/>
      <c r="M1436" s="256"/>
      <c r="N1436" s="257"/>
      <c r="O1436" s="257"/>
      <c r="P1436" s="257"/>
      <c r="Q1436" s="257"/>
      <c r="R1436" s="257"/>
      <c r="S1436" s="257"/>
      <c r="T1436" s="258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9" t="s">
        <v>327</v>
      </c>
      <c r="AU1436" s="259" t="s">
        <v>85</v>
      </c>
      <c r="AV1436" s="14" t="s">
        <v>85</v>
      </c>
      <c r="AW1436" s="14" t="s">
        <v>36</v>
      </c>
      <c r="AX1436" s="14" t="s">
        <v>82</v>
      </c>
      <c r="AY1436" s="259" t="s">
        <v>207</v>
      </c>
    </row>
    <row r="1437" s="2" customFormat="1" ht="24.15" customHeight="1">
      <c r="A1437" s="40"/>
      <c r="B1437" s="41"/>
      <c r="C1437" s="214" t="s">
        <v>1761</v>
      </c>
      <c r="D1437" s="214" t="s">
        <v>211</v>
      </c>
      <c r="E1437" s="215" t="s">
        <v>1762</v>
      </c>
      <c r="F1437" s="216" t="s">
        <v>1763</v>
      </c>
      <c r="G1437" s="217" t="s">
        <v>337</v>
      </c>
      <c r="H1437" s="218">
        <v>10.33</v>
      </c>
      <c r="I1437" s="219"/>
      <c r="J1437" s="220">
        <f>ROUND(I1437*H1437,2)</f>
        <v>0</v>
      </c>
      <c r="K1437" s="216" t="s">
        <v>323</v>
      </c>
      <c r="L1437" s="46"/>
      <c r="M1437" s="229" t="s">
        <v>19</v>
      </c>
      <c r="N1437" s="230" t="s">
        <v>46</v>
      </c>
      <c r="O1437" s="86"/>
      <c r="P1437" s="231">
        <f>O1437*H1437</f>
        <v>0</v>
      </c>
      <c r="Q1437" s="231">
        <v>0</v>
      </c>
      <c r="R1437" s="231">
        <f>Q1437*H1437</f>
        <v>0</v>
      </c>
      <c r="S1437" s="231">
        <v>1.8</v>
      </c>
      <c r="T1437" s="232">
        <f>S1437*H1437</f>
        <v>18.594000000000001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215</v>
      </c>
      <c r="AT1437" s="226" t="s">
        <v>211</v>
      </c>
      <c r="AU1437" s="226" t="s">
        <v>85</v>
      </c>
      <c r="AY1437" s="19" t="s">
        <v>207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82</v>
      </c>
      <c r="BK1437" s="227">
        <f>ROUND(I1437*H1437,2)</f>
        <v>0</v>
      </c>
      <c r="BL1437" s="19" t="s">
        <v>215</v>
      </c>
      <c r="BM1437" s="226" t="s">
        <v>1764</v>
      </c>
    </row>
    <row r="1438" s="2" customFormat="1">
      <c r="A1438" s="40"/>
      <c r="B1438" s="41"/>
      <c r="C1438" s="42"/>
      <c r="D1438" s="233" t="s">
        <v>325</v>
      </c>
      <c r="E1438" s="42"/>
      <c r="F1438" s="234" t="s">
        <v>1765</v>
      </c>
      <c r="G1438" s="42"/>
      <c r="H1438" s="42"/>
      <c r="I1438" s="235"/>
      <c r="J1438" s="42"/>
      <c r="K1438" s="42"/>
      <c r="L1438" s="46"/>
      <c r="M1438" s="236"/>
      <c r="N1438" s="237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325</v>
      </c>
      <c r="AU1438" s="19" t="s">
        <v>85</v>
      </c>
    </row>
    <row r="1439" s="13" customFormat="1">
      <c r="A1439" s="13"/>
      <c r="B1439" s="238"/>
      <c r="C1439" s="239"/>
      <c r="D1439" s="240" t="s">
        <v>327</v>
      </c>
      <c r="E1439" s="241" t="s">
        <v>19</v>
      </c>
      <c r="F1439" s="242" t="s">
        <v>1766</v>
      </c>
      <c r="G1439" s="239"/>
      <c r="H1439" s="241" t="s">
        <v>19</v>
      </c>
      <c r="I1439" s="243"/>
      <c r="J1439" s="239"/>
      <c r="K1439" s="239"/>
      <c r="L1439" s="244"/>
      <c r="M1439" s="245"/>
      <c r="N1439" s="246"/>
      <c r="O1439" s="246"/>
      <c r="P1439" s="246"/>
      <c r="Q1439" s="246"/>
      <c r="R1439" s="246"/>
      <c r="S1439" s="246"/>
      <c r="T1439" s="247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8" t="s">
        <v>327</v>
      </c>
      <c r="AU1439" s="248" t="s">
        <v>85</v>
      </c>
      <c r="AV1439" s="13" t="s">
        <v>82</v>
      </c>
      <c r="AW1439" s="13" t="s">
        <v>36</v>
      </c>
      <c r="AX1439" s="13" t="s">
        <v>75</v>
      </c>
      <c r="AY1439" s="248" t="s">
        <v>207</v>
      </c>
    </row>
    <row r="1440" s="13" customFormat="1">
      <c r="A1440" s="13"/>
      <c r="B1440" s="238"/>
      <c r="C1440" s="239"/>
      <c r="D1440" s="240" t="s">
        <v>327</v>
      </c>
      <c r="E1440" s="241" t="s">
        <v>19</v>
      </c>
      <c r="F1440" s="242" t="s">
        <v>1767</v>
      </c>
      <c r="G1440" s="239"/>
      <c r="H1440" s="241" t="s">
        <v>19</v>
      </c>
      <c r="I1440" s="243"/>
      <c r="J1440" s="239"/>
      <c r="K1440" s="239"/>
      <c r="L1440" s="244"/>
      <c r="M1440" s="245"/>
      <c r="N1440" s="246"/>
      <c r="O1440" s="246"/>
      <c r="P1440" s="246"/>
      <c r="Q1440" s="246"/>
      <c r="R1440" s="246"/>
      <c r="S1440" s="246"/>
      <c r="T1440" s="24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8" t="s">
        <v>327</v>
      </c>
      <c r="AU1440" s="248" t="s">
        <v>85</v>
      </c>
      <c r="AV1440" s="13" t="s">
        <v>82</v>
      </c>
      <c r="AW1440" s="13" t="s">
        <v>36</v>
      </c>
      <c r="AX1440" s="13" t="s">
        <v>75</v>
      </c>
      <c r="AY1440" s="248" t="s">
        <v>207</v>
      </c>
    </row>
    <row r="1441" s="13" customFormat="1">
      <c r="A1441" s="13"/>
      <c r="B1441" s="238"/>
      <c r="C1441" s="239"/>
      <c r="D1441" s="240" t="s">
        <v>327</v>
      </c>
      <c r="E1441" s="241" t="s">
        <v>19</v>
      </c>
      <c r="F1441" s="242" t="s">
        <v>1768</v>
      </c>
      <c r="G1441" s="239"/>
      <c r="H1441" s="241" t="s">
        <v>19</v>
      </c>
      <c r="I1441" s="243"/>
      <c r="J1441" s="239"/>
      <c r="K1441" s="239"/>
      <c r="L1441" s="244"/>
      <c r="M1441" s="245"/>
      <c r="N1441" s="246"/>
      <c r="O1441" s="246"/>
      <c r="P1441" s="246"/>
      <c r="Q1441" s="246"/>
      <c r="R1441" s="246"/>
      <c r="S1441" s="246"/>
      <c r="T1441" s="247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8" t="s">
        <v>327</v>
      </c>
      <c r="AU1441" s="248" t="s">
        <v>85</v>
      </c>
      <c r="AV1441" s="13" t="s">
        <v>82</v>
      </c>
      <c r="AW1441" s="13" t="s">
        <v>36</v>
      </c>
      <c r="AX1441" s="13" t="s">
        <v>75</v>
      </c>
      <c r="AY1441" s="248" t="s">
        <v>207</v>
      </c>
    </row>
    <row r="1442" s="14" customFormat="1">
      <c r="A1442" s="14"/>
      <c r="B1442" s="249"/>
      <c r="C1442" s="250"/>
      <c r="D1442" s="240" t="s">
        <v>327</v>
      </c>
      <c r="E1442" s="251" t="s">
        <v>19</v>
      </c>
      <c r="F1442" s="252" t="s">
        <v>1769</v>
      </c>
      <c r="G1442" s="250"/>
      <c r="H1442" s="253">
        <v>2.4889999999999999</v>
      </c>
      <c r="I1442" s="254"/>
      <c r="J1442" s="250"/>
      <c r="K1442" s="250"/>
      <c r="L1442" s="255"/>
      <c r="M1442" s="256"/>
      <c r="N1442" s="257"/>
      <c r="O1442" s="257"/>
      <c r="P1442" s="257"/>
      <c r="Q1442" s="257"/>
      <c r="R1442" s="257"/>
      <c r="S1442" s="257"/>
      <c r="T1442" s="258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9" t="s">
        <v>327</v>
      </c>
      <c r="AU1442" s="259" t="s">
        <v>85</v>
      </c>
      <c r="AV1442" s="14" t="s">
        <v>85</v>
      </c>
      <c r="AW1442" s="14" t="s">
        <v>36</v>
      </c>
      <c r="AX1442" s="14" t="s">
        <v>75</v>
      </c>
      <c r="AY1442" s="259" t="s">
        <v>207</v>
      </c>
    </row>
    <row r="1443" s="14" customFormat="1">
      <c r="A1443" s="14"/>
      <c r="B1443" s="249"/>
      <c r="C1443" s="250"/>
      <c r="D1443" s="240" t="s">
        <v>327</v>
      </c>
      <c r="E1443" s="251" t="s">
        <v>19</v>
      </c>
      <c r="F1443" s="252" t="s">
        <v>1770</v>
      </c>
      <c r="G1443" s="250"/>
      <c r="H1443" s="253">
        <v>2.6349999999999998</v>
      </c>
      <c r="I1443" s="254"/>
      <c r="J1443" s="250"/>
      <c r="K1443" s="250"/>
      <c r="L1443" s="255"/>
      <c r="M1443" s="256"/>
      <c r="N1443" s="257"/>
      <c r="O1443" s="257"/>
      <c r="P1443" s="257"/>
      <c r="Q1443" s="257"/>
      <c r="R1443" s="257"/>
      <c r="S1443" s="257"/>
      <c r="T1443" s="25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9" t="s">
        <v>327</v>
      </c>
      <c r="AU1443" s="259" t="s">
        <v>85</v>
      </c>
      <c r="AV1443" s="14" t="s">
        <v>85</v>
      </c>
      <c r="AW1443" s="14" t="s">
        <v>36</v>
      </c>
      <c r="AX1443" s="14" t="s">
        <v>75</v>
      </c>
      <c r="AY1443" s="259" t="s">
        <v>207</v>
      </c>
    </row>
    <row r="1444" s="13" customFormat="1">
      <c r="A1444" s="13"/>
      <c r="B1444" s="238"/>
      <c r="C1444" s="239"/>
      <c r="D1444" s="240" t="s">
        <v>327</v>
      </c>
      <c r="E1444" s="241" t="s">
        <v>19</v>
      </c>
      <c r="F1444" s="242" t="s">
        <v>1771</v>
      </c>
      <c r="G1444" s="239"/>
      <c r="H1444" s="241" t="s">
        <v>19</v>
      </c>
      <c r="I1444" s="243"/>
      <c r="J1444" s="239"/>
      <c r="K1444" s="239"/>
      <c r="L1444" s="244"/>
      <c r="M1444" s="245"/>
      <c r="N1444" s="246"/>
      <c r="O1444" s="246"/>
      <c r="P1444" s="246"/>
      <c r="Q1444" s="246"/>
      <c r="R1444" s="246"/>
      <c r="S1444" s="246"/>
      <c r="T1444" s="24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8" t="s">
        <v>327</v>
      </c>
      <c r="AU1444" s="248" t="s">
        <v>85</v>
      </c>
      <c r="AV1444" s="13" t="s">
        <v>82</v>
      </c>
      <c r="AW1444" s="13" t="s">
        <v>36</v>
      </c>
      <c r="AX1444" s="13" t="s">
        <v>75</v>
      </c>
      <c r="AY1444" s="248" t="s">
        <v>207</v>
      </c>
    </row>
    <row r="1445" s="14" customFormat="1">
      <c r="A1445" s="14"/>
      <c r="B1445" s="249"/>
      <c r="C1445" s="250"/>
      <c r="D1445" s="240" t="s">
        <v>327</v>
      </c>
      <c r="E1445" s="251" t="s">
        <v>19</v>
      </c>
      <c r="F1445" s="252" t="s">
        <v>1772</v>
      </c>
      <c r="G1445" s="250"/>
      <c r="H1445" s="253">
        <v>2.0739999999999998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9" t="s">
        <v>327</v>
      </c>
      <c r="AU1445" s="259" t="s">
        <v>85</v>
      </c>
      <c r="AV1445" s="14" t="s">
        <v>85</v>
      </c>
      <c r="AW1445" s="14" t="s">
        <v>36</v>
      </c>
      <c r="AX1445" s="14" t="s">
        <v>75</v>
      </c>
      <c r="AY1445" s="259" t="s">
        <v>207</v>
      </c>
    </row>
    <row r="1446" s="13" customFormat="1">
      <c r="A1446" s="13"/>
      <c r="B1446" s="238"/>
      <c r="C1446" s="239"/>
      <c r="D1446" s="240" t="s">
        <v>327</v>
      </c>
      <c r="E1446" s="241" t="s">
        <v>19</v>
      </c>
      <c r="F1446" s="242" t="s">
        <v>1773</v>
      </c>
      <c r="G1446" s="239"/>
      <c r="H1446" s="241" t="s">
        <v>19</v>
      </c>
      <c r="I1446" s="243"/>
      <c r="J1446" s="239"/>
      <c r="K1446" s="239"/>
      <c r="L1446" s="244"/>
      <c r="M1446" s="245"/>
      <c r="N1446" s="246"/>
      <c r="O1446" s="246"/>
      <c r="P1446" s="246"/>
      <c r="Q1446" s="246"/>
      <c r="R1446" s="246"/>
      <c r="S1446" s="246"/>
      <c r="T1446" s="247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8" t="s">
        <v>327</v>
      </c>
      <c r="AU1446" s="248" t="s">
        <v>85</v>
      </c>
      <c r="AV1446" s="13" t="s">
        <v>82</v>
      </c>
      <c r="AW1446" s="13" t="s">
        <v>36</v>
      </c>
      <c r="AX1446" s="13" t="s">
        <v>75</v>
      </c>
      <c r="AY1446" s="248" t="s">
        <v>207</v>
      </c>
    </row>
    <row r="1447" s="14" customFormat="1">
      <c r="A1447" s="14"/>
      <c r="B1447" s="249"/>
      <c r="C1447" s="250"/>
      <c r="D1447" s="240" t="s">
        <v>327</v>
      </c>
      <c r="E1447" s="251" t="s">
        <v>19</v>
      </c>
      <c r="F1447" s="252" t="s">
        <v>1774</v>
      </c>
      <c r="G1447" s="250"/>
      <c r="H1447" s="253">
        <v>3.1320000000000001</v>
      </c>
      <c r="I1447" s="254"/>
      <c r="J1447" s="250"/>
      <c r="K1447" s="250"/>
      <c r="L1447" s="255"/>
      <c r="M1447" s="256"/>
      <c r="N1447" s="257"/>
      <c r="O1447" s="257"/>
      <c r="P1447" s="257"/>
      <c r="Q1447" s="257"/>
      <c r="R1447" s="257"/>
      <c r="S1447" s="257"/>
      <c r="T1447" s="25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9" t="s">
        <v>327</v>
      </c>
      <c r="AU1447" s="259" t="s">
        <v>85</v>
      </c>
      <c r="AV1447" s="14" t="s">
        <v>85</v>
      </c>
      <c r="AW1447" s="14" t="s">
        <v>36</v>
      </c>
      <c r="AX1447" s="14" t="s">
        <v>75</v>
      </c>
      <c r="AY1447" s="259" t="s">
        <v>207</v>
      </c>
    </row>
    <row r="1448" s="15" customFormat="1">
      <c r="A1448" s="15"/>
      <c r="B1448" s="260"/>
      <c r="C1448" s="261"/>
      <c r="D1448" s="240" t="s">
        <v>327</v>
      </c>
      <c r="E1448" s="262" t="s">
        <v>19</v>
      </c>
      <c r="F1448" s="263" t="s">
        <v>345</v>
      </c>
      <c r="G1448" s="261"/>
      <c r="H1448" s="264">
        <v>10.33</v>
      </c>
      <c r="I1448" s="265"/>
      <c r="J1448" s="261"/>
      <c r="K1448" s="261"/>
      <c r="L1448" s="266"/>
      <c r="M1448" s="267"/>
      <c r="N1448" s="268"/>
      <c r="O1448" s="268"/>
      <c r="P1448" s="268"/>
      <c r="Q1448" s="268"/>
      <c r="R1448" s="268"/>
      <c r="S1448" s="268"/>
      <c r="T1448" s="269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0" t="s">
        <v>327</v>
      </c>
      <c r="AU1448" s="270" t="s">
        <v>85</v>
      </c>
      <c r="AV1448" s="15" t="s">
        <v>215</v>
      </c>
      <c r="AW1448" s="15" t="s">
        <v>36</v>
      </c>
      <c r="AX1448" s="15" t="s">
        <v>82</v>
      </c>
      <c r="AY1448" s="270" t="s">
        <v>207</v>
      </c>
    </row>
    <row r="1449" s="2" customFormat="1" ht="24.15" customHeight="1">
      <c r="A1449" s="40"/>
      <c r="B1449" s="41"/>
      <c r="C1449" s="214" t="s">
        <v>1775</v>
      </c>
      <c r="D1449" s="214" t="s">
        <v>211</v>
      </c>
      <c r="E1449" s="215" t="s">
        <v>1776</v>
      </c>
      <c r="F1449" s="216" t="s">
        <v>1777</v>
      </c>
      <c r="G1449" s="217" t="s">
        <v>214</v>
      </c>
      <c r="H1449" s="218">
        <v>13</v>
      </c>
      <c r="I1449" s="219"/>
      <c r="J1449" s="220">
        <f>ROUND(I1449*H1449,2)</f>
        <v>0</v>
      </c>
      <c r="K1449" s="216" t="s">
        <v>323</v>
      </c>
      <c r="L1449" s="46"/>
      <c r="M1449" s="229" t="s">
        <v>19</v>
      </c>
      <c r="N1449" s="230" t="s">
        <v>46</v>
      </c>
      <c r="O1449" s="86"/>
      <c r="P1449" s="231">
        <f>O1449*H1449</f>
        <v>0</v>
      </c>
      <c r="Q1449" s="231">
        <v>0</v>
      </c>
      <c r="R1449" s="231">
        <f>Q1449*H1449</f>
        <v>0</v>
      </c>
      <c r="S1449" s="231">
        <v>0.031</v>
      </c>
      <c r="T1449" s="232">
        <f>S1449*H1449</f>
        <v>0.40300000000000002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215</v>
      </c>
      <c r="AT1449" s="226" t="s">
        <v>211</v>
      </c>
      <c r="AU1449" s="226" t="s">
        <v>85</v>
      </c>
      <c r="AY1449" s="19" t="s">
        <v>207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82</v>
      </c>
      <c r="BK1449" s="227">
        <f>ROUND(I1449*H1449,2)</f>
        <v>0</v>
      </c>
      <c r="BL1449" s="19" t="s">
        <v>215</v>
      </c>
      <c r="BM1449" s="226" t="s">
        <v>1778</v>
      </c>
    </row>
    <row r="1450" s="2" customFormat="1">
      <c r="A1450" s="40"/>
      <c r="B1450" s="41"/>
      <c r="C1450" s="42"/>
      <c r="D1450" s="233" t="s">
        <v>325</v>
      </c>
      <c r="E1450" s="42"/>
      <c r="F1450" s="234" t="s">
        <v>1779</v>
      </c>
      <c r="G1450" s="42"/>
      <c r="H1450" s="42"/>
      <c r="I1450" s="235"/>
      <c r="J1450" s="42"/>
      <c r="K1450" s="42"/>
      <c r="L1450" s="46"/>
      <c r="M1450" s="236"/>
      <c r="N1450" s="237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325</v>
      </c>
      <c r="AU1450" s="19" t="s">
        <v>85</v>
      </c>
    </row>
    <row r="1451" s="13" customFormat="1">
      <c r="A1451" s="13"/>
      <c r="B1451" s="238"/>
      <c r="C1451" s="239"/>
      <c r="D1451" s="240" t="s">
        <v>327</v>
      </c>
      <c r="E1451" s="241" t="s">
        <v>19</v>
      </c>
      <c r="F1451" s="242" t="s">
        <v>1780</v>
      </c>
      <c r="G1451" s="239"/>
      <c r="H1451" s="241" t="s">
        <v>19</v>
      </c>
      <c r="I1451" s="243"/>
      <c r="J1451" s="239"/>
      <c r="K1451" s="239"/>
      <c r="L1451" s="244"/>
      <c r="M1451" s="245"/>
      <c r="N1451" s="246"/>
      <c r="O1451" s="246"/>
      <c r="P1451" s="246"/>
      <c r="Q1451" s="246"/>
      <c r="R1451" s="246"/>
      <c r="S1451" s="246"/>
      <c r="T1451" s="24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8" t="s">
        <v>327</v>
      </c>
      <c r="AU1451" s="248" t="s">
        <v>85</v>
      </c>
      <c r="AV1451" s="13" t="s">
        <v>82</v>
      </c>
      <c r="AW1451" s="13" t="s">
        <v>36</v>
      </c>
      <c r="AX1451" s="13" t="s">
        <v>75</v>
      </c>
      <c r="AY1451" s="248" t="s">
        <v>207</v>
      </c>
    </row>
    <row r="1452" s="13" customFormat="1">
      <c r="A1452" s="13"/>
      <c r="B1452" s="238"/>
      <c r="C1452" s="239"/>
      <c r="D1452" s="240" t="s">
        <v>327</v>
      </c>
      <c r="E1452" s="241" t="s">
        <v>19</v>
      </c>
      <c r="F1452" s="242" t="s">
        <v>1157</v>
      </c>
      <c r="G1452" s="239"/>
      <c r="H1452" s="241" t="s">
        <v>19</v>
      </c>
      <c r="I1452" s="243"/>
      <c r="J1452" s="239"/>
      <c r="K1452" s="239"/>
      <c r="L1452" s="244"/>
      <c r="M1452" s="245"/>
      <c r="N1452" s="246"/>
      <c r="O1452" s="246"/>
      <c r="P1452" s="246"/>
      <c r="Q1452" s="246"/>
      <c r="R1452" s="246"/>
      <c r="S1452" s="246"/>
      <c r="T1452" s="24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8" t="s">
        <v>327</v>
      </c>
      <c r="AU1452" s="248" t="s">
        <v>85</v>
      </c>
      <c r="AV1452" s="13" t="s">
        <v>82</v>
      </c>
      <c r="AW1452" s="13" t="s">
        <v>36</v>
      </c>
      <c r="AX1452" s="13" t="s">
        <v>75</v>
      </c>
      <c r="AY1452" s="248" t="s">
        <v>207</v>
      </c>
    </row>
    <row r="1453" s="14" customFormat="1">
      <c r="A1453" s="14"/>
      <c r="B1453" s="249"/>
      <c r="C1453" s="250"/>
      <c r="D1453" s="240" t="s">
        <v>327</v>
      </c>
      <c r="E1453" s="251" t="s">
        <v>19</v>
      </c>
      <c r="F1453" s="252" t="s">
        <v>374</v>
      </c>
      <c r="G1453" s="250"/>
      <c r="H1453" s="253">
        <v>7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9" t="s">
        <v>327</v>
      </c>
      <c r="AU1453" s="259" t="s">
        <v>85</v>
      </c>
      <c r="AV1453" s="14" t="s">
        <v>85</v>
      </c>
      <c r="AW1453" s="14" t="s">
        <v>36</v>
      </c>
      <c r="AX1453" s="14" t="s">
        <v>75</v>
      </c>
      <c r="AY1453" s="259" t="s">
        <v>207</v>
      </c>
    </row>
    <row r="1454" s="13" customFormat="1">
      <c r="A1454" s="13"/>
      <c r="B1454" s="238"/>
      <c r="C1454" s="239"/>
      <c r="D1454" s="240" t="s">
        <v>327</v>
      </c>
      <c r="E1454" s="241" t="s">
        <v>19</v>
      </c>
      <c r="F1454" s="242" t="s">
        <v>1158</v>
      </c>
      <c r="G1454" s="239"/>
      <c r="H1454" s="241" t="s">
        <v>19</v>
      </c>
      <c r="I1454" s="243"/>
      <c r="J1454" s="239"/>
      <c r="K1454" s="239"/>
      <c r="L1454" s="244"/>
      <c r="M1454" s="245"/>
      <c r="N1454" s="246"/>
      <c r="O1454" s="246"/>
      <c r="P1454" s="246"/>
      <c r="Q1454" s="246"/>
      <c r="R1454" s="246"/>
      <c r="S1454" s="246"/>
      <c r="T1454" s="24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8" t="s">
        <v>327</v>
      </c>
      <c r="AU1454" s="248" t="s">
        <v>85</v>
      </c>
      <c r="AV1454" s="13" t="s">
        <v>82</v>
      </c>
      <c r="AW1454" s="13" t="s">
        <v>36</v>
      </c>
      <c r="AX1454" s="13" t="s">
        <v>75</v>
      </c>
      <c r="AY1454" s="248" t="s">
        <v>207</v>
      </c>
    </row>
    <row r="1455" s="14" customFormat="1">
      <c r="A1455" s="14"/>
      <c r="B1455" s="249"/>
      <c r="C1455" s="250"/>
      <c r="D1455" s="240" t="s">
        <v>327</v>
      </c>
      <c r="E1455" s="251" t="s">
        <v>19</v>
      </c>
      <c r="F1455" s="252" t="s">
        <v>1159</v>
      </c>
      <c r="G1455" s="250"/>
      <c r="H1455" s="253">
        <v>6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327</v>
      </c>
      <c r="AU1455" s="259" t="s">
        <v>85</v>
      </c>
      <c r="AV1455" s="14" t="s">
        <v>85</v>
      </c>
      <c r="AW1455" s="14" t="s">
        <v>36</v>
      </c>
      <c r="AX1455" s="14" t="s">
        <v>75</v>
      </c>
      <c r="AY1455" s="259" t="s">
        <v>207</v>
      </c>
    </row>
    <row r="1456" s="15" customFormat="1">
      <c r="A1456" s="15"/>
      <c r="B1456" s="260"/>
      <c r="C1456" s="261"/>
      <c r="D1456" s="240" t="s">
        <v>327</v>
      </c>
      <c r="E1456" s="262" t="s">
        <v>19</v>
      </c>
      <c r="F1456" s="263" t="s">
        <v>345</v>
      </c>
      <c r="G1456" s="261"/>
      <c r="H1456" s="264">
        <v>13</v>
      </c>
      <c r="I1456" s="265"/>
      <c r="J1456" s="261"/>
      <c r="K1456" s="261"/>
      <c r="L1456" s="266"/>
      <c r="M1456" s="267"/>
      <c r="N1456" s="268"/>
      <c r="O1456" s="268"/>
      <c r="P1456" s="268"/>
      <c r="Q1456" s="268"/>
      <c r="R1456" s="268"/>
      <c r="S1456" s="268"/>
      <c r="T1456" s="26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0" t="s">
        <v>327</v>
      </c>
      <c r="AU1456" s="270" t="s">
        <v>85</v>
      </c>
      <c r="AV1456" s="15" t="s">
        <v>215</v>
      </c>
      <c r="AW1456" s="15" t="s">
        <v>36</v>
      </c>
      <c r="AX1456" s="15" t="s">
        <v>82</v>
      </c>
      <c r="AY1456" s="270" t="s">
        <v>207</v>
      </c>
    </row>
    <row r="1457" s="2" customFormat="1" ht="24.15" customHeight="1">
      <c r="A1457" s="40"/>
      <c r="B1457" s="41"/>
      <c r="C1457" s="214" t="s">
        <v>1781</v>
      </c>
      <c r="D1457" s="214" t="s">
        <v>211</v>
      </c>
      <c r="E1457" s="215" t="s">
        <v>1782</v>
      </c>
      <c r="F1457" s="216" t="s">
        <v>1783</v>
      </c>
      <c r="G1457" s="217" t="s">
        <v>214</v>
      </c>
      <c r="H1457" s="218">
        <v>27</v>
      </c>
      <c r="I1457" s="219"/>
      <c r="J1457" s="220">
        <f>ROUND(I1457*H1457,2)</f>
        <v>0</v>
      </c>
      <c r="K1457" s="216" t="s">
        <v>323</v>
      </c>
      <c r="L1457" s="46"/>
      <c r="M1457" s="229" t="s">
        <v>19</v>
      </c>
      <c r="N1457" s="230" t="s">
        <v>46</v>
      </c>
      <c r="O1457" s="86"/>
      <c r="P1457" s="231">
        <f>O1457*H1457</f>
        <v>0</v>
      </c>
      <c r="Q1457" s="231">
        <v>0</v>
      </c>
      <c r="R1457" s="231">
        <f>Q1457*H1457</f>
        <v>0</v>
      </c>
      <c r="S1457" s="231">
        <v>0.098000000000000004</v>
      </c>
      <c r="T1457" s="232">
        <f>S1457*H1457</f>
        <v>2.6459999999999999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6" t="s">
        <v>215</v>
      </c>
      <c r="AT1457" s="226" t="s">
        <v>211</v>
      </c>
      <c r="AU1457" s="226" t="s">
        <v>85</v>
      </c>
      <c r="AY1457" s="19" t="s">
        <v>207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19" t="s">
        <v>82</v>
      </c>
      <c r="BK1457" s="227">
        <f>ROUND(I1457*H1457,2)</f>
        <v>0</v>
      </c>
      <c r="BL1457" s="19" t="s">
        <v>215</v>
      </c>
      <c r="BM1457" s="226" t="s">
        <v>1784</v>
      </c>
    </row>
    <row r="1458" s="2" customFormat="1">
      <c r="A1458" s="40"/>
      <c r="B1458" s="41"/>
      <c r="C1458" s="42"/>
      <c r="D1458" s="233" t="s">
        <v>325</v>
      </c>
      <c r="E1458" s="42"/>
      <c r="F1458" s="234" t="s">
        <v>1785</v>
      </c>
      <c r="G1458" s="42"/>
      <c r="H1458" s="42"/>
      <c r="I1458" s="235"/>
      <c r="J1458" s="42"/>
      <c r="K1458" s="42"/>
      <c r="L1458" s="46"/>
      <c r="M1458" s="236"/>
      <c r="N1458" s="237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325</v>
      </c>
      <c r="AU1458" s="19" t="s">
        <v>85</v>
      </c>
    </row>
    <row r="1459" s="13" customFormat="1">
      <c r="A1459" s="13"/>
      <c r="B1459" s="238"/>
      <c r="C1459" s="239"/>
      <c r="D1459" s="240" t="s">
        <v>327</v>
      </c>
      <c r="E1459" s="241" t="s">
        <v>19</v>
      </c>
      <c r="F1459" s="242" t="s">
        <v>1786</v>
      </c>
      <c r="G1459" s="239"/>
      <c r="H1459" s="241" t="s">
        <v>19</v>
      </c>
      <c r="I1459" s="243"/>
      <c r="J1459" s="239"/>
      <c r="K1459" s="239"/>
      <c r="L1459" s="244"/>
      <c r="M1459" s="245"/>
      <c r="N1459" s="246"/>
      <c r="O1459" s="246"/>
      <c r="P1459" s="246"/>
      <c r="Q1459" s="246"/>
      <c r="R1459" s="246"/>
      <c r="S1459" s="246"/>
      <c r="T1459" s="247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8" t="s">
        <v>327</v>
      </c>
      <c r="AU1459" s="248" t="s">
        <v>85</v>
      </c>
      <c r="AV1459" s="13" t="s">
        <v>82</v>
      </c>
      <c r="AW1459" s="13" t="s">
        <v>36</v>
      </c>
      <c r="AX1459" s="13" t="s">
        <v>75</v>
      </c>
      <c r="AY1459" s="248" t="s">
        <v>207</v>
      </c>
    </row>
    <row r="1460" s="13" customFormat="1">
      <c r="A1460" s="13"/>
      <c r="B1460" s="238"/>
      <c r="C1460" s="239"/>
      <c r="D1460" s="240" t="s">
        <v>327</v>
      </c>
      <c r="E1460" s="241" t="s">
        <v>19</v>
      </c>
      <c r="F1460" s="242" t="s">
        <v>1787</v>
      </c>
      <c r="G1460" s="239"/>
      <c r="H1460" s="241" t="s">
        <v>19</v>
      </c>
      <c r="I1460" s="243"/>
      <c r="J1460" s="239"/>
      <c r="K1460" s="239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327</v>
      </c>
      <c r="AU1460" s="248" t="s">
        <v>85</v>
      </c>
      <c r="AV1460" s="13" t="s">
        <v>82</v>
      </c>
      <c r="AW1460" s="13" t="s">
        <v>36</v>
      </c>
      <c r="AX1460" s="13" t="s">
        <v>75</v>
      </c>
      <c r="AY1460" s="248" t="s">
        <v>207</v>
      </c>
    </row>
    <row r="1461" s="14" customFormat="1">
      <c r="A1461" s="14"/>
      <c r="B1461" s="249"/>
      <c r="C1461" s="250"/>
      <c r="D1461" s="240" t="s">
        <v>327</v>
      </c>
      <c r="E1461" s="251" t="s">
        <v>19</v>
      </c>
      <c r="F1461" s="252" t="s">
        <v>1788</v>
      </c>
      <c r="G1461" s="250"/>
      <c r="H1461" s="253">
        <v>27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327</v>
      </c>
      <c r="AU1461" s="259" t="s">
        <v>85</v>
      </c>
      <c r="AV1461" s="14" t="s">
        <v>85</v>
      </c>
      <c r="AW1461" s="14" t="s">
        <v>36</v>
      </c>
      <c r="AX1461" s="14" t="s">
        <v>82</v>
      </c>
      <c r="AY1461" s="259" t="s">
        <v>207</v>
      </c>
    </row>
    <row r="1462" s="2" customFormat="1" ht="24.15" customHeight="1">
      <c r="A1462" s="40"/>
      <c r="B1462" s="41"/>
      <c r="C1462" s="214" t="s">
        <v>1789</v>
      </c>
      <c r="D1462" s="214" t="s">
        <v>211</v>
      </c>
      <c r="E1462" s="215" t="s">
        <v>1790</v>
      </c>
      <c r="F1462" s="216" t="s">
        <v>1791</v>
      </c>
      <c r="G1462" s="217" t="s">
        <v>496</v>
      </c>
      <c r="H1462" s="218">
        <v>1.2</v>
      </c>
      <c r="I1462" s="219"/>
      <c r="J1462" s="220">
        <f>ROUND(I1462*H1462,2)</f>
        <v>0</v>
      </c>
      <c r="K1462" s="216" t="s">
        <v>323</v>
      </c>
      <c r="L1462" s="46"/>
      <c r="M1462" s="229" t="s">
        <v>19</v>
      </c>
      <c r="N1462" s="230" t="s">
        <v>46</v>
      </c>
      <c r="O1462" s="86"/>
      <c r="P1462" s="231">
        <f>O1462*H1462</f>
        <v>0</v>
      </c>
      <c r="Q1462" s="231">
        <v>0</v>
      </c>
      <c r="R1462" s="231">
        <f>Q1462*H1462</f>
        <v>0</v>
      </c>
      <c r="S1462" s="231">
        <v>0.0089999999999999993</v>
      </c>
      <c r="T1462" s="232">
        <f>S1462*H1462</f>
        <v>0.010799999999999999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215</v>
      </c>
      <c r="AT1462" s="226" t="s">
        <v>211</v>
      </c>
      <c r="AU1462" s="226" t="s">
        <v>85</v>
      </c>
      <c r="AY1462" s="19" t="s">
        <v>207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82</v>
      </c>
      <c r="BK1462" s="227">
        <f>ROUND(I1462*H1462,2)</f>
        <v>0</v>
      </c>
      <c r="BL1462" s="19" t="s">
        <v>215</v>
      </c>
      <c r="BM1462" s="226" t="s">
        <v>1792</v>
      </c>
    </row>
    <row r="1463" s="2" customFormat="1">
      <c r="A1463" s="40"/>
      <c r="B1463" s="41"/>
      <c r="C1463" s="42"/>
      <c r="D1463" s="233" t="s">
        <v>325</v>
      </c>
      <c r="E1463" s="42"/>
      <c r="F1463" s="234" t="s">
        <v>1793</v>
      </c>
      <c r="G1463" s="42"/>
      <c r="H1463" s="42"/>
      <c r="I1463" s="235"/>
      <c r="J1463" s="42"/>
      <c r="K1463" s="42"/>
      <c r="L1463" s="46"/>
      <c r="M1463" s="236"/>
      <c r="N1463" s="237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325</v>
      </c>
      <c r="AU1463" s="19" t="s">
        <v>85</v>
      </c>
    </row>
    <row r="1464" s="13" customFormat="1">
      <c r="A1464" s="13"/>
      <c r="B1464" s="238"/>
      <c r="C1464" s="239"/>
      <c r="D1464" s="240" t="s">
        <v>327</v>
      </c>
      <c r="E1464" s="241" t="s">
        <v>19</v>
      </c>
      <c r="F1464" s="242" t="s">
        <v>769</v>
      </c>
      <c r="G1464" s="239"/>
      <c r="H1464" s="241" t="s">
        <v>19</v>
      </c>
      <c r="I1464" s="243"/>
      <c r="J1464" s="239"/>
      <c r="K1464" s="239"/>
      <c r="L1464" s="244"/>
      <c r="M1464" s="245"/>
      <c r="N1464" s="246"/>
      <c r="O1464" s="246"/>
      <c r="P1464" s="246"/>
      <c r="Q1464" s="246"/>
      <c r="R1464" s="246"/>
      <c r="S1464" s="246"/>
      <c r="T1464" s="24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8" t="s">
        <v>327</v>
      </c>
      <c r="AU1464" s="248" t="s">
        <v>85</v>
      </c>
      <c r="AV1464" s="13" t="s">
        <v>82</v>
      </c>
      <c r="AW1464" s="13" t="s">
        <v>36</v>
      </c>
      <c r="AX1464" s="13" t="s">
        <v>75</v>
      </c>
      <c r="AY1464" s="248" t="s">
        <v>207</v>
      </c>
    </row>
    <row r="1465" s="14" customFormat="1">
      <c r="A1465" s="14"/>
      <c r="B1465" s="249"/>
      <c r="C1465" s="250"/>
      <c r="D1465" s="240" t="s">
        <v>327</v>
      </c>
      <c r="E1465" s="251" t="s">
        <v>19</v>
      </c>
      <c r="F1465" s="252" t="s">
        <v>1794</v>
      </c>
      <c r="G1465" s="250"/>
      <c r="H1465" s="253">
        <v>1.2</v>
      </c>
      <c r="I1465" s="254"/>
      <c r="J1465" s="250"/>
      <c r="K1465" s="250"/>
      <c r="L1465" s="255"/>
      <c r="M1465" s="256"/>
      <c r="N1465" s="257"/>
      <c r="O1465" s="257"/>
      <c r="P1465" s="257"/>
      <c r="Q1465" s="257"/>
      <c r="R1465" s="257"/>
      <c r="S1465" s="257"/>
      <c r="T1465" s="25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9" t="s">
        <v>327</v>
      </c>
      <c r="AU1465" s="259" t="s">
        <v>85</v>
      </c>
      <c r="AV1465" s="14" t="s">
        <v>85</v>
      </c>
      <c r="AW1465" s="14" t="s">
        <v>36</v>
      </c>
      <c r="AX1465" s="14" t="s">
        <v>82</v>
      </c>
      <c r="AY1465" s="259" t="s">
        <v>207</v>
      </c>
    </row>
    <row r="1466" s="2" customFormat="1" ht="24.15" customHeight="1">
      <c r="A1466" s="40"/>
      <c r="B1466" s="41"/>
      <c r="C1466" s="214" t="s">
        <v>1795</v>
      </c>
      <c r="D1466" s="214" t="s">
        <v>211</v>
      </c>
      <c r="E1466" s="215" t="s">
        <v>1796</v>
      </c>
      <c r="F1466" s="216" t="s">
        <v>1797</v>
      </c>
      <c r="G1466" s="217" t="s">
        <v>496</v>
      </c>
      <c r="H1466" s="218">
        <v>28.699999999999999</v>
      </c>
      <c r="I1466" s="219"/>
      <c r="J1466" s="220">
        <f>ROUND(I1466*H1466,2)</f>
        <v>0</v>
      </c>
      <c r="K1466" s="216" t="s">
        <v>323</v>
      </c>
      <c r="L1466" s="46"/>
      <c r="M1466" s="229" t="s">
        <v>19</v>
      </c>
      <c r="N1466" s="230" t="s">
        <v>46</v>
      </c>
      <c r="O1466" s="86"/>
      <c r="P1466" s="231">
        <f>O1466*H1466</f>
        <v>0</v>
      </c>
      <c r="Q1466" s="231">
        <v>0</v>
      </c>
      <c r="R1466" s="231">
        <f>Q1466*H1466</f>
        <v>0</v>
      </c>
      <c r="S1466" s="231">
        <v>0.0089999999999999993</v>
      </c>
      <c r="T1466" s="232">
        <f>S1466*H1466</f>
        <v>0.25829999999999997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6" t="s">
        <v>215</v>
      </c>
      <c r="AT1466" s="226" t="s">
        <v>211</v>
      </c>
      <c r="AU1466" s="226" t="s">
        <v>85</v>
      </c>
      <c r="AY1466" s="19" t="s">
        <v>207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19" t="s">
        <v>82</v>
      </c>
      <c r="BK1466" s="227">
        <f>ROUND(I1466*H1466,2)</f>
        <v>0</v>
      </c>
      <c r="BL1466" s="19" t="s">
        <v>215</v>
      </c>
      <c r="BM1466" s="226" t="s">
        <v>1798</v>
      </c>
    </row>
    <row r="1467" s="2" customFormat="1">
      <c r="A1467" s="40"/>
      <c r="B1467" s="41"/>
      <c r="C1467" s="42"/>
      <c r="D1467" s="233" t="s">
        <v>325</v>
      </c>
      <c r="E1467" s="42"/>
      <c r="F1467" s="234" t="s">
        <v>1799</v>
      </c>
      <c r="G1467" s="42"/>
      <c r="H1467" s="42"/>
      <c r="I1467" s="235"/>
      <c r="J1467" s="42"/>
      <c r="K1467" s="42"/>
      <c r="L1467" s="46"/>
      <c r="M1467" s="236"/>
      <c r="N1467" s="237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325</v>
      </c>
      <c r="AU1467" s="19" t="s">
        <v>85</v>
      </c>
    </row>
    <row r="1468" s="13" customFormat="1">
      <c r="A1468" s="13"/>
      <c r="B1468" s="238"/>
      <c r="C1468" s="239"/>
      <c r="D1468" s="240" t="s">
        <v>327</v>
      </c>
      <c r="E1468" s="241" t="s">
        <v>19</v>
      </c>
      <c r="F1468" s="242" t="s">
        <v>771</v>
      </c>
      <c r="G1468" s="239"/>
      <c r="H1468" s="241" t="s">
        <v>19</v>
      </c>
      <c r="I1468" s="243"/>
      <c r="J1468" s="239"/>
      <c r="K1468" s="239"/>
      <c r="L1468" s="244"/>
      <c r="M1468" s="245"/>
      <c r="N1468" s="246"/>
      <c r="O1468" s="246"/>
      <c r="P1468" s="246"/>
      <c r="Q1468" s="246"/>
      <c r="R1468" s="246"/>
      <c r="S1468" s="246"/>
      <c r="T1468" s="24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8" t="s">
        <v>327</v>
      </c>
      <c r="AU1468" s="248" t="s">
        <v>85</v>
      </c>
      <c r="AV1468" s="13" t="s">
        <v>82</v>
      </c>
      <c r="AW1468" s="13" t="s">
        <v>36</v>
      </c>
      <c r="AX1468" s="13" t="s">
        <v>75</v>
      </c>
      <c r="AY1468" s="248" t="s">
        <v>207</v>
      </c>
    </row>
    <row r="1469" s="14" customFormat="1">
      <c r="A1469" s="14"/>
      <c r="B1469" s="249"/>
      <c r="C1469" s="250"/>
      <c r="D1469" s="240" t="s">
        <v>327</v>
      </c>
      <c r="E1469" s="251" t="s">
        <v>19</v>
      </c>
      <c r="F1469" s="252" t="s">
        <v>1800</v>
      </c>
      <c r="G1469" s="250"/>
      <c r="H1469" s="253">
        <v>24</v>
      </c>
      <c r="I1469" s="254"/>
      <c r="J1469" s="250"/>
      <c r="K1469" s="250"/>
      <c r="L1469" s="255"/>
      <c r="M1469" s="256"/>
      <c r="N1469" s="257"/>
      <c r="O1469" s="257"/>
      <c r="P1469" s="257"/>
      <c r="Q1469" s="257"/>
      <c r="R1469" s="257"/>
      <c r="S1469" s="257"/>
      <c r="T1469" s="25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9" t="s">
        <v>327</v>
      </c>
      <c r="AU1469" s="259" t="s">
        <v>85</v>
      </c>
      <c r="AV1469" s="14" t="s">
        <v>85</v>
      </c>
      <c r="AW1469" s="14" t="s">
        <v>36</v>
      </c>
      <c r="AX1469" s="14" t="s">
        <v>75</v>
      </c>
      <c r="AY1469" s="259" t="s">
        <v>207</v>
      </c>
    </row>
    <row r="1470" s="14" customFormat="1">
      <c r="A1470" s="14"/>
      <c r="B1470" s="249"/>
      <c r="C1470" s="250"/>
      <c r="D1470" s="240" t="s">
        <v>327</v>
      </c>
      <c r="E1470" s="251" t="s">
        <v>19</v>
      </c>
      <c r="F1470" s="252" t="s">
        <v>1801</v>
      </c>
      <c r="G1470" s="250"/>
      <c r="H1470" s="253">
        <v>4.7000000000000002</v>
      </c>
      <c r="I1470" s="254"/>
      <c r="J1470" s="250"/>
      <c r="K1470" s="250"/>
      <c r="L1470" s="255"/>
      <c r="M1470" s="256"/>
      <c r="N1470" s="257"/>
      <c r="O1470" s="257"/>
      <c r="P1470" s="257"/>
      <c r="Q1470" s="257"/>
      <c r="R1470" s="257"/>
      <c r="S1470" s="257"/>
      <c r="T1470" s="25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9" t="s">
        <v>327</v>
      </c>
      <c r="AU1470" s="259" t="s">
        <v>85</v>
      </c>
      <c r="AV1470" s="14" t="s">
        <v>85</v>
      </c>
      <c r="AW1470" s="14" t="s">
        <v>36</v>
      </c>
      <c r="AX1470" s="14" t="s">
        <v>75</v>
      </c>
      <c r="AY1470" s="259" t="s">
        <v>207</v>
      </c>
    </row>
    <row r="1471" s="15" customFormat="1">
      <c r="A1471" s="15"/>
      <c r="B1471" s="260"/>
      <c r="C1471" s="261"/>
      <c r="D1471" s="240" t="s">
        <v>327</v>
      </c>
      <c r="E1471" s="262" t="s">
        <v>19</v>
      </c>
      <c r="F1471" s="263" t="s">
        <v>345</v>
      </c>
      <c r="G1471" s="261"/>
      <c r="H1471" s="264">
        <v>28.699999999999999</v>
      </c>
      <c r="I1471" s="265"/>
      <c r="J1471" s="261"/>
      <c r="K1471" s="261"/>
      <c r="L1471" s="266"/>
      <c r="M1471" s="267"/>
      <c r="N1471" s="268"/>
      <c r="O1471" s="268"/>
      <c r="P1471" s="268"/>
      <c r="Q1471" s="268"/>
      <c r="R1471" s="268"/>
      <c r="S1471" s="268"/>
      <c r="T1471" s="269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70" t="s">
        <v>327</v>
      </c>
      <c r="AU1471" s="270" t="s">
        <v>85</v>
      </c>
      <c r="AV1471" s="15" t="s">
        <v>215</v>
      </c>
      <c r="AW1471" s="15" t="s">
        <v>36</v>
      </c>
      <c r="AX1471" s="15" t="s">
        <v>82</v>
      </c>
      <c r="AY1471" s="270" t="s">
        <v>207</v>
      </c>
    </row>
    <row r="1472" s="2" customFormat="1" ht="24.15" customHeight="1">
      <c r="A1472" s="40"/>
      <c r="B1472" s="41"/>
      <c r="C1472" s="214" t="s">
        <v>1802</v>
      </c>
      <c r="D1472" s="214" t="s">
        <v>211</v>
      </c>
      <c r="E1472" s="215" t="s">
        <v>1803</v>
      </c>
      <c r="F1472" s="216" t="s">
        <v>1804</v>
      </c>
      <c r="G1472" s="217" t="s">
        <v>496</v>
      </c>
      <c r="H1472" s="218">
        <v>68.739999999999995</v>
      </c>
      <c r="I1472" s="219"/>
      <c r="J1472" s="220">
        <f>ROUND(I1472*H1472,2)</f>
        <v>0</v>
      </c>
      <c r="K1472" s="216" t="s">
        <v>323</v>
      </c>
      <c r="L1472" s="46"/>
      <c r="M1472" s="229" t="s">
        <v>19</v>
      </c>
      <c r="N1472" s="230" t="s">
        <v>46</v>
      </c>
      <c r="O1472" s="86"/>
      <c r="P1472" s="231">
        <f>O1472*H1472</f>
        <v>0</v>
      </c>
      <c r="Q1472" s="231">
        <v>0</v>
      </c>
      <c r="R1472" s="231">
        <f>Q1472*H1472</f>
        <v>0</v>
      </c>
      <c r="S1472" s="231">
        <v>0.014999999999999999</v>
      </c>
      <c r="T1472" s="232">
        <f>S1472*H1472</f>
        <v>1.0310999999999999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215</v>
      </c>
      <c r="AT1472" s="226" t="s">
        <v>211</v>
      </c>
      <c r="AU1472" s="226" t="s">
        <v>85</v>
      </c>
      <c r="AY1472" s="19" t="s">
        <v>207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82</v>
      </c>
      <c r="BK1472" s="227">
        <f>ROUND(I1472*H1472,2)</f>
        <v>0</v>
      </c>
      <c r="BL1472" s="19" t="s">
        <v>215</v>
      </c>
      <c r="BM1472" s="226" t="s">
        <v>1805</v>
      </c>
    </row>
    <row r="1473" s="2" customFormat="1">
      <c r="A1473" s="40"/>
      <c r="B1473" s="41"/>
      <c r="C1473" s="42"/>
      <c r="D1473" s="233" t="s">
        <v>325</v>
      </c>
      <c r="E1473" s="42"/>
      <c r="F1473" s="234" t="s">
        <v>1806</v>
      </c>
      <c r="G1473" s="42"/>
      <c r="H1473" s="42"/>
      <c r="I1473" s="235"/>
      <c r="J1473" s="42"/>
      <c r="K1473" s="42"/>
      <c r="L1473" s="46"/>
      <c r="M1473" s="236"/>
      <c r="N1473" s="237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325</v>
      </c>
      <c r="AU1473" s="19" t="s">
        <v>85</v>
      </c>
    </row>
    <row r="1474" s="13" customFormat="1">
      <c r="A1474" s="13"/>
      <c r="B1474" s="238"/>
      <c r="C1474" s="239"/>
      <c r="D1474" s="240" t="s">
        <v>327</v>
      </c>
      <c r="E1474" s="241" t="s">
        <v>19</v>
      </c>
      <c r="F1474" s="242" t="s">
        <v>764</v>
      </c>
      <c r="G1474" s="239"/>
      <c r="H1474" s="241" t="s">
        <v>19</v>
      </c>
      <c r="I1474" s="243"/>
      <c r="J1474" s="239"/>
      <c r="K1474" s="239"/>
      <c r="L1474" s="244"/>
      <c r="M1474" s="245"/>
      <c r="N1474" s="246"/>
      <c r="O1474" s="246"/>
      <c r="P1474" s="246"/>
      <c r="Q1474" s="246"/>
      <c r="R1474" s="246"/>
      <c r="S1474" s="246"/>
      <c r="T1474" s="247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8" t="s">
        <v>327</v>
      </c>
      <c r="AU1474" s="248" t="s">
        <v>85</v>
      </c>
      <c r="AV1474" s="13" t="s">
        <v>82</v>
      </c>
      <c r="AW1474" s="13" t="s">
        <v>36</v>
      </c>
      <c r="AX1474" s="13" t="s">
        <v>75</v>
      </c>
      <c r="AY1474" s="248" t="s">
        <v>207</v>
      </c>
    </row>
    <row r="1475" s="14" customFormat="1">
      <c r="A1475" s="14"/>
      <c r="B1475" s="249"/>
      <c r="C1475" s="250"/>
      <c r="D1475" s="240" t="s">
        <v>327</v>
      </c>
      <c r="E1475" s="251" t="s">
        <v>19</v>
      </c>
      <c r="F1475" s="252" t="s">
        <v>1807</v>
      </c>
      <c r="G1475" s="250"/>
      <c r="H1475" s="253">
        <v>13.32</v>
      </c>
      <c r="I1475" s="254"/>
      <c r="J1475" s="250"/>
      <c r="K1475" s="250"/>
      <c r="L1475" s="255"/>
      <c r="M1475" s="256"/>
      <c r="N1475" s="257"/>
      <c r="O1475" s="257"/>
      <c r="P1475" s="257"/>
      <c r="Q1475" s="257"/>
      <c r="R1475" s="257"/>
      <c r="S1475" s="257"/>
      <c r="T1475" s="25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9" t="s">
        <v>327</v>
      </c>
      <c r="AU1475" s="259" t="s">
        <v>85</v>
      </c>
      <c r="AV1475" s="14" t="s">
        <v>85</v>
      </c>
      <c r="AW1475" s="14" t="s">
        <v>36</v>
      </c>
      <c r="AX1475" s="14" t="s">
        <v>75</v>
      </c>
      <c r="AY1475" s="259" t="s">
        <v>207</v>
      </c>
    </row>
    <row r="1476" s="14" customFormat="1">
      <c r="A1476" s="14"/>
      <c r="B1476" s="249"/>
      <c r="C1476" s="250"/>
      <c r="D1476" s="240" t="s">
        <v>327</v>
      </c>
      <c r="E1476" s="251" t="s">
        <v>19</v>
      </c>
      <c r="F1476" s="252" t="s">
        <v>1808</v>
      </c>
      <c r="G1476" s="250"/>
      <c r="H1476" s="253">
        <v>7.5999999999999996</v>
      </c>
      <c r="I1476" s="254"/>
      <c r="J1476" s="250"/>
      <c r="K1476" s="250"/>
      <c r="L1476" s="255"/>
      <c r="M1476" s="256"/>
      <c r="N1476" s="257"/>
      <c r="O1476" s="257"/>
      <c r="P1476" s="257"/>
      <c r="Q1476" s="257"/>
      <c r="R1476" s="257"/>
      <c r="S1476" s="257"/>
      <c r="T1476" s="25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9" t="s">
        <v>327</v>
      </c>
      <c r="AU1476" s="259" t="s">
        <v>85</v>
      </c>
      <c r="AV1476" s="14" t="s">
        <v>85</v>
      </c>
      <c r="AW1476" s="14" t="s">
        <v>36</v>
      </c>
      <c r="AX1476" s="14" t="s">
        <v>75</v>
      </c>
      <c r="AY1476" s="259" t="s">
        <v>207</v>
      </c>
    </row>
    <row r="1477" s="13" customFormat="1">
      <c r="A1477" s="13"/>
      <c r="B1477" s="238"/>
      <c r="C1477" s="239"/>
      <c r="D1477" s="240" t="s">
        <v>327</v>
      </c>
      <c r="E1477" s="241" t="s">
        <v>19</v>
      </c>
      <c r="F1477" s="242" t="s">
        <v>767</v>
      </c>
      <c r="G1477" s="239"/>
      <c r="H1477" s="241" t="s">
        <v>19</v>
      </c>
      <c r="I1477" s="243"/>
      <c r="J1477" s="239"/>
      <c r="K1477" s="239"/>
      <c r="L1477" s="244"/>
      <c r="M1477" s="245"/>
      <c r="N1477" s="246"/>
      <c r="O1477" s="246"/>
      <c r="P1477" s="246"/>
      <c r="Q1477" s="246"/>
      <c r="R1477" s="246"/>
      <c r="S1477" s="246"/>
      <c r="T1477" s="24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8" t="s">
        <v>327</v>
      </c>
      <c r="AU1477" s="248" t="s">
        <v>85</v>
      </c>
      <c r="AV1477" s="13" t="s">
        <v>82</v>
      </c>
      <c r="AW1477" s="13" t="s">
        <v>36</v>
      </c>
      <c r="AX1477" s="13" t="s">
        <v>75</v>
      </c>
      <c r="AY1477" s="248" t="s">
        <v>207</v>
      </c>
    </row>
    <row r="1478" s="14" customFormat="1">
      <c r="A1478" s="14"/>
      <c r="B1478" s="249"/>
      <c r="C1478" s="250"/>
      <c r="D1478" s="240" t="s">
        <v>327</v>
      </c>
      <c r="E1478" s="251" t="s">
        <v>19</v>
      </c>
      <c r="F1478" s="252" t="s">
        <v>1809</v>
      </c>
      <c r="G1478" s="250"/>
      <c r="H1478" s="253">
        <v>2.2999999999999998</v>
      </c>
      <c r="I1478" s="254"/>
      <c r="J1478" s="250"/>
      <c r="K1478" s="250"/>
      <c r="L1478" s="255"/>
      <c r="M1478" s="256"/>
      <c r="N1478" s="257"/>
      <c r="O1478" s="257"/>
      <c r="P1478" s="257"/>
      <c r="Q1478" s="257"/>
      <c r="R1478" s="257"/>
      <c r="S1478" s="257"/>
      <c r="T1478" s="258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9" t="s">
        <v>327</v>
      </c>
      <c r="AU1478" s="259" t="s">
        <v>85</v>
      </c>
      <c r="AV1478" s="14" t="s">
        <v>85</v>
      </c>
      <c r="AW1478" s="14" t="s">
        <v>36</v>
      </c>
      <c r="AX1478" s="14" t="s">
        <v>75</v>
      </c>
      <c r="AY1478" s="259" t="s">
        <v>207</v>
      </c>
    </row>
    <row r="1479" s="13" customFormat="1">
      <c r="A1479" s="13"/>
      <c r="B1479" s="238"/>
      <c r="C1479" s="239"/>
      <c r="D1479" s="240" t="s">
        <v>327</v>
      </c>
      <c r="E1479" s="241" t="s">
        <v>19</v>
      </c>
      <c r="F1479" s="242" t="s">
        <v>769</v>
      </c>
      <c r="G1479" s="239"/>
      <c r="H1479" s="241" t="s">
        <v>19</v>
      </c>
      <c r="I1479" s="243"/>
      <c r="J1479" s="239"/>
      <c r="K1479" s="239"/>
      <c r="L1479" s="244"/>
      <c r="M1479" s="245"/>
      <c r="N1479" s="246"/>
      <c r="O1479" s="246"/>
      <c r="P1479" s="246"/>
      <c r="Q1479" s="246"/>
      <c r="R1479" s="246"/>
      <c r="S1479" s="246"/>
      <c r="T1479" s="247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8" t="s">
        <v>327</v>
      </c>
      <c r="AU1479" s="248" t="s">
        <v>85</v>
      </c>
      <c r="AV1479" s="13" t="s">
        <v>82</v>
      </c>
      <c r="AW1479" s="13" t="s">
        <v>36</v>
      </c>
      <c r="AX1479" s="13" t="s">
        <v>75</v>
      </c>
      <c r="AY1479" s="248" t="s">
        <v>207</v>
      </c>
    </row>
    <row r="1480" s="13" customFormat="1">
      <c r="A1480" s="13"/>
      <c r="B1480" s="238"/>
      <c r="C1480" s="239"/>
      <c r="D1480" s="240" t="s">
        <v>327</v>
      </c>
      <c r="E1480" s="241" t="s">
        <v>19</v>
      </c>
      <c r="F1480" s="242" t="s">
        <v>767</v>
      </c>
      <c r="G1480" s="239"/>
      <c r="H1480" s="241" t="s">
        <v>19</v>
      </c>
      <c r="I1480" s="243"/>
      <c r="J1480" s="239"/>
      <c r="K1480" s="239"/>
      <c r="L1480" s="244"/>
      <c r="M1480" s="245"/>
      <c r="N1480" s="246"/>
      <c r="O1480" s="246"/>
      <c r="P1480" s="246"/>
      <c r="Q1480" s="246"/>
      <c r="R1480" s="246"/>
      <c r="S1480" s="246"/>
      <c r="T1480" s="24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8" t="s">
        <v>327</v>
      </c>
      <c r="AU1480" s="248" t="s">
        <v>85</v>
      </c>
      <c r="AV1480" s="13" t="s">
        <v>82</v>
      </c>
      <c r="AW1480" s="13" t="s">
        <v>36</v>
      </c>
      <c r="AX1480" s="13" t="s">
        <v>75</v>
      </c>
      <c r="AY1480" s="248" t="s">
        <v>207</v>
      </c>
    </row>
    <row r="1481" s="14" customFormat="1">
      <c r="A1481" s="14"/>
      <c r="B1481" s="249"/>
      <c r="C1481" s="250"/>
      <c r="D1481" s="240" t="s">
        <v>327</v>
      </c>
      <c r="E1481" s="251" t="s">
        <v>19</v>
      </c>
      <c r="F1481" s="252" t="s">
        <v>1810</v>
      </c>
      <c r="G1481" s="250"/>
      <c r="H1481" s="253">
        <v>17.199999999999999</v>
      </c>
      <c r="I1481" s="254"/>
      <c r="J1481" s="250"/>
      <c r="K1481" s="250"/>
      <c r="L1481" s="255"/>
      <c r="M1481" s="256"/>
      <c r="N1481" s="257"/>
      <c r="O1481" s="257"/>
      <c r="P1481" s="257"/>
      <c r="Q1481" s="257"/>
      <c r="R1481" s="257"/>
      <c r="S1481" s="257"/>
      <c r="T1481" s="25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9" t="s">
        <v>327</v>
      </c>
      <c r="AU1481" s="259" t="s">
        <v>85</v>
      </c>
      <c r="AV1481" s="14" t="s">
        <v>85</v>
      </c>
      <c r="AW1481" s="14" t="s">
        <v>36</v>
      </c>
      <c r="AX1481" s="14" t="s">
        <v>75</v>
      </c>
      <c r="AY1481" s="259" t="s">
        <v>207</v>
      </c>
    </row>
    <row r="1482" s="13" customFormat="1">
      <c r="A1482" s="13"/>
      <c r="B1482" s="238"/>
      <c r="C1482" s="239"/>
      <c r="D1482" s="240" t="s">
        <v>327</v>
      </c>
      <c r="E1482" s="241" t="s">
        <v>19</v>
      </c>
      <c r="F1482" s="242" t="s">
        <v>771</v>
      </c>
      <c r="G1482" s="239"/>
      <c r="H1482" s="241" t="s">
        <v>19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8" t="s">
        <v>327</v>
      </c>
      <c r="AU1482" s="248" t="s">
        <v>85</v>
      </c>
      <c r="AV1482" s="13" t="s">
        <v>82</v>
      </c>
      <c r="AW1482" s="13" t="s">
        <v>36</v>
      </c>
      <c r="AX1482" s="13" t="s">
        <v>75</v>
      </c>
      <c r="AY1482" s="248" t="s">
        <v>207</v>
      </c>
    </row>
    <row r="1483" s="13" customFormat="1">
      <c r="A1483" s="13"/>
      <c r="B1483" s="238"/>
      <c r="C1483" s="239"/>
      <c r="D1483" s="240" t="s">
        <v>327</v>
      </c>
      <c r="E1483" s="241" t="s">
        <v>19</v>
      </c>
      <c r="F1483" s="242" t="s">
        <v>767</v>
      </c>
      <c r="G1483" s="239"/>
      <c r="H1483" s="241" t="s">
        <v>19</v>
      </c>
      <c r="I1483" s="243"/>
      <c r="J1483" s="239"/>
      <c r="K1483" s="239"/>
      <c r="L1483" s="244"/>
      <c r="M1483" s="245"/>
      <c r="N1483" s="246"/>
      <c r="O1483" s="246"/>
      <c r="P1483" s="246"/>
      <c r="Q1483" s="246"/>
      <c r="R1483" s="246"/>
      <c r="S1483" s="246"/>
      <c r="T1483" s="24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8" t="s">
        <v>327</v>
      </c>
      <c r="AU1483" s="248" t="s">
        <v>85</v>
      </c>
      <c r="AV1483" s="13" t="s">
        <v>82</v>
      </c>
      <c r="AW1483" s="13" t="s">
        <v>36</v>
      </c>
      <c r="AX1483" s="13" t="s">
        <v>75</v>
      </c>
      <c r="AY1483" s="248" t="s">
        <v>207</v>
      </c>
    </row>
    <row r="1484" s="14" customFormat="1">
      <c r="A1484" s="14"/>
      <c r="B1484" s="249"/>
      <c r="C1484" s="250"/>
      <c r="D1484" s="240" t="s">
        <v>327</v>
      </c>
      <c r="E1484" s="251" t="s">
        <v>19</v>
      </c>
      <c r="F1484" s="252" t="s">
        <v>1811</v>
      </c>
      <c r="G1484" s="250"/>
      <c r="H1484" s="253">
        <v>28.32</v>
      </c>
      <c r="I1484" s="254"/>
      <c r="J1484" s="250"/>
      <c r="K1484" s="250"/>
      <c r="L1484" s="255"/>
      <c r="M1484" s="256"/>
      <c r="N1484" s="257"/>
      <c r="O1484" s="257"/>
      <c r="P1484" s="257"/>
      <c r="Q1484" s="257"/>
      <c r="R1484" s="257"/>
      <c r="S1484" s="257"/>
      <c r="T1484" s="25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9" t="s">
        <v>327</v>
      </c>
      <c r="AU1484" s="259" t="s">
        <v>85</v>
      </c>
      <c r="AV1484" s="14" t="s">
        <v>85</v>
      </c>
      <c r="AW1484" s="14" t="s">
        <v>36</v>
      </c>
      <c r="AX1484" s="14" t="s">
        <v>75</v>
      </c>
      <c r="AY1484" s="259" t="s">
        <v>207</v>
      </c>
    </row>
    <row r="1485" s="15" customFormat="1">
      <c r="A1485" s="15"/>
      <c r="B1485" s="260"/>
      <c r="C1485" s="261"/>
      <c r="D1485" s="240" t="s">
        <v>327</v>
      </c>
      <c r="E1485" s="262" t="s">
        <v>19</v>
      </c>
      <c r="F1485" s="263" t="s">
        <v>345</v>
      </c>
      <c r="G1485" s="261"/>
      <c r="H1485" s="264">
        <v>68.739999999999995</v>
      </c>
      <c r="I1485" s="265"/>
      <c r="J1485" s="261"/>
      <c r="K1485" s="261"/>
      <c r="L1485" s="266"/>
      <c r="M1485" s="267"/>
      <c r="N1485" s="268"/>
      <c r="O1485" s="268"/>
      <c r="P1485" s="268"/>
      <c r="Q1485" s="268"/>
      <c r="R1485" s="268"/>
      <c r="S1485" s="268"/>
      <c r="T1485" s="269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0" t="s">
        <v>327</v>
      </c>
      <c r="AU1485" s="270" t="s">
        <v>85</v>
      </c>
      <c r="AV1485" s="15" t="s">
        <v>215</v>
      </c>
      <c r="AW1485" s="15" t="s">
        <v>36</v>
      </c>
      <c r="AX1485" s="15" t="s">
        <v>82</v>
      </c>
      <c r="AY1485" s="270" t="s">
        <v>207</v>
      </c>
    </row>
    <row r="1486" s="2" customFormat="1" ht="24.15" customHeight="1">
      <c r="A1486" s="40"/>
      <c r="B1486" s="41"/>
      <c r="C1486" s="214" t="s">
        <v>1812</v>
      </c>
      <c r="D1486" s="214" t="s">
        <v>211</v>
      </c>
      <c r="E1486" s="215" t="s">
        <v>1813</v>
      </c>
      <c r="F1486" s="216" t="s">
        <v>1814</v>
      </c>
      <c r="G1486" s="217" t="s">
        <v>496</v>
      </c>
      <c r="H1486" s="218">
        <v>10.300000000000001</v>
      </c>
      <c r="I1486" s="219"/>
      <c r="J1486" s="220">
        <f>ROUND(I1486*H1486,2)</f>
        <v>0</v>
      </c>
      <c r="K1486" s="216" t="s">
        <v>323</v>
      </c>
      <c r="L1486" s="46"/>
      <c r="M1486" s="229" t="s">
        <v>19</v>
      </c>
      <c r="N1486" s="230" t="s">
        <v>46</v>
      </c>
      <c r="O1486" s="86"/>
      <c r="P1486" s="231">
        <f>O1486*H1486</f>
        <v>0</v>
      </c>
      <c r="Q1486" s="231">
        <v>0</v>
      </c>
      <c r="R1486" s="231">
        <f>Q1486*H1486</f>
        <v>0</v>
      </c>
      <c r="S1486" s="231">
        <v>0.019</v>
      </c>
      <c r="T1486" s="232">
        <f>S1486*H1486</f>
        <v>0.19570000000000001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215</v>
      </c>
      <c r="AT1486" s="226" t="s">
        <v>211</v>
      </c>
      <c r="AU1486" s="226" t="s">
        <v>85</v>
      </c>
      <c r="AY1486" s="19" t="s">
        <v>207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82</v>
      </c>
      <c r="BK1486" s="227">
        <f>ROUND(I1486*H1486,2)</f>
        <v>0</v>
      </c>
      <c r="BL1486" s="19" t="s">
        <v>215</v>
      </c>
      <c r="BM1486" s="226" t="s">
        <v>1815</v>
      </c>
    </row>
    <row r="1487" s="2" customFormat="1">
      <c r="A1487" s="40"/>
      <c r="B1487" s="41"/>
      <c r="C1487" s="42"/>
      <c r="D1487" s="233" t="s">
        <v>325</v>
      </c>
      <c r="E1487" s="42"/>
      <c r="F1487" s="234" t="s">
        <v>1816</v>
      </c>
      <c r="G1487" s="42"/>
      <c r="H1487" s="42"/>
      <c r="I1487" s="235"/>
      <c r="J1487" s="42"/>
      <c r="K1487" s="42"/>
      <c r="L1487" s="46"/>
      <c r="M1487" s="236"/>
      <c r="N1487" s="237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325</v>
      </c>
      <c r="AU1487" s="19" t="s">
        <v>85</v>
      </c>
    </row>
    <row r="1488" s="13" customFormat="1">
      <c r="A1488" s="13"/>
      <c r="B1488" s="238"/>
      <c r="C1488" s="239"/>
      <c r="D1488" s="240" t="s">
        <v>327</v>
      </c>
      <c r="E1488" s="241" t="s">
        <v>19</v>
      </c>
      <c r="F1488" s="242" t="s">
        <v>1817</v>
      </c>
      <c r="G1488" s="239"/>
      <c r="H1488" s="241" t="s">
        <v>19</v>
      </c>
      <c r="I1488" s="243"/>
      <c r="J1488" s="239"/>
      <c r="K1488" s="239"/>
      <c r="L1488" s="244"/>
      <c r="M1488" s="245"/>
      <c r="N1488" s="246"/>
      <c r="O1488" s="246"/>
      <c r="P1488" s="246"/>
      <c r="Q1488" s="246"/>
      <c r="R1488" s="246"/>
      <c r="S1488" s="246"/>
      <c r="T1488" s="24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8" t="s">
        <v>327</v>
      </c>
      <c r="AU1488" s="248" t="s">
        <v>85</v>
      </c>
      <c r="AV1488" s="13" t="s">
        <v>82</v>
      </c>
      <c r="AW1488" s="13" t="s">
        <v>36</v>
      </c>
      <c r="AX1488" s="13" t="s">
        <v>75</v>
      </c>
      <c r="AY1488" s="248" t="s">
        <v>207</v>
      </c>
    </row>
    <row r="1489" s="13" customFormat="1">
      <c r="A1489" s="13"/>
      <c r="B1489" s="238"/>
      <c r="C1489" s="239"/>
      <c r="D1489" s="240" t="s">
        <v>327</v>
      </c>
      <c r="E1489" s="241" t="s">
        <v>19</v>
      </c>
      <c r="F1489" s="242" t="s">
        <v>764</v>
      </c>
      <c r="G1489" s="239"/>
      <c r="H1489" s="241" t="s">
        <v>19</v>
      </c>
      <c r="I1489" s="243"/>
      <c r="J1489" s="239"/>
      <c r="K1489" s="239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8" t="s">
        <v>327</v>
      </c>
      <c r="AU1489" s="248" t="s">
        <v>85</v>
      </c>
      <c r="AV1489" s="13" t="s">
        <v>82</v>
      </c>
      <c r="AW1489" s="13" t="s">
        <v>36</v>
      </c>
      <c r="AX1489" s="13" t="s">
        <v>75</v>
      </c>
      <c r="AY1489" s="248" t="s">
        <v>207</v>
      </c>
    </row>
    <row r="1490" s="14" customFormat="1">
      <c r="A1490" s="14"/>
      <c r="B1490" s="249"/>
      <c r="C1490" s="250"/>
      <c r="D1490" s="240" t="s">
        <v>327</v>
      </c>
      <c r="E1490" s="251" t="s">
        <v>19</v>
      </c>
      <c r="F1490" s="252" t="s">
        <v>1818</v>
      </c>
      <c r="G1490" s="250"/>
      <c r="H1490" s="253">
        <v>6.0999999999999996</v>
      </c>
      <c r="I1490" s="254"/>
      <c r="J1490" s="250"/>
      <c r="K1490" s="250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9" t="s">
        <v>327</v>
      </c>
      <c r="AU1490" s="259" t="s">
        <v>85</v>
      </c>
      <c r="AV1490" s="14" t="s">
        <v>85</v>
      </c>
      <c r="AW1490" s="14" t="s">
        <v>36</v>
      </c>
      <c r="AX1490" s="14" t="s">
        <v>75</v>
      </c>
      <c r="AY1490" s="259" t="s">
        <v>207</v>
      </c>
    </row>
    <row r="1491" s="13" customFormat="1">
      <c r="A1491" s="13"/>
      <c r="B1491" s="238"/>
      <c r="C1491" s="239"/>
      <c r="D1491" s="240" t="s">
        <v>327</v>
      </c>
      <c r="E1491" s="241" t="s">
        <v>19</v>
      </c>
      <c r="F1491" s="242" t="s">
        <v>769</v>
      </c>
      <c r="G1491" s="239"/>
      <c r="H1491" s="241" t="s">
        <v>19</v>
      </c>
      <c r="I1491" s="243"/>
      <c r="J1491" s="239"/>
      <c r="K1491" s="239"/>
      <c r="L1491" s="244"/>
      <c r="M1491" s="245"/>
      <c r="N1491" s="246"/>
      <c r="O1491" s="246"/>
      <c r="P1491" s="246"/>
      <c r="Q1491" s="246"/>
      <c r="R1491" s="246"/>
      <c r="S1491" s="246"/>
      <c r="T1491" s="247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8" t="s">
        <v>327</v>
      </c>
      <c r="AU1491" s="248" t="s">
        <v>85</v>
      </c>
      <c r="AV1491" s="13" t="s">
        <v>82</v>
      </c>
      <c r="AW1491" s="13" t="s">
        <v>36</v>
      </c>
      <c r="AX1491" s="13" t="s">
        <v>75</v>
      </c>
      <c r="AY1491" s="248" t="s">
        <v>207</v>
      </c>
    </row>
    <row r="1492" s="14" customFormat="1">
      <c r="A1492" s="14"/>
      <c r="B1492" s="249"/>
      <c r="C1492" s="250"/>
      <c r="D1492" s="240" t="s">
        <v>327</v>
      </c>
      <c r="E1492" s="251" t="s">
        <v>19</v>
      </c>
      <c r="F1492" s="252" t="s">
        <v>1819</v>
      </c>
      <c r="G1492" s="250"/>
      <c r="H1492" s="253">
        <v>4.2000000000000002</v>
      </c>
      <c r="I1492" s="254"/>
      <c r="J1492" s="250"/>
      <c r="K1492" s="250"/>
      <c r="L1492" s="255"/>
      <c r="M1492" s="256"/>
      <c r="N1492" s="257"/>
      <c r="O1492" s="257"/>
      <c r="P1492" s="257"/>
      <c r="Q1492" s="257"/>
      <c r="R1492" s="257"/>
      <c r="S1492" s="257"/>
      <c r="T1492" s="25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9" t="s">
        <v>327</v>
      </c>
      <c r="AU1492" s="259" t="s">
        <v>85</v>
      </c>
      <c r="AV1492" s="14" t="s">
        <v>85</v>
      </c>
      <c r="AW1492" s="14" t="s">
        <v>36</v>
      </c>
      <c r="AX1492" s="14" t="s">
        <v>75</v>
      </c>
      <c r="AY1492" s="259" t="s">
        <v>207</v>
      </c>
    </row>
    <row r="1493" s="15" customFormat="1">
      <c r="A1493" s="15"/>
      <c r="B1493" s="260"/>
      <c r="C1493" s="261"/>
      <c r="D1493" s="240" t="s">
        <v>327</v>
      </c>
      <c r="E1493" s="262" t="s">
        <v>19</v>
      </c>
      <c r="F1493" s="263" t="s">
        <v>345</v>
      </c>
      <c r="G1493" s="261"/>
      <c r="H1493" s="264">
        <v>10.300000000000001</v>
      </c>
      <c r="I1493" s="265"/>
      <c r="J1493" s="261"/>
      <c r="K1493" s="261"/>
      <c r="L1493" s="266"/>
      <c r="M1493" s="267"/>
      <c r="N1493" s="268"/>
      <c r="O1493" s="268"/>
      <c r="P1493" s="268"/>
      <c r="Q1493" s="268"/>
      <c r="R1493" s="268"/>
      <c r="S1493" s="268"/>
      <c r="T1493" s="269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70" t="s">
        <v>327</v>
      </c>
      <c r="AU1493" s="270" t="s">
        <v>85</v>
      </c>
      <c r="AV1493" s="15" t="s">
        <v>215</v>
      </c>
      <c r="AW1493" s="15" t="s">
        <v>36</v>
      </c>
      <c r="AX1493" s="15" t="s">
        <v>82</v>
      </c>
      <c r="AY1493" s="270" t="s">
        <v>207</v>
      </c>
    </row>
    <row r="1494" s="2" customFormat="1" ht="16.5" customHeight="1">
      <c r="A1494" s="40"/>
      <c r="B1494" s="41"/>
      <c r="C1494" s="214" t="s">
        <v>1820</v>
      </c>
      <c r="D1494" s="214" t="s">
        <v>211</v>
      </c>
      <c r="E1494" s="215" t="s">
        <v>1821</v>
      </c>
      <c r="F1494" s="216" t="s">
        <v>1822</v>
      </c>
      <c r="G1494" s="217" t="s">
        <v>496</v>
      </c>
      <c r="H1494" s="218">
        <v>12.15</v>
      </c>
      <c r="I1494" s="219"/>
      <c r="J1494" s="220">
        <f>ROUND(I1494*H1494,2)</f>
        <v>0</v>
      </c>
      <c r="K1494" s="216" t="s">
        <v>323</v>
      </c>
      <c r="L1494" s="46"/>
      <c r="M1494" s="229" t="s">
        <v>19</v>
      </c>
      <c r="N1494" s="230" t="s">
        <v>46</v>
      </c>
      <c r="O1494" s="86"/>
      <c r="P1494" s="231">
        <f>O1494*H1494</f>
        <v>0</v>
      </c>
      <c r="Q1494" s="231">
        <v>0</v>
      </c>
      <c r="R1494" s="231">
        <f>Q1494*H1494</f>
        <v>0</v>
      </c>
      <c r="S1494" s="231">
        <v>0.070000000000000007</v>
      </c>
      <c r="T1494" s="232">
        <f>S1494*H1494</f>
        <v>0.85050000000000014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6" t="s">
        <v>215</v>
      </c>
      <c r="AT1494" s="226" t="s">
        <v>211</v>
      </c>
      <c r="AU1494" s="226" t="s">
        <v>85</v>
      </c>
      <c r="AY1494" s="19" t="s">
        <v>207</v>
      </c>
      <c r="BE1494" s="227">
        <f>IF(N1494="základní",J1494,0)</f>
        <v>0</v>
      </c>
      <c r="BF1494" s="227">
        <f>IF(N1494="snížená",J1494,0)</f>
        <v>0</v>
      </c>
      <c r="BG1494" s="227">
        <f>IF(N1494="zákl. přenesená",J1494,0)</f>
        <v>0</v>
      </c>
      <c r="BH1494" s="227">
        <f>IF(N1494="sníž. přenesená",J1494,0)</f>
        <v>0</v>
      </c>
      <c r="BI1494" s="227">
        <f>IF(N1494="nulová",J1494,0)</f>
        <v>0</v>
      </c>
      <c r="BJ1494" s="19" t="s">
        <v>82</v>
      </c>
      <c r="BK1494" s="227">
        <f>ROUND(I1494*H1494,2)</f>
        <v>0</v>
      </c>
      <c r="BL1494" s="19" t="s">
        <v>215</v>
      </c>
      <c r="BM1494" s="226" t="s">
        <v>1823</v>
      </c>
    </row>
    <row r="1495" s="2" customFormat="1">
      <c r="A1495" s="40"/>
      <c r="B1495" s="41"/>
      <c r="C1495" s="42"/>
      <c r="D1495" s="233" t="s">
        <v>325</v>
      </c>
      <c r="E1495" s="42"/>
      <c r="F1495" s="234" t="s">
        <v>1824</v>
      </c>
      <c r="G1495" s="42"/>
      <c r="H1495" s="42"/>
      <c r="I1495" s="235"/>
      <c r="J1495" s="42"/>
      <c r="K1495" s="42"/>
      <c r="L1495" s="46"/>
      <c r="M1495" s="236"/>
      <c r="N1495" s="237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325</v>
      </c>
      <c r="AU1495" s="19" t="s">
        <v>85</v>
      </c>
    </row>
    <row r="1496" s="13" customFormat="1">
      <c r="A1496" s="13"/>
      <c r="B1496" s="238"/>
      <c r="C1496" s="239"/>
      <c r="D1496" s="240" t="s">
        <v>327</v>
      </c>
      <c r="E1496" s="241" t="s">
        <v>19</v>
      </c>
      <c r="F1496" s="242" t="s">
        <v>1825</v>
      </c>
      <c r="G1496" s="239"/>
      <c r="H1496" s="241" t="s">
        <v>19</v>
      </c>
      <c r="I1496" s="243"/>
      <c r="J1496" s="239"/>
      <c r="K1496" s="239"/>
      <c r="L1496" s="244"/>
      <c r="M1496" s="245"/>
      <c r="N1496" s="246"/>
      <c r="O1496" s="246"/>
      <c r="P1496" s="246"/>
      <c r="Q1496" s="246"/>
      <c r="R1496" s="246"/>
      <c r="S1496" s="246"/>
      <c r="T1496" s="247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8" t="s">
        <v>327</v>
      </c>
      <c r="AU1496" s="248" t="s">
        <v>85</v>
      </c>
      <c r="AV1496" s="13" t="s">
        <v>82</v>
      </c>
      <c r="AW1496" s="13" t="s">
        <v>36</v>
      </c>
      <c r="AX1496" s="13" t="s">
        <v>75</v>
      </c>
      <c r="AY1496" s="248" t="s">
        <v>207</v>
      </c>
    </row>
    <row r="1497" s="14" customFormat="1">
      <c r="A1497" s="14"/>
      <c r="B1497" s="249"/>
      <c r="C1497" s="250"/>
      <c r="D1497" s="240" t="s">
        <v>327</v>
      </c>
      <c r="E1497" s="251" t="s">
        <v>19</v>
      </c>
      <c r="F1497" s="252" t="s">
        <v>1826</v>
      </c>
      <c r="G1497" s="250"/>
      <c r="H1497" s="253">
        <v>12.15</v>
      </c>
      <c r="I1497" s="254"/>
      <c r="J1497" s="250"/>
      <c r="K1497" s="250"/>
      <c r="L1497" s="255"/>
      <c r="M1497" s="256"/>
      <c r="N1497" s="257"/>
      <c r="O1497" s="257"/>
      <c r="P1497" s="257"/>
      <c r="Q1497" s="257"/>
      <c r="R1497" s="257"/>
      <c r="S1497" s="257"/>
      <c r="T1497" s="25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9" t="s">
        <v>327</v>
      </c>
      <c r="AU1497" s="259" t="s">
        <v>85</v>
      </c>
      <c r="AV1497" s="14" t="s">
        <v>85</v>
      </c>
      <c r="AW1497" s="14" t="s">
        <v>36</v>
      </c>
      <c r="AX1497" s="14" t="s">
        <v>82</v>
      </c>
      <c r="AY1497" s="259" t="s">
        <v>207</v>
      </c>
    </row>
    <row r="1498" s="2" customFormat="1" ht="16.5" customHeight="1">
      <c r="A1498" s="40"/>
      <c r="B1498" s="41"/>
      <c r="C1498" s="214" t="s">
        <v>1827</v>
      </c>
      <c r="D1498" s="214" t="s">
        <v>211</v>
      </c>
      <c r="E1498" s="215" t="s">
        <v>1828</v>
      </c>
      <c r="F1498" s="216" t="s">
        <v>1829</v>
      </c>
      <c r="G1498" s="217" t="s">
        <v>496</v>
      </c>
      <c r="H1498" s="218">
        <v>17.050000000000001</v>
      </c>
      <c r="I1498" s="219"/>
      <c r="J1498" s="220">
        <f>ROUND(I1498*H1498,2)</f>
        <v>0</v>
      </c>
      <c r="K1498" s="216" t="s">
        <v>323</v>
      </c>
      <c r="L1498" s="46"/>
      <c r="M1498" s="229" t="s">
        <v>19</v>
      </c>
      <c r="N1498" s="230" t="s">
        <v>46</v>
      </c>
      <c r="O1498" s="86"/>
      <c r="P1498" s="231">
        <f>O1498*H1498</f>
        <v>0</v>
      </c>
      <c r="Q1498" s="231">
        <v>0</v>
      </c>
      <c r="R1498" s="231">
        <f>Q1498*H1498</f>
        <v>0</v>
      </c>
      <c r="S1498" s="231">
        <v>0.105</v>
      </c>
      <c r="T1498" s="232">
        <f>S1498*H1498</f>
        <v>1.7902500000000001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6" t="s">
        <v>215</v>
      </c>
      <c r="AT1498" s="226" t="s">
        <v>211</v>
      </c>
      <c r="AU1498" s="226" t="s">
        <v>85</v>
      </c>
      <c r="AY1498" s="19" t="s">
        <v>207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19" t="s">
        <v>82</v>
      </c>
      <c r="BK1498" s="227">
        <f>ROUND(I1498*H1498,2)</f>
        <v>0</v>
      </c>
      <c r="BL1498" s="19" t="s">
        <v>215</v>
      </c>
      <c r="BM1498" s="226" t="s">
        <v>1830</v>
      </c>
    </row>
    <row r="1499" s="2" customFormat="1">
      <c r="A1499" s="40"/>
      <c r="B1499" s="41"/>
      <c r="C1499" s="42"/>
      <c r="D1499" s="233" t="s">
        <v>325</v>
      </c>
      <c r="E1499" s="42"/>
      <c r="F1499" s="234" t="s">
        <v>1831</v>
      </c>
      <c r="G1499" s="42"/>
      <c r="H1499" s="42"/>
      <c r="I1499" s="235"/>
      <c r="J1499" s="42"/>
      <c r="K1499" s="42"/>
      <c r="L1499" s="46"/>
      <c r="M1499" s="236"/>
      <c r="N1499" s="237"/>
      <c r="O1499" s="86"/>
      <c r="P1499" s="86"/>
      <c r="Q1499" s="86"/>
      <c r="R1499" s="86"/>
      <c r="S1499" s="86"/>
      <c r="T1499" s="87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325</v>
      </c>
      <c r="AU1499" s="19" t="s">
        <v>85</v>
      </c>
    </row>
    <row r="1500" s="13" customFormat="1">
      <c r="A1500" s="13"/>
      <c r="B1500" s="238"/>
      <c r="C1500" s="239"/>
      <c r="D1500" s="240" t="s">
        <v>327</v>
      </c>
      <c r="E1500" s="241" t="s">
        <v>19</v>
      </c>
      <c r="F1500" s="242" t="s">
        <v>1832</v>
      </c>
      <c r="G1500" s="239"/>
      <c r="H1500" s="241" t="s">
        <v>19</v>
      </c>
      <c r="I1500" s="243"/>
      <c r="J1500" s="239"/>
      <c r="K1500" s="239"/>
      <c r="L1500" s="244"/>
      <c r="M1500" s="245"/>
      <c r="N1500" s="246"/>
      <c r="O1500" s="246"/>
      <c r="P1500" s="246"/>
      <c r="Q1500" s="246"/>
      <c r="R1500" s="246"/>
      <c r="S1500" s="246"/>
      <c r="T1500" s="24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8" t="s">
        <v>327</v>
      </c>
      <c r="AU1500" s="248" t="s">
        <v>85</v>
      </c>
      <c r="AV1500" s="13" t="s">
        <v>82</v>
      </c>
      <c r="AW1500" s="13" t="s">
        <v>36</v>
      </c>
      <c r="AX1500" s="13" t="s">
        <v>75</v>
      </c>
      <c r="AY1500" s="248" t="s">
        <v>207</v>
      </c>
    </row>
    <row r="1501" s="14" customFormat="1">
      <c r="A1501" s="14"/>
      <c r="B1501" s="249"/>
      <c r="C1501" s="250"/>
      <c r="D1501" s="240" t="s">
        <v>327</v>
      </c>
      <c r="E1501" s="251" t="s">
        <v>19</v>
      </c>
      <c r="F1501" s="252" t="s">
        <v>1833</v>
      </c>
      <c r="G1501" s="250"/>
      <c r="H1501" s="253">
        <v>8.0999999999999996</v>
      </c>
      <c r="I1501" s="254"/>
      <c r="J1501" s="250"/>
      <c r="K1501" s="250"/>
      <c r="L1501" s="255"/>
      <c r="M1501" s="256"/>
      <c r="N1501" s="257"/>
      <c r="O1501" s="257"/>
      <c r="P1501" s="257"/>
      <c r="Q1501" s="257"/>
      <c r="R1501" s="257"/>
      <c r="S1501" s="257"/>
      <c r="T1501" s="25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9" t="s">
        <v>327</v>
      </c>
      <c r="AU1501" s="259" t="s">
        <v>85</v>
      </c>
      <c r="AV1501" s="14" t="s">
        <v>85</v>
      </c>
      <c r="AW1501" s="14" t="s">
        <v>36</v>
      </c>
      <c r="AX1501" s="14" t="s">
        <v>75</v>
      </c>
      <c r="AY1501" s="259" t="s">
        <v>207</v>
      </c>
    </row>
    <row r="1502" s="13" customFormat="1">
      <c r="A1502" s="13"/>
      <c r="B1502" s="238"/>
      <c r="C1502" s="239"/>
      <c r="D1502" s="240" t="s">
        <v>327</v>
      </c>
      <c r="E1502" s="241" t="s">
        <v>19</v>
      </c>
      <c r="F1502" s="242" t="s">
        <v>1834</v>
      </c>
      <c r="G1502" s="239"/>
      <c r="H1502" s="241" t="s">
        <v>19</v>
      </c>
      <c r="I1502" s="243"/>
      <c r="J1502" s="239"/>
      <c r="K1502" s="239"/>
      <c r="L1502" s="244"/>
      <c r="M1502" s="245"/>
      <c r="N1502" s="246"/>
      <c r="O1502" s="246"/>
      <c r="P1502" s="246"/>
      <c r="Q1502" s="246"/>
      <c r="R1502" s="246"/>
      <c r="S1502" s="246"/>
      <c r="T1502" s="247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8" t="s">
        <v>327</v>
      </c>
      <c r="AU1502" s="248" t="s">
        <v>85</v>
      </c>
      <c r="AV1502" s="13" t="s">
        <v>82</v>
      </c>
      <c r="AW1502" s="13" t="s">
        <v>36</v>
      </c>
      <c r="AX1502" s="13" t="s">
        <v>75</v>
      </c>
      <c r="AY1502" s="248" t="s">
        <v>207</v>
      </c>
    </row>
    <row r="1503" s="14" customFormat="1">
      <c r="A1503" s="14"/>
      <c r="B1503" s="249"/>
      <c r="C1503" s="250"/>
      <c r="D1503" s="240" t="s">
        <v>327</v>
      </c>
      <c r="E1503" s="251" t="s">
        <v>19</v>
      </c>
      <c r="F1503" s="252" t="s">
        <v>1835</v>
      </c>
      <c r="G1503" s="250"/>
      <c r="H1503" s="253">
        <v>8.9499999999999993</v>
      </c>
      <c r="I1503" s="254"/>
      <c r="J1503" s="250"/>
      <c r="K1503" s="250"/>
      <c r="L1503" s="255"/>
      <c r="M1503" s="256"/>
      <c r="N1503" s="257"/>
      <c r="O1503" s="257"/>
      <c r="P1503" s="257"/>
      <c r="Q1503" s="257"/>
      <c r="R1503" s="257"/>
      <c r="S1503" s="257"/>
      <c r="T1503" s="25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9" t="s">
        <v>327</v>
      </c>
      <c r="AU1503" s="259" t="s">
        <v>85</v>
      </c>
      <c r="AV1503" s="14" t="s">
        <v>85</v>
      </c>
      <c r="AW1503" s="14" t="s">
        <v>36</v>
      </c>
      <c r="AX1503" s="14" t="s">
        <v>75</v>
      </c>
      <c r="AY1503" s="259" t="s">
        <v>207</v>
      </c>
    </row>
    <row r="1504" s="15" customFormat="1">
      <c r="A1504" s="15"/>
      <c r="B1504" s="260"/>
      <c r="C1504" s="261"/>
      <c r="D1504" s="240" t="s">
        <v>327</v>
      </c>
      <c r="E1504" s="262" t="s">
        <v>19</v>
      </c>
      <c r="F1504" s="263" t="s">
        <v>345</v>
      </c>
      <c r="G1504" s="261"/>
      <c r="H1504" s="264">
        <v>17.050000000000001</v>
      </c>
      <c r="I1504" s="265"/>
      <c r="J1504" s="261"/>
      <c r="K1504" s="261"/>
      <c r="L1504" s="266"/>
      <c r="M1504" s="267"/>
      <c r="N1504" s="268"/>
      <c r="O1504" s="268"/>
      <c r="P1504" s="268"/>
      <c r="Q1504" s="268"/>
      <c r="R1504" s="268"/>
      <c r="S1504" s="268"/>
      <c r="T1504" s="269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0" t="s">
        <v>327</v>
      </c>
      <c r="AU1504" s="270" t="s">
        <v>85</v>
      </c>
      <c r="AV1504" s="15" t="s">
        <v>215</v>
      </c>
      <c r="AW1504" s="15" t="s">
        <v>36</v>
      </c>
      <c r="AX1504" s="15" t="s">
        <v>82</v>
      </c>
      <c r="AY1504" s="270" t="s">
        <v>207</v>
      </c>
    </row>
    <row r="1505" s="2" customFormat="1" ht="24.15" customHeight="1">
      <c r="A1505" s="40"/>
      <c r="B1505" s="41"/>
      <c r="C1505" s="214" t="s">
        <v>1836</v>
      </c>
      <c r="D1505" s="214" t="s">
        <v>211</v>
      </c>
      <c r="E1505" s="215" t="s">
        <v>1837</v>
      </c>
      <c r="F1505" s="216" t="s">
        <v>1838</v>
      </c>
      <c r="G1505" s="217" t="s">
        <v>496</v>
      </c>
      <c r="H1505" s="218">
        <v>61.5</v>
      </c>
      <c r="I1505" s="219"/>
      <c r="J1505" s="220">
        <f>ROUND(I1505*H1505,2)</f>
        <v>0</v>
      </c>
      <c r="K1505" s="216" t="s">
        <v>323</v>
      </c>
      <c r="L1505" s="46"/>
      <c r="M1505" s="229" t="s">
        <v>19</v>
      </c>
      <c r="N1505" s="230" t="s">
        <v>46</v>
      </c>
      <c r="O1505" s="86"/>
      <c r="P1505" s="231">
        <f>O1505*H1505</f>
        <v>0</v>
      </c>
      <c r="Q1505" s="231">
        <v>0</v>
      </c>
      <c r="R1505" s="231">
        <f>Q1505*H1505</f>
        <v>0</v>
      </c>
      <c r="S1505" s="231">
        <v>0.065000000000000002</v>
      </c>
      <c r="T1505" s="232">
        <f>S1505*H1505</f>
        <v>3.9975000000000001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6" t="s">
        <v>215</v>
      </c>
      <c r="AT1505" s="226" t="s">
        <v>211</v>
      </c>
      <c r="AU1505" s="226" t="s">
        <v>85</v>
      </c>
      <c r="AY1505" s="19" t="s">
        <v>207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19" t="s">
        <v>82</v>
      </c>
      <c r="BK1505" s="227">
        <f>ROUND(I1505*H1505,2)</f>
        <v>0</v>
      </c>
      <c r="BL1505" s="19" t="s">
        <v>215</v>
      </c>
      <c r="BM1505" s="226" t="s">
        <v>1839</v>
      </c>
    </row>
    <row r="1506" s="2" customFormat="1">
      <c r="A1506" s="40"/>
      <c r="B1506" s="41"/>
      <c r="C1506" s="42"/>
      <c r="D1506" s="233" t="s">
        <v>325</v>
      </c>
      <c r="E1506" s="42"/>
      <c r="F1506" s="234" t="s">
        <v>1840</v>
      </c>
      <c r="G1506" s="42"/>
      <c r="H1506" s="42"/>
      <c r="I1506" s="235"/>
      <c r="J1506" s="42"/>
      <c r="K1506" s="42"/>
      <c r="L1506" s="46"/>
      <c r="M1506" s="236"/>
      <c r="N1506" s="237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325</v>
      </c>
      <c r="AU1506" s="19" t="s">
        <v>85</v>
      </c>
    </row>
    <row r="1507" s="13" customFormat="1">
      <c r="A1507" s="13"/>
      <c r="B1507" s="238"/>
      <c r="C1507" s="239"/>
      <c r="D1507" s="240" t="s">
        <v>327</v>
      </c>
      <c r="E1507" s="241" t="s">
        <v>19</v>
      </c>
      <c r="F1507" s="242" t="s">
        <v>1841</v>
      </c>
      <c r="G1507" s="239"/>
      <c r="H1507" s="241" t="s">
        <v>19</v>
      </c>
      <c r="I1507" s="243"/>
      <c r="J1507" s="239"/>
      <c r="K1507" s="239"/>
      <c r="L1507" s="244"/>
      <c r="M1507" s="245"/>
      <c r="N1507" s="246"/>
      <c r="O1507" s="246"/>
      <c r="P1507" s="246"/>
      <c r="Q1507" s="246"/>
      <c r="R1507" s="246"/>
      <c r="S1507" s="246"/>
      <c r="T1507" s="24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8" t="s">
        <v>327</v>
      </c>
      <c r="AU1507" s="248" t="s">
        <v>85</v>
      </c>
      <c r="AV1507" s="13" t="s">
        <v>82</v>
      </c>
      <c r="AW1507" s="13" t="s">
        <v>36</v>
      </c>
      <c r="AX1507" s="13" t="s">
        <v>75</v>
      </c>
      <c r="AY1507" s="248" t="s">
        <v>207</v>
      </c>
    </row>
    <row r="1508" s="13" customFormat="1">
      <c r="A1508" s="13"/>
      <c r="B1508" s="238"/>
      <c r="C1508" s="239"/>
      <c r="D1508" s="240" t="s">
        <v>327</v>
      </c>
      <c r="E1508" s="241" t="s">
        <v>19</v>
      </c>
      <c r="F1508" s="242" t="s">
        <v>875</v>
      </c>
      <c r="G1508" s="239"/>
      <c r="H1508" s="241" t="s">
        <v>19</v>
      </c>
      <c r="I1508" s="243"/>
      <c r="J1508" s="239"/>
      <c r="K1508" s="239"/>
      <c r="L1508" s="244"/>
      <c r="M1508" s="245"/>
      <c r="N1508" s="246"/>
      <c r="O1508" s="246"/>
      <c r="P1508" s="246"/>
      <c r="Q1508" s="246"/>
      <c r="R1508" s="246"/>
      <c r="S1508" s="246"/>
      <c r="T1508" s="247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8" t="s">
        <v>327</v>
      </c>
      <c r="AU1508" s="248" t="s">
        <v>85</v>
      </c>
      <c r="AV1508" s="13" t="s">
        <v>82</v>
      </c>
      <c r="AW1508" s="13" t="s">
        <v>36</v>
      </c>
      <c r="AX1508" s="13" t="s">
        <v>75</v>
      </c>
      <c r="AY1508" s="248" t="s">
        <v>207</v>
      </c>
    </row>
    <row r="1509" s="14" customFormat="1">
      <c r="A1509" s="14"/>
      <c r="B1509" s="249"/>
      <c r="C1509" s="250"/>
      <c r="D1509" s="240" t="s">
        <v>327</v>
      </c>
      <c r="E1509" s="251" t="s">
        <v>19</v>
      </c>
      <c r="F1509" s="252" t="s">
        <v>1842</v>
      </c>
      <c r="G1509" s="250"/>
      <c r="H1509" s="253">
        <v>22</v>
      </c>
      <c r="I1509" s="254"/>
      <c r="J1509" s="250"/>
      <c r="K1509" s="250"/>
      <c r="L1509" s="255"/>
      <c r="M1509" s="256"/>
      <c r="N1509" s="257"/>
      <c r="O1509" s="257"/>
      <c r="P1509" s="257"/>
      <c r="Q1509" s="257"/>
      <c r="R1509" s="257"/>
      <c r="S1509" s="257"/>
      <c r="T1509" s="258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9" t="s">
        <v>327</v>
      </c>
      <c r="AU1509" s="259" t="s">
        <v>85</v>
      </c>
      <c r="AV1509" s="14" t="s">
        <v>85</v>
      </c>
      <c r="AW1509" s="14" t="s">
        <v>36</v>
      </c>
      <c r="AX1509" s="14" t="s">
        <v>75</v>
      </c>
      <c r="AY1509" s="259" t="s">
        <v>207</v>
      </c>
    </row>
    <row r="1510" s="13" customFormat="1">
      <c r="A1510" s="13"/>
      <c r="B1510" s="238"/>
      <c r="C1510" s="239"/>
      <c r="D1510" s="240" t="s">
        <v>327</v>
      </c>
      <c r="E1510" s="241" t="s">
        <v>19</v>
      </c>
      <c r="F1510" s="242" t="s">
        <v>877</v>
      </c>
      <c r="G1510" s="239"/>
      <c r="H1510" s="241" t="s">
        <v>19</v>
      </c>
      <c r="I1510" s="243"/>
      <c r="J1510" s="239"/>
      <c r="K1510" s="239"/>
      <c r="L1510" s="244"/>
      <c r="M1510" s="245"/>
      <c r="N1510" s="246"/>
      <c r="O1510" s="246"/>
      <c r="P1510" s="246"/>
      <c r="Q1510" s="246"/>
      <c r="R1510" s="246"/>
      <c r="S1510" s="246"/>
      <c r="T1510" s="247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8" t="s">
        <v>327</v>
      </c>
      <c r="AU1510" s="248" t="s">
        <v>85</v>
      </c>
      <c r="AV1510" s="13" t="s">
        <v>82</v>
      </c>
      <c r="AW1510" s="13" t="s">
        <v>36</v>
      </c>
      <c r="AX1510" s="13" t="s">
        <v>75</v>
      </c>
      <c r="AY1510" s="248" t="s">
        <v>207</v>
      </c>
    </row>
    <row r="1511" s="14" customFormat="1">
      <c r="A1511" s="14"/>
      <c r="B1511" s="249"/>
      <c r="C1511" s="250"/>
      <c r="D1511" s="240" t="s">
        <v>327</v>
      </c>
      <c r="E1511" s="251" t="s">
        <v>19</v>
      </c>
      <c r="F1511" s="252" t="s">
        <v>1843</v>
      </c>
      <c r="G1511" s="250"/>
      <c r="H1511" s="253">
        <v>13.199999999999999</v>
      </c>
      <c r="I1511" s="254"/>
      <c r="J1511" s="250"/>
      <c r="K1511" s="250"/>
      <c r="L1511" s="255"/>
      <c r="M1511" s="256"/>
      <c r="N1511" s="257"/>
      <c r="O1511" s="257"/>
      <c r="P1511" s="257"/>
      <c r="Q1511" s="257"/>
      <c r="R1511" s="257"/>
      <c r="S1511" s="257"/>
      <c r="T1511" s="25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9" t="s">
        <v>327</v>
      </c>
      <c r="AU1511" s="259" t="s">
        <v>85</v>
      </c>
      <c r="AV1511" s="14" t="s">
        <v>85</v>
      </c>
      <c r="AW1511" s="14" t="s">
        <v>36</v>
      </c>
      <c r="AX1511" s="14" t="s">
        <v>75</v>
      </c>
      <c r="AY1511" s="259" t="s">
        <v>207</v>
      </c>
    </row>
    <row r="1512" s="14" customFormat="1">
      <c r="A1512" s="14"/>
      <c r="B1512" s="249"/>
      <c r="C1512" s="250"/>
      <c r="D1512" s="240" t="s">
        <v>327</v>
      </c>
      <c r="E1512" s="251" t="s">
        <v>19</v>
      </c>
      <c r="F1512" s="252" t="s">
        <v>1844</v>
      </c>
      <c r="G1512" s="250"/>
      <c r="H1512" s="253">
        <v>6.2999999999999998</v>
      </c>
      <c r="I1512" s="254"/>
      <c r="J1512" s="250"/>
      <c r="K1512" s="250"/>
      <c r="L1512" s="255"/>
      <c r="M1512" s="256"/>
      <c r="N1512" s="257"/>
      <c r="O1512" s="257"/>
      <c r="P1512" s="257"/>
      <c r="Q1512" s="257"/>
      <c r="R1512" s="257"/>
      <c r="S1512" s="257"/>
      <c r="T1512" s="258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9" t="s">
        <v>327</v>
      </c>
      <c r="AU1512" s="259" t="s">
        <v>85</v>
      </c>
      <c r="AV1512" s="14" t="s">
        <v>85</v>
      </c>
      <c r="AW1512" s="14" t="s">
        <v>36</v>
      </c>
      <c r="AX1512" s="14" t="s">
        <v>75</v>
      </c>
      <c r="AY1512" s="259" t="s">
        <v>207</v>
      </c>
    </row>
    <row r="1513" s="14" customFormat="1">
      <c r="A1513" s="14"/>
      <c r="B1513" s="249"/>
      <c r="C1513" s="250"/>
      <c r="D1513" s="240" t="s">
        <v>327</v>
      </c>
      <c r="E1513" s="251" t="s">
        <v>19</v>
      </c>
      <c r="F1513" s="252" t="s">
        <v>1845</v>
      </c>
      <c r="G1513" s="250"/>
      <c r="H1513" s="253">
        <v>20</v>
      </c>
      <c r="I1513" s="254"/>
      <c r="J1513" s="250"/>
      <c r="K1513" s="250"/>
      <c r="L1513" s="255"/>
      <c r="M1513" s="256"/>
      <c r="N1513" s="257"/>
      <c r="O1513" s="257"/>
      <c r="P1513" s="257"/>
      <c r="Q1513" s="257"/>
      <c r="R1513" s="257"/>
      <c r="S1513" s="257"/>
      <c r="T1513" s="258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9" t="s">
        <v>327</v>
      </c>
      <c r="AU1513" s="259" t="s">
        <v>85</v>
      </c>
      <c r="AV1513" s="14" t="s">
        <v>85</v>
      </c>
      <c r="AW1513" s="14" t="s">
        <v>36</v>
      </c>
      <c r="AX1513" s="14" t="s">
        <v>75</v>
      </c>
      <c r="AY1513" s="259" t="s">
        <v>207</v>
      </c>
    </row>
    <row r="1514" s="15" customFormat="1">
      <c r="A1514" s="15"/>
      <c r="B1514" s="260"/>
      <c r="C1514" s="261"/>
      <c r="D1514" s="240" t="s">
        <v>327</v>
      </c>
      <c r="E1514" s="262" t="s">
        <v>19</v>
      </c>
      <c r="F1514" s="263" t="s">
        <v>345</v>
      </c>
      <c r="G1514" s="261"/>
      <c r="H1514" s="264">
        <v>61.5</v>
      </c>
      <c r="I1514" s="265"/>
      <c r="J1514" s="261"/>
      <c r="K1514" s="261"/>
      <c r="L1514" s="266"/>
      <c r="M1514" s="267"/>
      <c r="N1514" s="268"/>
      <c r="O1514" s="268"/>
      <c r="P1514" s="268"/>
      <c r="Q1514" s="268"/>
      <c r="R1514" s="268"/>
      <c r="S1514" s="268"/>
      <c r="T1514" s="269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0" t="s">
        <v>327</v>
      </c>
      <c r="AU1514" s="270" t="s">
        <v>85</v>
      </c>
      <c r="AV1514" s="15" t="s">
        <v>215</v>
      </c>
      <c r="AW1514" s="15" t="s">
        <v>36</v>
      </c>
      <c r="AX1514" s="15" t="s">
        <v>82</v>
      </c>
      <c r="AY1514" s="270" t="s">
        <v>207</v>
      </c>
    </row>
    <row r="1515" s="2" customFormat="1" ht="24.15" customHeight="1">
      <c r="A1515" s="40"/>
      <c r="B1515" s="41"/>
      <c r="C1515" s="214" t="s">
        <v>1846</v>
      </c>
      <c r="D1515" s="214" t="s">
        <v>211</v>
      </c>
      <c r="E1515" s="215" t="s">
        <v>1847</v>
      </c>
      <c r="F1515" s="216" t="s">
        <v>1848</v>
      </c>
      <c r="G1515" s="217" t="s">
        <v>496</v>
      </c>
      <c r="H1515" s="218">
        <v>30</v>
      </c>
      <c r="I1515" s="219"/>
      <c r="J1515" s="220">
        <f>ROUND(I1515*H1515,2)</f>
        <v>0</v>
      </c>
      <c r="K1515" s="216" t="s">
        <v>323</v>
      </c>
      <c r="L1515" s="46"/>
      <c r="M1515" s="229" t="s">
        <v>19</v>
      </c>
      <c r="N1515" s="230" t="s">
        <v>46</v>
      </c>
      <c r="O1515" s="86"/>
      <c r="P1515" s="231">
        <f>O1515*H1515</f>
        <v>0</v>
      </c>
      <c r="Q1515" s="231">
        <v>0.023619999999999999</v>
      </c>
      <c r="R1515" s="231">
        <f>Q1515*H1515</f>
        <v>0.70860000000000001</v>
      </c>
      <c r="S1515" s="231">
        <v>0</v>
      </c>
      <c r="T1515" s="232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6" t="s">
        <v>215</v>
      </c>
      <c r="AT1515" s="226" t="s">
        <v>211</v>
      </c>
      <c r="AU1515" s="226" t="s">
        <v>85</v>
      </c>
      <c r="AY1515" s="19" t="s">
        <v>207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19" t="s">
        <v>82</v>
      </c>
      <c r="BK1515" s="227">
        <f>ROUND(I1515*H1515,2)</f>
        <v>0</v>
      </c>
      <c r="BL1515" s="19" t="s">
        <v>215</v>
      </c>
      <c r="BM1515" s="226" t="s">
        <v>1849</v>
      </c>
    </row>
    <row r="1516" s="2" customFormat="1">
      <c r="A1516" s="40"/>
      <c r="B1516" s="41"/>
      <c r="C1516" s="42"/>
      <c r="D1516" s="233" t="s">
        <v>325</v>
      </c>
      <c r="E1516" s="42"/>
      <c r="F1516" s="234" t="s">
        <v>1850</v>
      </c>
      <c r="G1516" s="42"/>
      <c r="H1516" s="42"/>
      <c r="I1516" s="235"/>
      <c r="J1516" s="42"/>
      <c r="K1516" s="42"/>
      <c r="L1516" s="46"/>
      <c r="M1516" s="236"/>
      <c r="N1516" s="237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325</v>
      </c>
      <c r="AU1516" s="19" t="s">
        <v>85</v>
      </c>
    </row>
    <row r="1517" s="13" customFormat="1">
      <c r="A1517" s="13"/>
      <c r="B1517" s="238"/>
      <c r="C1517" s="239"/>
      <c r="D1517" s="240" t="s">
        <v>327</v>
      </c>
      <c r="E1517" s="241" t="s">
        <v>19</v>
      </c>
      <c r="F1517" s="242" t="s">
        <v>1851</v>
      </c>
      <c r="G1517" s="239"/>
      <c r="H1517" s="241" t="s">
        <v>19</v>
      </c>
      <c r="I1517" s="243"/>
      <c r="J1517" s="239"/>
      <c r="K1517" s="239"/>
      <c r="L1517" s="244"/>
      <c r="M1517" s="245"/>
      <c r="N1517" s="246"/>
      <c r="O1517" s="246"/>
      <c r="P1517" s="246"/>
      <c r="Q1517" s="246"/>
      <c r="R1517" s="246"/>
      <c r="S1517" s="246"/>
      <c r="T1517" s="24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8" t="s">
        <v>327</v>
      </c>
      <c r="AU1517" s="248" t="s">
        <v>85</v>
      </c>
      <c r="AV1517" s="13" t="s">
        <v>82</v>
      </c>
      <c r="AW1517" s="13" t="s">
        <v>36</v>
      </c>
      <c r="AX1517" s="13" t="s">
        <v>75</v>
      </c>
      <c r="AY1517" s="248" t="s">
        <v>207</v>
      </c>
    </row>
    <row r="1518" s="13" customFormat="1">
      <c r="A1518" s="13"/>
      <c r="B1518" s="238"/>
      <c r="C1518" s="239"/>
      <c r="D1518" s="240" t="s">
        <v>327</v>
      </c>
      <c r="E1518" s="241" t="s">
        <v>19</v>
      </c>
      <c r="F1518" s="242" t="s">
        <v>1852</v>
      </c>
      <c r="G1518" s="239"/>
      <c r="H1518" s="241" t="s">
        <v>19</v>
      </c>
      <c r="I1518" s="243"/>
      <c r="J1518" s="239"/>
      <c r="K1518" s="239"/>
      <c r="L1518" s="244"/>
      <c r="M1518" s="245"/>
      <c r="N1518" s="246"/>
      <c r="O1518" s="246"/>
      <c r="P1518" s="246"/>
      <c r="Q1518" s="246"/>
      <c r="R1518" s="246"/>
      <c r="S1518" s="246"/>
      <c r="T1518" s="247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8" t="s">
        <v>327</v>
      </c>
      <c r="AU1518" s="248" t="s">
        <v>85</v>
      </c>
      <c r="AV1518" s="13" t="s">
        <v>82</v>
      </c>
      <c r="AW1518" s="13" t="s">
        <v>36</v>
      </c>
      <c r="AX1518" s="13" t="s">
        <v>75</v>
      </c>
      <c r="AY1518" s="248" t="s">
        <v>207</v>
      </c>
    </row>
    <row r="1519" s="13" customFormat="1">
      <c r="A1519" s="13"/>
      <c r="B1519" s="238"/>
      <c r="C1519" s="239"/>
      <c r="D1519" s="240" t="s">
        <v>327</v>
      </c>
      <c r="E1519" s="241" t="s">
        <v>19</v>
      </c>
      <c r="F1519" s="242" t="s">
        <v>1853</v>
      </c>
      <c r="G1519" s="239"/>
      <c r="H1519" s="241" t="s">
        <v>19</v>
      </c>
      <c r="I1519" s="243"/>
      <c r="J1519" s="239"/>
      <c r="K1519" s="239"/>
      <c r="L1519" s="244"/>
      <c r="M1519" s="245"/>
      <c r="N1519" s="246"/>
      <c r="O1519" s="246"/>
      <c r="P1519" s="246"/>
      <c r="Q1519" s="246"/>
      <c r="R1519" s="246"/>
      <c r="S1519" s="246"/>
      <c r="T1519" s="24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8" t="s">
        <v>327</v>
      </c>
      <c r="AU1519" s="248" t="s">
        <v>85</v>
      </c>
      <c r="AV1519" s="13" t="s">
        <v>82</v>
      </c>
      <c r="AW1519" s="13" t="s">
        <v>36</v>
      </c>
      <c r="AX1519" s="13" t="s">
        <v>75</v>
      </c>
      <c r="AY1519" s="248" t="s">
        <v>207</v>
      </c>
    </row>
    <row r="1520" s="14" customFormat="1">
      <c r="A1520" s="14"/>
      <c r="B1520" s="249"/>
      <c r="C1520" s="250"/>
      <c r="D1520" s="240" t="s">
        <v>327</v>
      </c>
      <c r="E1520" s="251" t="s">
        <v>19</v>
      </c>
      <c r="F1520" s="252" t="s">
        <v>1854</v>
      </c>
      <c r="G1520" s="250"/>
      <c r="H1520" s="253">
        <v>30</v>
      </c>
      <c r="I1520" s="254"/>
      <c r="J1520" s="250"/>
      <c r="K1520" s="250"/>
      <c r="L1520" s="255"/>
      <c r="M1520" s="256"/>
      <c r="N1520" s="257"/>
      <c r="O1520" s="257"/>
      <c r="P1520" s="257"/>
      <c r="Q1520" s="257"/>
      <c r="R1520" s="257"/>
      <c r="S1520" s="257"/>
      <c r="T1520" s="25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9" t="s">
        <v>327</v>
      </c>
      <c r="AU1520" s="259" t="s">
        <v>85</v>
      </c>
      <c r="AV1520" s="14" t="s">
        <v>85</v>
      </c>
      <c r="AW1520" s="14" t="s">
        <v>36</v>
      </c>
      <c r="AX1520" s="14" t="s">
        <v>82</v>
      </c>
      <c r="AY1520" s="259" t="s">
        <v>207</v>
      </c>
    </row>
    <row r="1521" s="2" customFormat="1" ht="24.15" customHeight="1">
      <c r="A1521" s="40"/>
      <c r="B1521" s="41"/>
      <c r="C1521" s="214" t="s">
        <v>1855</v>
      </c>
      <c r="D1521" s="214" t="s">
        <v>211</v>
      </c>
      <c r="E1521" s="215" t="s">
        <v>1856</v>
      </c>
      <c r="F1521" s="216" t="s">
        <v>1857</v>
      </c>
      <c r="G1521" s="217" t="s">
        <v>496</v>
      </c>
      <c r="H1521" s="218">
        <v>30</v>
      </c>
      <c r="I1521" s="219"/>
      <c r="J1521" s="220">
        <f>ROUND(I1521*H1521,2)</f>
        <v>0</v>
      </c>
      <c r="K1521" s="216" t="s">
        <v>323</v>
      </c>
      <c r="L1521" s="46"/>
      <c r="M1521" s="229" t="s">
        <v>19</v>
      </c>
      <c r="N1521" s="230" t="s">
        <v>46</v>
      </c>
      <c r="O1521" s="86"/>
      <c r="P1521" s="231">
        <f>O1521*H1521</f>
        <v>0</v>
      </c>
      <c r="Q1521" s="231">
        <v>0.0044000000000000003</v>
      </c>
      <c r="R1521" s="231">
        <f>Q1521*H1521</f>
        <v>0.13200000000000001</v>
      </c>
      <c r="S1521" s="231">
        <v>0</v>
      </c>
      <c r="T1521" s="232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6" t="s">
        <v>215</v>
      </c>
      <c r="AT1521" s="226" t="s">
        <v>211</v>
      </c>
      <c r="AU1521" s="226" t="s">
        <v>85</v>
      </c>
      <c r="AY1521" s="19" t="s">
        <v>207</v>
      </c>
      <c r="BE1521" s="227">
        <f>IF(N1521="základní",J1521,0)</f>
        <v>0</v>
      </c>
      <c r="BF1521" s="227">
        <f>IF(N1521="snížená",J1521,0)</f>
        <v>0</v>
      </c>
      <c r="BG1521" s="227">
        <f>IF(N1521="zákl. přenesená",J1521,0)</f>
        <v>0</v>
      </c>
      <c r="BH1521" s="227">
        <f>IF(N1521="sníž. přenesená",J1521,0)</f>
        <v>0</v>
      </c>
      <c r="BI1521" s="227">
        <f>IF(N1521="nulová",J1521,0)</f>
        <v>0</v>
      </c>
      <c r="BJ1521" s="19" t="s">
        <v>82</v>
      </c>
      <c r="BK1521" s="227">
        <f>ROUND(I1521*H1521,2)</f>
        <v>0</v>
      </c>
      <c r="BL1521" s="19" t="s">
        <v>215</v>
      </c>
      <c r="BM1521" s="226" t="s">
        <v>1858</v>
      </c>
    </row>
    <row r="1522" s="2" customFormat="1">
      <c r="A1522" s="40"/>
      <c r="B1522" s="41"/>
      <c r="C1522" s="42"/>
      <c r="D1522" s="233" t="s">
        <v>325</v>
      </c>
      <c r="E1522" s="42"/>
      <c r="F1522" s="234" t="s">
        <v>1859</v>
      </c>
      <c r="G1522" s="42"/>
      <c r="H1522" s="42"/>
      <c r="I1522" s="235"/>
      <c r="J1522" s="42"/>
      <c r="K1522" s="42"/>
      <c r="L1522" s="46"/>
      <c r="M1522" s="236"/>
      <c r="N1522" s="237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325</v>
      </c>
      <c r="AU1522" s="19" t="s">
        <v>85</v>
      </c>
    </row>
    <row r="1523" s="2" customFormat="1" ht="16.5" customHeight="1">
      <c r="A1523" s="40"/>
      <c r="B1523" s="41"/>
      <c r="C1523" s="214" t="s">
        <v>1860</v>
      </c>
      <c r="D1523" s="214" t="s">
        <v>211</v>
      </c>
      <c r="E1523" s="215" t="s">
        <v>1861</v>
      </c>
      <c r="F1523" s="216" t="s">
        <v>1862</v>
      </c>
      <c r="G1523" s="217" t="s">
        <v>496</v>
      </c>
      <c r="H1523" s="218">
        <v>4</v>
      </c>
      <c r="I1523" s="219"/>
      <c r="J1523" s="220">
        <f>ROUND(I1523*H1523,2)</f>
        <v>0</v>
      </c>
      <c r="K1523" s="216" t="s">
        <v>323</v>
      </c>
      <c r="L1523" s="46"/>
      <c r="M1523" s="229" t="s">
        <v>19</v>
      </c>
      <c r="N1523" s="230" t="s">
        <v>46</v>
      </c>
      <c r="O1523" s="86"/>
      <c r="P1523" s="231">
        <f>O1523*H1523</f>
        <v>0</v>
      </c>
      <c r="Q1523" s="231">
        <v>0</v>
      </c>
      <c r="R1523" s="231">
        <f>Q1523*H1523</f>
        <v>0</v>
      </c>
      <c r="S1523" s="231">
        <v>0</v>
      </c>
      <c r="T1523" s="232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6" t="s">
        <v>215</v>
      </c>
      <c r="AT1523" s="226" t="s">
        <v>211</v>
      </c>
      <c r="AU1523" s="226" t="s">
        <v>85</v>
      </c>
      <c r="AY1523" s="19" t="s">
        <v>207</v>
      </c>
      <c r="BE1523" s="227">
        <f>IF(N1523="základní",J1523,0)</f>
        <v>0</v>
      </c>
      <c r="BF1523" s="227">
        <f>IF(N1523="snížená",J1523,0)</f>
        <v>0</v>
      </c>
      <c r="BG1523" s="227">
        <f>IF(N1523="zákl. přenesená",J1523,0)</f>
        <v>0</v>
      </c>
      <c r="BH1523" s="227">
        <f>IF(N1523="sníž. přenesená",J1523,0)</f>
        <v>0</v>
      </c>
      <c r="BI1523" s="227">
        <f>IF(N1523="nulová",J1523,0)</f>
        <v>0</v>
      </c>
      <c r="BJ1523" s="19" t="s">
        <v>82</v>
      </c>
      <c r="BK1523" s="227">
        <f>ROUND(I1523*H1523,2)</f>
        <v>0</v>
      </c>
      <c r="BL1523" s="19" t="s">
        <v>215</v>
      </c>
      <c r="BM1523" s="226" t="s">
        <v>1863</v>
      </c>
    </row>
    <row r="1524" s="2" customFormat="1">
      <c r="A1524" s="40"/>
      <c r="B1524" s="41"/>
      <c r="C1524" s="42"/>
      <c r="D1524" s="233" t="s">
        <v>325</v>
      </c>
      <c r="E1524" s="42"/>
      <c r="F1524" s="234" t="s">
        <v>1864</v>
      </c>
      <c r="G1524" s="42"/>
      <c r="H1524" s="42"/>
      <c r="I1524" s="235"/>
      <c r="J1524" s="42"/>
      <c r="K1524" s="42"/>
      <c r="L1524" s="46"/>
      <c r="M1524" s="236"/>
      <c r="N1524" s="237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325</v>
      </c>
      <c r="AU1524" s="19" t="s">
        <v>85</v>
      </c>
    </row>
    <row r="1525" s="13" customFormat="1">
      <c r="A1525" s="13"/>
      <c r="B1525" s="238"/>
      <c r="C1525" s="239"/>
      <c r="D1525" s="240" t="s">
        <v>327</v>
      </c>
      <c r="E1525" s="241" t="s">
        <v>19</v>
      </c>
      <c r="F1525" s="242" t="s">
        <v>1515</v>
      </c>
      <c r="G1525" s="239"/>
      <c r="H1525" s="241" t="s">
        <v>19</v>
      </c>
      <c r="I1525" s="243"/>
      <c r="J1525" s="239"/>
      <c r="K1525" s="239"/>
      <c r="L1525" s="244"/>
      <c r="M1525" s="245"/>
      <c r="N1525" s="246"/>
      <c r="O1525" s="246"/>
      <c r="P1525" s="246"/>
      <c r="Q1525" s="246"/>
      <c r="R1525" s="246"/>
      <c r="S1525" s="246"/>
      <c r="T1525" s="247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8" t="s">
        <v>327</v>
      </c>
      <c r="AU1525" s="248" t="s">
        <v>85</v>
      </c>
      <c r="AV1525" s="13" t="s">
        <v>82</v>
      </c>
      <c r="AW1525" s="13" t="s">
        <v>36</v>
      </c>
      <c r="AX1525" s="13" t="s">
        <v>75</v>
      </c>
      <c r="AY1525" s="248" t="s">
        <v>207</v>
      </c>
    </row>
    <row r="1526" s="14" customFormat="1">
      <c r="A1526" s="14"/>
      <c r="B1526" s="249"/>
      <c r="C1526" s="250"/>
      <c r="D1526" s="240" t="s">
        <v>327</v>
      </c>
      <c r="E1526" s="251" t="s">
        <v>19</v>
      </c>
      <c r="F1526" s="252" t="s">
        <v>1865</v>
      </c>
      <c r="G1526" s="250"/>
      <c r="H1526" s="253">
        <v>4</v>
      </c>
      <c r="I1526" s="254"/>
      <c r="J1526" s="250"/>
      <c r="K1526" s="250"/>
      <c r="L1526" s="255"/>
      <c r="M1526" s="256"/>
      <c r="N1526" s="257"/>
      <c r="O1526" s="257"/>
      <c r="P1526" s="257"/>
      <c r="Q1526" s="257"/>
      <c r="R1526" s="257"/>
      <c r="S1526" s="257"/>
      <c r="T1526" s="25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9" t="s">
        <v>327</v>
      </c>
      <c r="AU1526" s="259" t="s">
        <v>85</v>
      </c>
      <c r="AV1526" s="14" t="s">
        <v>85</v>
      </c>
      <c r="AW1526" s="14" t="s">
        <v>36</v>
      </c>
      <c r="AX1526" s="14" t="s">
        <v>82</v>
      </c>
      <c r="AY1526" s="259" t="s">
        <v>207</v>
      </c>
    </row>
    <row r="1527" s="2" customFormat="1" ht="16.5" customHeight="1">
      <c r="A1527" s="40"/>
      <c r="B1527" s="41"/>
      <c r="C1527" s="214" t="s">
        <v>1866</v>
      </c>
      <c r="D1527" s="214" t="s">
        <v>211</v>
      </c>
      <c r="E1527" s="215" t="s">
        <v>1867</v>
      </c>
      <c r="F1527" s="216" t="s">
        <v>1868</v>
      </c>
      <c r="G1527" s="217" t="s">
        <v>496</v>
      </c>
      <c r="H1527" s="218">
        <v>4</v>
      </c>
      <c r="I1527" s="219"/>
      <c r="J1527" s="220">
        <f>ROUND(I1527*H1527,2)</f>
        <v>0</v>
      </c>
      <c r="K1527" s="216" t="s">
        <v>323</v>
      </c>
      <c r="L1527" s="46"/>
      <c r="M1527" s="229" t="s">
        <v>19</v>
      </c>
      <c r="N1527" s="230" t="s">
        <v>46</v>
      </c>
      <c r="O1527" s="86"/>
      <c r="P1527" s="231">
        <f>O1527*H1527</f>
        <v>0</v>
      </c>
      <c r="Q1527" s="231">
        <v>0</v>
      </c>
      <c r="R1527" s="231">
        <f>Q1527*H1527</f>
        <v>0</v>
      </c>
      <c r="S1527" s="231">
        <v>0</v>
      </c>
      <c r="T1527" s="232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6" t="s">
        <v>215</v>
      </c>
      <c r="AT1527" s="226" t="s">
        <v>211</v>
      </c>
      <c r="AU1527" s="226" t="s">
        <v>85</v>
      </c>
      <c r="AY1527" s="19" t="s">
        <v>207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19" t="s">
        <v>82</v>
      </c>
      <c r="BK1527" s="227">
        <f>ROUND(I1527*H1527,2)</f>
        <v>0</v>
      </c>
      <c r="BL1527" s="19" t="s">
        <v>215</v>
      </c>
      <c r="BM1527" s="226" t="s">
        <v>1869</v>
      </c>
    </row>
    <row r="1528" s="2" customFormat="1">
      <c r="A1528" s="40"/>
      <c r="B1528" s="41"/>
      <c r="C1528" s="42"/>
      <c r="D1528" s="233" t="s">
        <v>325</v>
      </c>
      <c r="E1528" s="42"/>
      <c r="F1528" s="234" t="s">
        <v>1870</v>
      </c>
      <c r="G1528" s="42"/>
      <c r="H1528" s="42"/>
      <c r="I1528" s="235"/>
      <c r="J1528" s="42"/>
      <c r="K1528" s="42"/>
      <c r="L1528" s="46"/>
      <c r="M1528" s="236"/>
      <c r="N1528" s="237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325</v>
      </c>
      <c r="AU1528" s="19" t="s">
        <v>85</v>
      </c>
    </row>
    <row r="1529" s="13" customFormat="1">
      <c r="A1529" s="13"/>
      <c r="B1529" s="238"/>
      <c r="C1529" s="239"/>
      <c r="D1529" s="240" t="s">
        <v>327</v>
      </c>
      <c r="E1529" s="241" t="s">
        <v>19</v>
      </c>
      <c r="F1529" s="242" t="s">
        <v>1871</v>
      </c>
      <c r="G1529" s="239"/>
      <c r="H1529" s="241" t="s">
        <v>19</v>
      </c>
      <c r="I1529" s="243"/>
      <c r="J1529" s="239"/>
      <c r="K1529" s="239"/>
      <c r="L1529" s="244"/>
      <c r="M1529" s="245"/>
      <c r="N1529" s="246"/>
      <c r="O1529" s="246"/>
      <c r="P1529" s="246"/>
      <c r="Q1529" s="246"/>
      <c r="R1529" s="246"/>
      <c r="S1529" s="246"/>
      <c r="T1529" s="247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8" t="s">
        <v>327</v>
      </c>
      <c r="AU1529" s="248" t="s">
        <v>85</v>
      </c>
      <c r="AV1529" s="13" t="s">
        <v>82</v>
      </c>
      <c r="AW1529" s="13" t="s">
        <v>36</v>
      </c>
      <c r="AX1529" s="13" t="s">
        <v>75</v>
      </c>
      <c r="AY1529" s="248" t="s">
        <v>207</v>
      </c>
    </row>
    <row r="1530" s="14" customFormat="1">
      <c r="A1530" s="14"/>
      <c r="B1530" s="249"/>
      <c r="C1530" s="250"/>
      <c r="D1530" s="240" t="s">
        <v>327</v>
      </c>
      <c r="E1530" s="251" t="s">
        <v>19</v>
      </c>
      <c r="F1530" s="252" t="s">
        <v>1865</v>
      </c>
      <c r="G1530" s="250"/>
      <c r="H1530" s="253">
        <v>4</v>
      </c>
      <c r="I1530" s="254"/>
      <c r="J1530" s="250"/>
      <c r="K1530" s="250"/>
      <c r="L1530" s="255"/>
      <c r="M1530" s="256"/>
      <c r="N1530" s="257"/>
      <c r="O1530" s="257"/>
      <c r="P1530" s="257"/>
      <c r="Q1530" s="257"/>
      <c r="R1530" s="257"/>
      <c r="S1530" s="257"/>
      <c r="T1530" s="25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9" t="s">
        <v>327</v>
      </c>
      <c r="AU1530" s="259" t="s">
        <v>85</v>
      </c>
      <c r="AV1530" s="14" t="s">
        <v>85</v>
      </c>
      <c r="AW1530" s="14" t="s">
        <v>36</v>
      </c>
      <c r="AX1530" s="14" t="s">
        <v>82</v>
      </c>
      <c r="AY1530" s="259" t="s">
        <v>207</v>
      </c>
    </row>
    <row r="1531" s="2" customFormat="1" ht="21.75" customHeight="1">
      <c r="A1531" s="40"/>
      <c r="B1531" s="41"/>
      <c r="C1531" s="214" t="s">
        <v>1872</v>
      </c>
      <c r="D1531" s="214" t="s">
        <v>211</v>
      </c>
      <c r="E1531" s="215" t="s">
        <v>1873</v>
      </c>
      <c r="F1531" s="216" t="s">
        <v>1874</v>
      </c>
      <c r="G1531" s="217" t="s">
        <v>220</v>
      </c>
      <c r="H1531" s="218">
        <v>5.7199999999999998</v>
      </c>
      <c r="I1531" s="219"/>
      <c r="J1531" s="220">
        <f>ROUND(I1531*H1531,2)</f>
        <v>0</v>
      </c>
      <c r="K1531" s="216" t="s">
        <v>323</v>
      </c>
      <c r="L1531" s="46"/>
      <c r="M1531" s="229" t="s">
        <v>19</v>
      </c>
      <c r="N1531" s="230" t="s">
        <v>46</v>
      </c>
      <c r="O1531" s="86"/>
      <c r="P1531" s="231">
        <f>O1531*H1531</f>
        <v>0</v>
      </c>
      <c r="Q1531" s="231">
        <v>0</v>
      </c>
      <c r="R1531" s="231">
        <f>Q1531*H1531</f>
        <v>0</v>
      </c>
      <c r="S1531" s="231">
        <v>0.0040000000000000001</v>
      </c>
      <c r="T1531" s="232">
        <f>S1531*H1531</f>
        <v>0.022880000000000001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215</v>
      </c>
      <c r="AT1531" s="226" t="s">
        <v>211</v>
      </c>
      <c r="AU1531" s="226" t="s">
        <v>85</v>
      </c>
      <c r="AY1531" s="19" t="s">
        <v>207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82</v>
      </c>
      <c r="BK1531" s="227">
        <f>ROUND(I1531*H1531,2)</f>
        <v>0</v>
      </c>
      <c r="BL1531" s="19" t="s">
        <v>215</v>
      </c>
      <c r="BM1531" s="226" t="s">
        <v>1875</v>
      </c>
    </row>
    <row r="1532" s="2" customFormat="1">
      <c r="A1532" s="40"/>
      <c r="B1532" s="41"/>
      <c r="C1532" s="42"/>
      <c r="D1532" s="233" t="s">
        <v>325</v>
      </c>
      <c r="E1532" s="42"/>
      <c r="F1532" s="234" t="s">
        <v>1876</v>
      </c>
      <c r="G1532" s="42"/>
      <c r="H1532" s="42"/>
      <c r="I1532" s="235"/>
      <c r="J1532" s="42"/>
      <c r="K1532" s="42"/>
      <c r="L1532" s="46"/>
      <c r="M1532" s="236"/>
      <c r="N1532" s="237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325</v>
      </c>
      <c r="AU1532" s="19" t="s">
        <v>85</v>
      </c>
    </row>
    <row r="1533" s="13" customFormat="1">
      <c r="A1533" s="13"/>
      <c r="B1533" s="238"/>
      <c r="C1533" s="239"/>
      <c r="D1533" s="240" t="s">
        <v>327</v>
      </c>
      <c r="E1533" s="241" t="s">
        <v>19</v>
      </c>
      <c r="F1533" s="242" t="s">
        <v>1877</v>
      </c>
      <c r="G1533" s="239"/>
      <c r="H1533" s="241" t="s">
        <v>19</v>
      </c>
      <c r="I1533" s="243"/>
      <c r="J1533" s="239"/>
      <c r="K1533" s="239"/>
      <c r="L1533" s="244"/>
      <c r="M1533" s="245"/>
      <c r="N1533" s="246"/>
      <c r="O1533" s="246"/>
      <c r="P1533" s="246"/>
      <c r="Q1533" s="246"/>
      <c r="R1533" s="246"/>
      <c r="S1533" s="246"/>
      <c r="T1533" s="24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8" t="s">
        <v>327</v>
      </c>
      <c r="AU1533" s="248" t="s">
        <v>85</v>
      </c>
      <c r="AV1533" s="13" t="s">
        <v>82</v>
      </c>
      <c r="AW1533" s="13" t="s">
        <v>36</v>
      </c>
      <c r="AX1533" s="13" t="s">
        <v>75</v>
      </c>
      <c r="AY1533" s="248" t="s">
        <v>207</v>
      </c>
    </row>
    <row r="1534" s="14" customFormat="1">
      <c r="A1534" s="14"/>
      <c r="B1534" s="249"/>
      <c r="C1534" s="250"/>
      <c r="D1534" s="240" t="s">
        <v>327</v>
      </c>
      <c r="E1534" s="251" t="s">
        <v>19</v>
      </c>
      <c r="F1534" s="252" t="s">
        <v>1878</v>
      </c>
      <c r="G1534" s="250"/>
      <c r="H1534" s="253">
        <v>5.7199999999999998</v>
      </c>
      <c r="I1534" s="254"/>
      <c r="J1534" s="250"/>
      <c r="K1534" s="250"/>
      <c r="L1534" s="255"/>
      <c r="M1534" s="256"/>
      <c r="N1534" s="257"/>
      <c r="O1534" s="257"/>
      <c r="P1534" s="257"/>
      <c r="Q1534" s="257"/>
      <c r="R1534" s="257"/>
      <c r="S1534" s="257"/>
      <c r="T1534" s="25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9" t="s">
        <v>327</v>
      </c>
      <c r="AU1534" s="259" t="s">
        <v>85</v>
      </c>
      <c r="AV1534" s="14" t="s">
        <v>85</v>
      </c>
      <c r="AW1534" s="14" t="s">
        <v>36</v>
      </c>
      <c r="AX1534" s="14" t="s">
        <v>82</v>
      </c>
      <c r="AY1534" s="259" t="s">
        <v>207</v>
      </c>
    </row>
    <row r="1535" s="2" customFormat="1" ht="24.15" customHeight="1">
      <c r="A1535" s="40"/>
      <c r="B1535" s="41"/>
      <c r="C1535" s="214" t="s">
        <v>1879</v>
      </c>
      <c r="D1535" s="214" t="s">
        <v>211</v>
      </c>
      <c r="E1535" s="215" t="s">
        <v>1880</v>
      </c>
      <c r="F1535" s="216" t="s">
        <v>1881</v>
      </c>
      <c r="G1535" s="217" t="s">
        <v>220</v>
      </c>
      <c r="H1535" s="218">
        <v>207.33600000000001</v>
      </c>
      <c r="I1535" s="219"/>
      <c r="J1535" s="220">
        <f>ROUND(I1535*H1535,2)</f>
        <v>0</v>
      </c>
      <c r="K1535" s="216" t="s">
        <v>323</v>
      </c>
      <c r="L1535" s="46"/>
      <c r="M1535" s="229" t="s">
        <v>19</v>
      </c>
      <c r="N1535" s="230" t="s">
        <v>46</v>
      </c>
      <c r="O1535" s="86"/>
      <c r="P1535" s="231">
        <f>O1535*H1535</f>
        <v>0</v>
      </c>
      <c r="Q1535" s="231">
        <v>0</v>
      </c>
      <c r="R1535" s="231">
        <f>Q1535*H1535</f>
        <v>0</v>
      </c>
      <c r="S1535" s="231">
        <v>0.0040000000000000001</v>
      </c>
      <c r="T1535" s="232">
        <f>S1535*H1535</f>
        <v>0.82934400000000008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6" t="s">
        <v>215</v>
      </c>
      <c r="AT1535" s="226" t="s">
        <v>211</v>
      </c>
      <c r="AU1535" s="226" t="s">
        <v>85</v>
      </c>
      <c r="AY1535" s="19" t="s">
        <v>207</v>
      </c>
      <c r="BE1535" s="227">
        <f>IF(N1535="základní",J1535,0)</f>
        <v>0</v>
      </c>
      <c r="BF1535" s="227">
        <f>IF(N1535="snížená",J1535,0)</f>
        <v>0</v>
      </c>
      <c r="BG1535" s="227">
        <f>IF(N1535="zákl. přenesená",J1535,0)</f>
        <v>0</v>
      </c>
      <c r="BH1535" s="227">
        <f>IF(N1535="sníž. přenesená",J1535,0)</f>
        <v>0</v>
      </c>
      <c r="BI1535" s="227">
        <f>IF(N1535="nulová",J1535,0)</f>
        <v>0</v>
      </c>
      <c r="BJ1535" s="19" t="s">
        <v>82</v>
      </c>
      <c r="BK1535" s="227">
        <f>ROUND(I1535*H1535,2)</f>
        <v>0</v>
      </c>
      <c r="BL1535" s="19" t="s">
        <v>215</v>
      </c>
      <c r="BM1535" s="226" t="s">
        <v>1882</v>
      </c>
    </row>
    <row r="1536" s="2" customFormat="1">
      <c r="A1536" s="40"/>
      <c r="B1536" s="41"/>
      <c r="C1536" s="42"/>
      <c r="D1536" s="233" t="s">
        <v>325</v>
      </c>
      <c r="E1536" s="42"/>
      <c r="F1536" s="234" t="s">
        <v>1883</v>
      </c>
      <c r="G1536" s="42"/>
      <c r="H1536" s="42"/>
      <c r="I1536" s="235"/>
      <c r="J1536" s="42"/>
      <c r="K1536" s="42"/>
      <c r="L1536" s="46"/>
      <c r="M1536" s="236"/>
      <c r="N1536" s="237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325</v>
      </c>
      <c r="AU1536" s="19" t="s">
        <v>85</v>
      </c>
    </row>
    <row r="1537" s="13" customFormat="1">
      <c r="A1537" s="13"/>
      <c r="B1537" s="238"/>
      <c r="C1537" s="239"/>
      <c r="D1537" s="240" t="s">
        <v>327</v>
      </c>
      <c r="E1537" s="241" t="s">
        <v>19</v>
      </c>
      <c r="F1537" s="242" t="s">
        <v>1877</v>
      </c>
      <c r="G1537" s="239"/>
      <c r="H1537" s="241" t="s">
        <v>19</v>
      </c>
      <c r="I1537" s="243"/>
      <c r="J1537" s="239"/>
      <c r="K1537" s="239"/>
      <c r="L1537" s="244"/>
      <c r="M1537" s="245"/>
      <c r="N1537" s="246"/>
      <c r="O1537" s="246"/>
      <c r="P1537" s="246"/>
      <c r="Q1537" s="246"/>
      <c r="R1537" s="246"/>
      <c r="S1537" s="246"/>
      <c r="T1537" s="24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8" t="s">
        <v>327</v>
      </c>
      <c r="AU1537" s="248" t="s">
        <v>85</v>
      </c>
      <c r="AV1537" s="13" t="s">
        <v>82</v>
      </c>
      <c r="AW1537" s="13" t="s">
        <v>36</v>
      </c>
      <c r="AX1537" s="13" t="s">
        <v>75</v>
      </c>
      <c r="AY1537" s="248" t="s">
        <v>207</v>
      </c>
    </row>
    <row r="1538" s="14" customFormat="1">
      <c r="A1538" s="14"/>
      <c r="B1538" s="249"/>
      <c r="C1538" s="250"/>
      <c r="D1538" s="240" t="s">
        <v>327</v>
      </c>
      <c r="E1538" s="251" t="s">
        <v>19</v>
      </c>
      <c r="F1538" s="252" t="s">
        <v>1884</v>
      </c>
      <c r="G1538" s="250"/>
      <c r="H1538" s="253">
        <v>207.33600000000001</v>
      </c>
      <c r="I1538" s="254"/>
      <c r="J1538" s="250"/>
      <c r="K1538" s="250"/>
      <c r="L1538" s="255"/>
      <c r="M1538" s="256"/>
      <c r="N1538" s="257"/>
      <c r="O1538" s="257"/>
      <c r="P1538" s="257"/>
      <c r="Q1538" s="257"/>
      <c r="R1538" s="257"/>
      <c r="S1538" s="257"/>
      <c r="T1538" s="25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9" t="s">
        <v>327</v>
      </c>
      <c r="AU1538" s="259" t="s">
        <v>85</v>
      </c>
      <c r="AV1538" s="14" t="s">
        <v>85</v>
      </c>
      <c r="AW1538" s="14" t="s">
        <v>36</v>
      </c>
      <c r="AX1538" s="14" t="s">
        <v>82</v>
      </c>
      <c r="AY1538" s="259" t="s">
        <v>207</v>
      </c>
    </row>
    <row r="1539" s="2" customFormat="1" ht="24.15" customHeight="1">
      <c r="A1539" s="40"/>
      <c r="B1539" s="41"/>
      <c r="C1539" s="214" t="s">
        <v>1885</v>
      </c>
      <c r="D1539" s="214" t="s">
        <v>211</v>
      </c>
      <c r="E1539" s="215" t="s">
        <v>1886</v>
      </c>
      <c r="F1539" s="216" t="s">
        <v>1887</v>
      </c>
      <c r="G1539" s="217" t="s">
        <v>220</v>
      </c>
      <c r="H1539" s="218">
        <v>461.07900000000001</v>
      </c>
      <c r="I1539" s="219"/>
      <c r="J1539" s="220">
        <f>ROUND(I1539*H1539,2)</f>
        <v>0</v>
      </c>
      <c r="K1539" s="216" t="s">
        <v>323</v>
      </c>
      <c r="L1539" s="46"/>
      <c r="M1539" s="229" t="s">
        <v>19</v>
      </c>
      <c r="N1539" s="230" t="s">
        <v>46</v>
      </c>
      <c r="O1539" s="86"/>
      <c r="P1539" s="231">
        <f>O1539*H1539</f>
        <v>0</v>
      </c>
      <c r="Q1539" s="231">
        <v>0</v>
      </c>
      <c r="R1539" s="231">
        <f>Q1539*H1539</f>
        <v>0</v>
      </c>
      <c r="S1539" s="231">
        <v>0.01</v>
      </c>
      <c r="T1539" s="232">
        <f>S1539*H1539</f>
        <v>4.6107900000000006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215</v>
      </c>
      <c r="AT1539" s="226" t="s">
        <v>211</v>
      </c>
      <c r="AU1539" s="226" t="s">
        <v>85</v>
      </c>
      <c r="AY1539" s="19" t="s">
        <v>207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82</v>
      </c>
      <c r="BK1539" s="227">
        <f>ROUND(I1539*H1539,2)</f>
        <v>0</v>
      </c>
      <c r="BL1539" s="19" t="s">
        <v>215</v>
      </c>
      <c r="BM1539" s="226" t="s">
        <v>1888</v>
      </c>
    </row>
    <row r="1540" s="2" customFormat="1">
      <c r="A1540" s="40"/>
      <c r="B1540" s="41"/>
      <c r="C1540" s="42"/>
      <c r="D1540" s="233" t="s">
        <v>325</v>
      </c>
      <c r="E1540" s="42"/>
      <c r="F1540" s="234" t="s">
        <v>1889</v>
      </c>
      <c r="G1540" s="42"/>
      <c r="H1540" s="42"/>
      <c r="I1540" s="235"/>
      <c r="J1540" s="42"/>
      <c r="K1540" s="42"/>
      <c r="L1540" s="46"/>
      <c r="M1540" s="236"/>
      <c r="N1540" s="237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325</v>
      </c>
      <c r="AU1540" s="19" t="s">
        <v>85</v>
      </c>
    </row>
    <row r="1541" s="13" customFormat="1">
      <c r="A1541" s="13"/>
      <c r="B1541" s="238"/>
      <c r="C1541" s="239"/>
      <c r="D1541" s="240" t="s">
        <v>327</v>
      </c>
      <c r="E1541" s="241" t="s">
        <v>19</v>
      </c>
      <c r="F1541" s="242" t="s">
        <v>1877</v>
      </c>
      <c r="G1541" s="239"/>
      <c r="H1541" s="241" t="s">
        <v>19</v>
      </c>
      <c r="I1541" s="243"/>
      <c r="J1541" s="239"/>
      <c r="K1541" s="239"/>
      <c r="L1541" s="244"/>
      <c r="M1541" s="245"/>
      <c r="N1541" s="246"/>
      <c r="O1541" s="246"/>
      <c r="P1541" s="246"/>
      <c r="Q1541" s="246"/>
      <c r="R1541" s="246"/>
      <c r="S1541" s="246"/>
      <c r="T1541" s="247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8" t="s">
        <v>327</v>
      </c>
      <c r="AU1541" s="248" t="s">
        <v>85</v>
      </c>
      <c r="AV1541" s="13" t="s">
        <v>82</v>
      </c>
      <c r="AW1541" s="13" t="s">
        <v>36</v>
      </c>
      <c r="AX1541" s="13" t="s">
        <v>75</v>
      </c>
      <c r="AY1541" s="248" t="s">
        <v>207</v>
      </c>
    </row>
    <row r="1542" s="14" customFormat="1">
      <c r="A1542" s="14"/>
      <c r="B1542" s="249"/>
      <c r="C1542" s="250"/>
      <c r="D1542" s="240" t="s">
        <v>327</v>
      </c>
      <c r="E1542" s="251" t="s">
        <v>19</v>
      </c>
      <c r="F1542" s="252" t="s">
        <v>1890</v>
      </c>
      <c r="G1542" s="250"/>
      <c r="H1542" s="253">
        <v>461.07900000000001</v>
      </c>
      <c r="I1542" s="254"/>
      <c r="J1542" s="250"/>
      <c r="K1542" s="250"/>
      <c r="L1542" s="255"/>
      <c r="M1542" s="256"/>
      <c r="N1542" s="257"/>
      <c r="O1542" s="257"/>
      <c r="P1542" s="257"/>
      <c r="Q1542" s="257"/>
      <c r="R1542" s="257"/>
      <c r="S1542" s="257"/>
      <c r="T1542" s="25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9" t="s">
        <v>327</v>
      </c>
      <c r="AU1542" s="259" t="s">
        <v>85</v>
      </c>
      <c r="AV1542" s="14" t="s">
        <v>85</v>
      </c>
      <c r="AW1542" s="14" t="s">
        <v>36</v>
      </c>
      <c r="AX1542" s="14" t="s">
        <v>82</v>
      </c>
      <c r="AY1542" s="259" t="s">
        <v>207</v>
      </c>
    </row>
    <row r="1543" s="12" customFormat="1" ht="20.88" customHeight="1">
      <c r="A1543" s="12"/>
      <c r="B1543" s="198"/>
      <c r="C1543" s="199"/>
      <c r="D1543" s="200" t="s">
        <v>74</v>
      </c>
      <c r="E1543" s="212" t="s">
        <v>1059</v>
      </c>
      <c r="F1543" s="212" t="s">
        <v>1891</v>
      </c>
      <c r="G1543" s="199"/>
      <c r="H1543" s="199"/>
      <c r="I1543" s="202"/>
      <c r="J1543" s="213">
        <f>BK1543</f>
        <v>0</v>
      </c>
      <c r="K1543" s="199"/>
      <c r="L1543" s="204"/>
      <c r="M1543" s="205"/>
      <c r="N1543" s="206"/>
      <c r="O1543" s="206"/>
      <c r="P1543" s="207">
        <f>SUM(P1544:P1600)</f>
        <v>0</v>
      </c>
      <c r="Q1543" s="206"/>
      <c r="R1543" s="207">
        <f>SUM(R1544:R1600)</f>
        <v>0.055206899999999996</v>
      </c>
      <c r="S1543" s="206"/>
      <c r="T1543" s="208">
        <f>SUM(T1544:T1600)</f>
        <v>0</v>
      </c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R1543" s="209" t="s">
        <v>82</v>
      </c>
      <c r="AT1543" s="210" t="s">
        <v>74</v>
      </c>
      <c r="AU1543" s="210" t="s">
        <v>85</v>
      </c>
      <c r="AY1543" s="209" t="s">
        <v>207</v>
      </c>
      <c r="BK1543" s="211">
        <f>SUM(BK1544:BK1600)</f>
        <v>0</v>
      </c>
    </row>
    <row r="1544" s="2" customFormat="1" ht="24.15" customHeight="1">
      <c r="A1544" s="40"/>
      <c r="B1544" s="41"/>
      <c r="C1544" s="214" t="s">
        <v>1892</v>
      </c>
      <c r="D1544" s="214" t="s">
        <v>211</v>
      </c>
      <c r="E1544" s="215" t="s">
        <v>1893</v>
      </c>
      <c r="F1544" s="216" t="s">
        <v>1894</v>
      </c>
      <c r="G1544" s="217" t="s">
        <v>220</v>
      </c>
      <c r="H1544" s="218">
        <v>960.07399999999996</v>
      </c>
      <c r="I1544" s="219"/>
      <c r="J1544" s="220">
        <f>ROUND(I1544*H1544,2)</f>
        <v>0</v>
      </c>
      <c r="K1544" s="216" t="s">
        <v>323</v>
      </c>
      <c r="L1544" s="46"/>
      <c r="M1544" s="229" t="s">
        <v>19</v>
      </c>
      <c r="N1544" s="230" t="s">
        <v>46</v>
      </c>
      <c r="O1544" s="86"/>
      <c r="P1544" s="231">
        <f>O1544*H1544</f>
        <v>0</v>
      </c>
      <c r="Q1544" s="231">
        <v>0</v>
      </c>
      <c r="R1544" s="231">
        <f>Q1544*H1544</f>
        <v>0</v>
      </c>
      <c r="S1544" s="231">
        <v>0</v>
      </c>
      <c r="T1544" s="232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215</v>
      </c>
      <c r="AT1544" s="226" t="s">
        <v>211</v>
      </c>
      <c r="AU1544" s="226" t="s">
        <v>216</v>
      </c>
      <c r="AY1544" s="19" t="s">
        <v>207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82</v>
      </c>
      <c r="BK1544" s="227">
        <f>ROUND(I1544*H1544,2)</f>
        <v>0</v>
      </c>
      <c r="BL1544" s="19" t="s">
        <v>215</v>
      </c>
      <c r="BM1544" s="226" t="s">
        <v>1895</v>
      </c>
    </row>
    <row r="1545" s="2" customFormat="1">
      <c r="A1545" s="40"/>
      <c r="B1545" s="41"/>
      <c r="C1545" s="42"/>
      <c r="D1545" s="233" t="s">
        <v>325</v>
      </c>
      <c r="E1545" s="42"/>
      <c r="F1545" s="234" t="s">
        <v>1896</v>
      </c>
      <c r="G1545" s="42"/>
      <c r="H1545" s="42"/>
      <c r="I1545" s="235"/>
      <c r="J1545" s="42"/>
      <c r="K1545" s="42"/>
      <c r="L1545" s="46"/>
      <c r="M1545" s="236"/>
      <c r="N1545" s="237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325</v>
      </c>
      <c r="AU1545" s="19" t="s">
        <v>216</v>
      </c>
    </row>
    <row r="1546" s="13" customFormat="1">
      <c r="A1546" s="13"/>
      <c r="B1546" s="238"/>
      <c r="C1546" s="239"/>
      <c r="D1546" s="240" t="s">
        <v>327</v>
      </c>
      <c r="E1546" s="241" t="s">
        <v>19</v>
      </c>
      <c r="F1546" s="242" t="s">
        <v>1897</v>
      </c>
      <c r="G1546" s="239"/>
      <c r="H1546" s="241" t="s">
        <v>19</v>
      </c>
      <c r="I1546" s="243"/>
      <c r="J1546" s="239"/>
      <c r="K1546" s="239"/>
      <c r="L1546" s="244"/>
      <c r="M1546" s="245"/>
      <c r="N1546" s="246"/>
      <c r="O1546" s="246"/>
      <c r="P1546" s="246"/>
      <c r="Q1546" s="246"/>
      <c r="R1546" s="246"/>
      <c r="S1546" s="246"/>
      <c r="T1546" s="247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8" t="s">
        <v>327</v>
      </c>
      <c r="AU1546" s="248" t="s">
        <v>216</v>
      </c>
      <c r="AV1546" s="13" t="s">
        <v>82</v>
      </c>
      <c r="AW1546" s="13" t="s">
        <v>36</v>
      </c>
      <c r="AX1546" s="13" t="s">
        <v>75</v>
      </c>
      <c r="AY1546" s="248" t="s">
        <v>207</v>
      </c>
    </row>
    <row r="1547" s="13" customFormat="1">
      <c r="A1547" s="13"/>
      <c r="B1547" s="238"/>
      <c r="C1547" s="239"/>
      <c r="D1547" s="240" t="s">
        <v>327</v>
      </c>
      <c r="E1547" s="241" t="s">
        <v>19</v>
      </c>
      <c r="F1547" s="242" t="s">
        <v>1898</v>
      </c>
      <c r="G1547" s="239"/>
      <c r="H1547" s="241" t="s">
        <v>19</v>
      </c>
      <c r="I1547" s="243"/>
      <c r="J1547" s="239"/>
      <c r="K1547" s="239"/>
      <c r="L1547" s="244"/>
      <c r="M1547" s="245"/>
      <c r="N1547" s="246"/>
      <c r="O1547" s="246"/>
      <c r="P1547" s="246"/>
      <c r="Q1547" s="246"/>
      <c r="R1547" s="246"/>
      <c r="S1547" s="246"/>
      <c r="T1547" s="24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8" t="s">
        <v>327</v>
      </c>
      <c r="AU1547" s="248" t="s">
        <v>216</v>
      </c>
      <c r="AV1547" s="13" t="s">
        <v>82</v>
      </c>
      <c r="AW1547" s="13" t="s">
        <v>36</v>
      </c>
      <c r="AX1547" s="13" t="s">
        <v>75</v>
      </c>
      <c r="AY1547" s="248" t="s">
        <v>207</v>
      </c>
    </row>
    <row r="1548" s="13" customFormat="1">
      <c r="A1548" s="13"/>
      <c r="B1548" s="238"/>
      <c r="C1548" s="239"/>
      <c r="D1548" s="240" t="s">
        <v>327</v>
      </c>
      <c r="E1548" s="241" t="s">
        <v>19</v>
      </c>
      <c r="F1548" s="242" t="s">
        <v>1445</v>
      </c>
      <c r="G1548" s="239"/>
      <c r="H1548" s="241" t="s">
        <v>19</v>
      </c>
      <c r="I1548" s="243"/>
      <c r="J1548" s="239"/>
      <c r="K1548" s="239"/>
      <c r="L1548" s="244"/>
      <c r="M1548" s="245"/>
      <c r="N1548" s="246"/>
      <c r="O1548" s="246"/>
      <c r="P1548" s="246"/>
      <c r="Q1548" s="246"/>
      <c r="R1548" s="246"/>
      <c r="S1548" s="246"/>
      <c r="T1548" s="24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8" t="s">
        <v>327</v>
      </c>
      <c r="AU1548" s="248" t="s">
        <v>216</v>
      </c>
      <c r="AV1548" s="13" t="s">
        <v>82</v>
      </c>
      <c r="AW1548" s="13" t="s">
        <v>36</v>
      </c>
      <c r="AX1548" s="13" t="s">
        <v>75</v>
      </c>
      <c r="AY1548" s="248" t="s">
        <v>207</v>
      </c>
    </row>
    <row r="1549" s="14" customFormat="1">
      <c r="A1549" s="14"/>
      <c r="B1549" s="249"/>
      <c r="C1549" s="250"/>
      <c r="D1549" s="240" t="s">
        <v>327</v>
      </c>
      <c r="E1549" s="251" t="s">
        <v>19</v>
      </c>
      <c r="F1549" s="252" t="s">
        <v>1899</v>
      </c>
      <c r="G1549" s="250"/>
      <c r="H1549" s="253">
        <v>180.90000000000001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327</v>
      </c>
      <c r="AU1549" s="259" t="s">
        <v>216</v>
      </c>
      <c r="AV1549" s="14" t="s">
        <v>85</v>
      </c>
      <c r="AW1549" s="14" t="s">
        <v>36</v>
      </c>
      <c r="AX1549" s="14" t="s">
        <v>75</v>
      </c>
      <c r="AY1549" s="259" t="s">
        <v>207</v>
      </c>
    </row>
    <row r="1550" s="14" customFormat="1">
      <c r="A1550" s="14"/>
      <c r="B1550" s="249"/>
      <c r="C1550" s="250"/>
      <c r="D1550" s="240" t="s">
        <v>327</v>
      </c>
      <c r="E1550" s="251" t="s">
        <v>19</v>
      </c>
      <c r="F1550" s="252" t="s">
        <v>1900</v>
      </c>
      <c r="G1550" s="250"/>
      <c r="H1550" s="253">
        <v>62.640000000000001</v>
      </c>
      <c r="I1550" s="254"/>
      <c r="J1550" s="250"/>
      <c r="K1550" s="250"/>
      <c r="L1550" s="255"/>
      <c r="M1550" s="256"/>
      <c r="N1550" s="257"/>
      <c r="O1550" s="257"/>
      <c r="P1550" s="257"/>
      <c r="Q1550" s="257"/>
      <c r="R1550" s="257"/>
      <c r="S1550" s="257"/>
      <c r="T1550" s="25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9" t="s">
        <v>327</v>
      </c>
      <c r="AU1550" s="259" t="s">
        <v>216</v>
      </c>
      <c r="AV1550" s="14" t="s">
        <v>85</v>
      </c>
      <c r="AW1550" s="14" t="s">
        <v>36</v>
      </c>
      <c r="AX1550" s="14" t="s">
        <v>75</v>
      </c>
      <c r="AY1550" s="259" t="s">
        <v>207</v>
      </c>
    </row>
    <row r="1551" s="13" customFormat="1">
      <c r="A1551" s="13"/>
      <c r="B1551" s="238"/>
      <c r="C1551" s="239"/>
      <c r="D1551" s="240" t="s">
        <v>327</v>
      </c>
      <c r="E1551" s="241" t="s">
        <v>19</v>
      </c>
      <c r="F1551" s="242" t="s">
        <v>1447</v>
      </c>
      <c r="G1551" s="239"/>
      <c r="H1551" s="241" t="s">
        <v>19</v>
      </c>
      <c r="I1551" s="243"/>
      <c r="J1551" s="239"/>
      <c r="K1551" s="239"/>
      <c r="L1551" s="244"/>
      <c r="M1551" s="245"/>
      <c r="N1551" s="246"/>
      <c r="O1551" s="246"/>
      <c r="P1551" s="246"/>
      <c r="Q1551" s="246"/>
      <c r="R1551" s="246"/>
      <c r="S1551" s="246"/>
      <c r="T1551" s="247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8" t="s">
        <v>327</v>
      </c>
      <c r="AU1551" s="248" t="s">
        <v>216</v>
      </c>
      <c r="AV1551" s="13" t="s">
        <v>82</v>
      </c>
      <c r="AW1551" s="13" t="s">
        <v>36</v>
      </c>
      <c r="AX1551" s="13" t="s">
        <v>75</v>
      </c>
      <c r="AY1551" s="248" t="s">
        <v>207</v>
      </c>
    </row>
    <row r="1552" s="14" customFormat="1">
      <c r="A1552" s="14"/>
      <c r="B1552" s="249"/>
      <c r="C1552" s="250"/>
      <c r="D1552" s="240" t="s">
        <v>327</v>
      </c>
      <c r="E1552" s="251" t="s">
        <v>19</v>
      </c>
      <c r="F1552" s="252" t="s">
        <v>1901</v>
      </c>
      <c r="G1552" s="250"/>
      <c r="H1552" s="253">
        <v>272.13600000000002</v>
      </c>
      <c r="I1552" s="254"/>
      <c r="J1552" s="250"/>
      <c r="K1552" s="250"/>
      <c r="L1552" s="255"/>
      <c r="M1552" s="256"/>
      <c r="N1552" s="257"/>
      <c r="O1552" s="257"/>
      <c r="P1552" s="257"/>
      <c r="Q1552" s="257"/>
      <c r="R1552" s="257"/>
      <c r="S1552" s="257"/>
      <c r="T1552" s="25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9" t="s">
        <v>327</v>
      </c>
      <c r="AU1552" s="259" t="s">
        <v>216</v>
      </c>
      <c r="AV1552" s="14" t="s">
        <v>85</v>
      </c>
      <c r="AW1552" s="14" t="s">
        <v>36</v>
      </c>
      <c r="AX1552" s="14" t="s">
        <v>75</v>
      </c>
      <c r="AY1552" s="259" t="s">
        <v>207</v>
      </c>
    </row>
    <row r="1553" s="13" customFormat="1">
      <c r="A1553" s="13"/>
      <c r="B1553" s="238"/>
      <c r="C1553" s="239"/>
      <c r="D1553" s="240" t="s">
        <v>327</v>
      </c>
      <c r="E1553" s="241" t="s">
        <v>19</v>
      </c>
      <c r="F1553" s="242" t="s">
        <v>1449</v>
      </c>
      <c r="G1553" s="239"/>
      <c r="H1553" s="241" t="s">
        <v>19</v>
      </c>
      <c r="I1553" s="243"/>
      <c r="J1553" s="239"/>
      <c r="K1553" s="239"/>
      <c r="L1553" s="244"/>
      <c r="M1553" s="245"/>
      <c r="N1553" s="246"/>
      <c r="O1553" s="246"/>
      <c r="P1553" s="246"/>
      <c r="Q1553" s="246"/>
      <c r="R1553" s="246"/>
      <c r="S1553" s="246"/>
      <c r="T1553" s="247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8" t="s">
        <v>327</v>
      </c>
      <c r="AU1553" s="248" t="s">
        <v>216</v>
      </c>
      <c r="AV1553" s="13" t="s">
        <v>82</v>
      </c>
      <c r="AW1553" s="13" t="s">
        <v>36</v>
      </c>
      <c r="AX1553" s="13" t="s">
        <v>75</v>
      </c>
      <c r="AY1553" s="248" t="s">
        <v>207</v>
      </c>
    </row>
    <row r="1554" s="14" customFormat="1">
      <c r="A1554" s="14"/>
      <c r="B1554" s="249"/>
      <c r="C1554" s="250"/>
      <c r="D1554" s="240" t="s">
        <v>327</v>
      </c>
      <c r="E1554" s="251" t="s">
        <v>19</v>
      </c>
      <c r="F1554" s="252" t="s">
        <v>1902</v>
      </c>
      <c r="G1554" s="250"/>
      <c r="H1554" s="253">
        <v>224.34800000000001</v>
      </c>
      <c r="I1554" s="254"/>
      <c r="J1554" s="250"/>
      <c r="K1554" s="250"/>
      <c r="L1554" s="255"/>
      <c r="M1554" s="256"/>
      <c r="N1554" s="257"/>
      <c r="O1554" s="257"/>
      <c r="P1554" s="257"/>
      <c r="Q1554" s="257"/>
      <c r="R1554" s="257"/>
      <c r="S1554" s="257"/>
      <c r="T1554" s="25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9" t="s">
        <v>327</v>
      </c>
      <c r="AU1554" s="259" t="s">
        <v>216</v>
      </c>
      <c r="AV1554" s="14" t="s">
        <v>85</v>
      </c>
      <c r="AW1554" s="14" t="s">
        <v>36</v>
      </c>
      <c r="AX1554" s="14" t="s">
        <v>75</v>
      </c>
      <c r="AY1554" s="259" t="s">
        <v>207</v>
      </c>
    </row>
    <row r="1555" s="14" customFormat="1">
      <c r="A1555" s="14"/>
      <c r="B1555" s="249"/>
      <c r="C1555" s="250"/>
      <c r="D1555" s="240" t="s">
        <v>327</v>
      </c>
      <c r="E1555" s="251" t="s">
        <v>19</v>
      </c>
      <c r="F1555" s="252" t="s">
        <v>1903</v>
      </c>
      <c r="G1555" s="250"/>
      <c r="H1555" s="253">
        <v>143.55000000000001</v>
      </c>
      <c r="I1555" s="254"/>
      <c r="J1555" s="250"/>
      <c r="K1555" s="250"/>
      <c r="L1555" s="255"/>
      <c r="M1555" s="256"/>
      <c r="N1555" s="257"/>
      <c r="O1555" s="257"/>
      <c r="P1555" s="257"/>
      <c r="Q1555" s="257"/>
      <c r="R1555" s="257"/>
      <c r="S1555" s="257"/>
      <c r="T1555" s="25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9" t="s">
        <v>327</v>
      </c>
      <c r="AU1555" s="259" t="s">
        <v>216</v>
      </c>
      <c r="AV1555" s="14" t="s">
        <v>85</v>
      </c>
      <c r="AW1555" s="14" t="s">
        <v>36</v>
      </c>
      <c r="AX1555" s="14" t="s">
        <v>75</v>
      </c>
      <c r="AY1555" s="259" t="s">
        <v>207</v>
      </c>
    </row>
    <row r="1556" s="13" customFormat="1">
      <c r="A1556" s="13"/>
      <c r="B1556" s="238"/>
      <c r="C1556" s="239"/>
      <c r="D1556" s="240" t="s">
        <v>327</v>
      </c>
      <c r="E1556" s="241" t="s">
        <v>19</v>
      </c>
      <c r="F1556" s="242" t="s">
        <v>1457</v>
      </c>
      <c r="G1556" s="239"/>
      <c r="H1556" s="241" t="s">
        <v>19</v>
      </c>
      <c r="I1556" s="243"/>
      <c r="J1556" s="239"/>
      <c r="K1556" s="239"/>
      <c r="L1556" s="244"/>
      <c r="M1556" s="245"/>
      <c r="N1556" s="246"/>
      <c r="O1556" s="246"/>
      <c r="P1556" s="246"/>
      <c r="Q1556" s="246"/>
      <c r="R1556" s="246"/>
      <c r="S1556" s="246"/>
      <c r="T1556" s="24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8" t="s">
        <v>327</v>
      </c>
      <c r="AU1556" s="248" t="s">
        <v>216</v>
      </c>
      <c r="AV1556" s="13" t="s">
        <v>82</v>
      </c>
      <c r="AW1556" s="13" t="s">
        <v>36</v>
      </c>
      <c r="AX1556" s="13" t="s">
        <v>75</v>
      </c>
      <c r="AY1556" s="248" t="s">
        <v>207</v>
      </c>
    </row>
    <row r="1557" s="14" customFormat="1">
      <c r="A1557" s="14"/>
      <c r="B1557" s="249"/>
      <c r="C1557" s="250"/>
      <c r="D1557" s="240" t="s">
        <v>327</v>
      </c>
      <c r="E1557" s="251" t="s">
        <v>19</v>
      </c>
      <c r="F1557" s="252" t="s">
        <v>1904</v>
      </c>
      <c r="G1557" s="250"/>
      <c r="H1557" s="253">
        <v>65.474999999999994</v>
      </c>
      <c r="I1557" s="254"/>
      <c r="J1557" s="250"/>
      <c r="K1557" s="250"/>
      <c r="L1557" s="255"/>
      <c r="M1557" s="256"/>
      <c r="N1557" s="257"/>
      <c r="O1557" s="257"/>
      <c r="P1557" s="257"/>
      <c r="Q1557" s="257"/>
      <c r="R1557" s="257"/>
      <c r="S1557" s="257"/>
      <c r="T1557" s="25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9" t="s">
        <v>327</v>
      </c>
      <c r="AU1557" s="259" t="s">
        <v>216</v>
      </c>
      <c r="AV1557" s="14" t="s">
        <v>85</v>
      </c>
      <c r="AW1557" s="14" t="s">
        <v>36</v>
      </c>
      <c r="AX1557" s="14" t="s">
        <v>75</v>
      </c>
      <c r="AY1557" s="259" t="s">
        <v>207</v>
      </c>
    </row>
    <row r="1558" s="13" customFormat="1">
      <c r="A1558" s="13"/>
      <c r="B1558" s="238"/>
      <c r="C1558" s="239"/>
      <c r="D1558" s="240" t="s">
        <v>327</v>
      </c>
      <c r="E1558" s="241" t="s">
        <v>19</v>
      </c>
      <c r="F1558" s="242" t="s">
        <v>1459</v>
      </c>
      <c r="G1558" s="239"/>
      <c r="H1558" s="241" t="s">
        <v>19</v>
      </c>
      <c r="I1558" s="243"/>
      <c r="J1558" s="239"/>
      <c r="K1558" s="239"/>
      <c r="L1558" s="244"/>
      <c r="M1558" s="245"/>
      <c r="N1558" s="246"/>
      <c r="O1558" s="246"/>
      <c r="P1558" s="246"/>
      <c r="Q1558" s="246"/>
      <c r="R1558" s="246"/>
      <c r="S1558" s="246"/>
      <c r="T1558" s="24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8" t="s">
        <v>327</v>
      </c>
      <c r="AU1558" s="248" t="s">
        <v>216</v>
      </c>
      <c r="AV1558" s="13" t="s">
        <v>82</v>
      </c>
      <c r="AW1558" s="13" t="s">
        <v>36</v>
      </c>
      <c r="AX1558" s="13" t="s">
        <v>75</v>
      </c>
      <c r="AY1558" s="248" t="s">
        <v>207</v>
      </c>
    </row>
    <row r="1559" s="14" customFormat="1">
      <c r="A1559" s="14"/>
      <c r="B1559" s="249"/>
      <c r="C1559" s="250"/>
      <c r="D1559" s="240" t="s">
        <v>327</v>
      </c>
      <c r="E1559" s="251" t="s">
        <v>19</v>
      </c>
      <c r="F1559" s="252" t="s">
        <v>1905</v>
      </c>
      <c r="G1559" s="250"/>
      <c r="H1559" s="253">
        <v>11.025</v>
      </c>
      <c r="I1559" s="254"/>
      <c r="J1559" s="250"/>
      <c r="K1559" s="250"/>
      <c r="L1559" s="255"/>
      <c r="M1559" s="256"/>
      <c r="N1559" s="257"/>
      <c r="O1559" s="257"/>
      <c r="P1559" s="257"/>
      <c r="Q1559" s="257"/>
      <c r="R1559" s="257"/>
      <c r="S1559" s="257"/>
      <c r="T1559" s="25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9" t="s">
        <v>327</v>
      </c>
      <c r="AU1559" s="259" t="s">
        <v>216</v>
      </c>
      <c r="AV1559" s="14" t="s">
        <v>85</v>
      </c>
      <c r="AW1559" s="14" t="s">
        <v>36</v>
      </c>
      <c r="AX1559" s="14" t="s">
        <v>75</v>
      </c>
      <c r="AY1559" s="259" t="s">
        <v>207</v>
      </c>
    </row>
    <row r="1560" s="15" customFormat="1">
      <c r="A1560" s="15"/>
      <c r="B1560" s="260"/>
      <c r="C1560" s="261"/>
      <c r="D1560" s="240" t="s">
        <v>327</v>
      </c>
      <c r="E1560" s="262" t="s">
        <v>19</v>
      </c>
      <c r="F1560" s="263" t="s">
        <v>345</v>
      </c>
      <c r="G1560" s="261"/>
      <c r="H1560" s="264">
        <v>960.07399999999996</v>
      </c>
      <c r="I1560" s="265"/>
      <c r="J1560" s="261"/>
      <c r="K1560" s="261"/>
      <c r="L1560" s="266"/>
      <c r="M1560" s="267"/>
      <c r="N1560" s="268"/>
      <c r="O1560" s="268"/>
      <c r="P1560" s="268"/>
      <c r="Q1560" s="268"/>
      <c r="R1560" s="268"/>
      <c r="S1560" s="268"/>
      <c r="T1560" s="269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0" t="s">
        <v>327</v>
      </c>
      <c r="AU1560" s="270" t="s">
        <v>216</v>
      </c>
      <c r="AV1560" s="15" t="s">
        <v>215</v>
      </c>
      <c r="AW1560" s="15" t="s">
        <v>36</v>
      </c>
      <c r="AX1560" s="15" t="s">
        <v>82</v>
      </c>
      <c r="AY1560" s="270" t="s">
        <v>207</v>
      </c>
    </row>
    <row r="1561" s="2" customFormat="1" ht="24.15" customHeight="1">
      <c r="A1561" s="40"/>
      <c r="B1561" s="41"/>
      <c r="C1561" s="214" t="s">
        <v>1906</v>
      </c>
      <c r="D1561" s="214" t="s">
        <v>211</v>
      </c>
      <c r="E1561" s="215" t="s">
        <v>1907</v>
      </c>
      <c r="F1561" s="216" t="s">
        <v>1908</v>
      </c>
      <c r="G1561" s="217" t="s">
        <v>220</v>
      </c>
      <c r="H1561" s="218">
        <v>28802.220000000001</v>
      </c>
      <c r="I1561" s="219"/>
      <c r="J1561" s="220">
        <f>ROUND(I1561*H1561,2)</f>
        <v>0</v>
      </c>
      <c r="K1561" s="216" t="s">
        <v>323</v>
      </c>
      <c r="L1561" s="46"/>
      <c r="M1561" s="229" t="s">
        <v>19</v>
      </c>
      <c r="N1561" s="230" t="s">
        <v>46</v>
      </c>
      <c r="O1561" s="86"/>
      <c r="P1561" s="231">
        <f>O1561*H1561</f>
        <v>0</v>
      </c>
      <c r="Q1561" s="231">
        <v>0</v>
      </c>
      <c r="R1561" s="231">
        <f>Q1561*H1561</f>
        <v>0</v>
      </c>
      <c r="S1561" s="231">
        <v>0</v>
      </c>
      <c r="T1561" s="232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215</v>
      </c>
      <c r="AT1561" s="226" t="s">
        <v>211</v>
      </c>
      <c r="AU1561" s="226" t="s">
        <v>216</v>
      </c>
      <c r="AY1561" s="19" t="s">
        <v>207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82</v>
      </c>
      <c r="BK1561" s="227">
        <f>ROUND(I1561*H1561,2)</f>
        <v>0</v>
      </c>
      <c r="BL1561" s="19" t="s">
        <v>215</v>
      </c>
      <c r="BM1561" s="226" t="s">
        <v>1909</v>
      </c>
    </row>
    <row r="1562" s="2" customFormat="1">
      <c r="A1562" s="40"/>
      <c r="B1562" s="41"/>
      <c r="C1562" s="42"/>
      <c r="D1562" s="233" t="s">
        <v>325</v>
      </c>
      <c r="E1562" s="42"/>
      <c r="F1562" s="234" t="s">
        <v>1910</v>
      </c>
      <c r="G1562" s="42"/>
      <c r="H1562" s="42"/>
      <c r="I1562" s="235"/>
      <c r="J1562" s="42"/>
      <c r="K1562" s="42"/>
      <c r="L1562" s="46"/>
      <c r="M1562" s="236"/>
      <c r="N1562" s="237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325</v>
      </c>
      <c r="AU1562" s="19" t="s">
        <v>216</v>
      </c>
    </row>
    <row r="1563" s="14" customFormat="1">
      <c r="A1563" s="14"/>
      <c r="B1563" s="249"/>
      <c r="C1563" s="250"/>
      <c r="D1563" s="240" t="s">
        <v>327</v>
      </c>
      <c r="E1563" s="251" t="s">
        <v>19</v>
      </c>
      <c r="F1563" s="252" t="s">
        <v>1911</v>
      </c>
      <c r="G1563" s="250"/>
      <c r="H1563" s="253">
        <v>28802.220000000001</v>
      </c>
      <c r="I1563" s="254"/>
      <c r="J1563" s="250"/>
      <c r="K1563" s="250"/>
      <c r="L1563" s="255"/>
      <c r="M1563" s="256"/>
      <c r="N1563" s="257"/>
      <c r="O1563" s="257"/>
      <c r="P1563" s="257"/>
      <c r="Q1563" s="257"/>
      <c r="R1563" s="257"/>
      <c r="S1563" s="257"/>
      <c r="T1563" s="25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9" t="s">
        <v>327</v>
      </c>
      <c r="AU1563" s="259" t="s">
        <v>216</v>
      </c>
      <c r="AV1563" s="14" t="s">
        <v>85</v>
      </c>
      <c r="AW1563" s="14" t="s">
        <v>36</v>
      </c>
      <c r="AX1563" s="14" t="s">
        <v>82</v>
      </c>
      <c r="AY1563" s="259" t="s">
        <v>207</v>
      </c>
    </row>
    <row r="1564" s="2" customFormat="1" ht="24.15" customHeight="1">
      <c r="A1564" s="40"/>
      <c r="B1564" s="41"/>
      <c r="C1564" s="214" t="s">
        <v>1912</v>
      </c>
      <c r="D1564" s="214" t="s">
        <v>211</v>
      </c>
      <c r="E1564" s="215" t="s">
        <v>1913</v>
      </c>
      <c r="F1564" s="216" t="s">
        <v>1914</v>
      </c>
      <c r="G1564" s="217" t="s">
        <v>220</v>
      </c>
      <c r="H1564" s="218">
        <v>960.07399999999996</v>
      </c>
      <c r="I1564" s="219"/>
      <c r="J1564" s="220">
        <f>ROUND(I1564*H1564,2)</f>
        <v>0</v>
      </c>
      <c r="K1564" s="216" t="s">
        <v>323</v>
      </c>
      <c r="L1564" s="46"/>
      <c r="M1564" s="229" t="s">
        <v>19</v>
      </c>
      <c r="N1564" s="230" t="s">
        <v>46</v>
      </c>
      <c r="O1564" s="86"/>
      <c r="P1564" s="231">
        <f>O1564*H1564</f>
        <v>0</v>
      </c>
      <c r="Q1564" s="231">
        <v>0</v>
      </c>
      <c r="R1564" s="231">
        <f>Q1564*H1564</f>
        <v>0</v>
      </c>
      <c r="S1564" s="231">
        <v>0</v>
      </c>
      <c r="T1564" s="232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6" t="s">
        <v>215</v>
      </c>
      <c r="AT1564" s="226" t="s">
        <v>211</v>
      </c>
      <c r="AU1564" s="226" t="s">
        <v>216</v>
      </c>
      <c r="AY1564" s="19" t="s">
        <v>207</v>
      </c>
      <c r="BE1564" s="227">
        <f>IF(N1564="základní",J1564,0)</f>
        <v>0</v>
      </c>
      <c r="BF1564" s="227">
        <f>IF(N1564="snížená",J1564,0)</f>
        <v>0</v>
      </c>
      <c r="BG1564" s="227">
        <f>IF(N1564="zákl. přenesená",J1564,0)</f>
        <v>0</v>
      </c>
      <c r="BH1564" s="227">
        <f>IF(N1564="sníž. přenesená",J1564,0)</f>
        <v>0</v>
      </c>
      <c r="BI1564" s="227">
        <f>IF(N1564="nulová",J1564,0)</f>
        <v>0</v>
      </c>
      <c r="BJ1564" s="19" t="s">
        <v>82</v>
      </c>
      <c r="BK1564" s="227">
        <f>ROUND(I1564*H1564,2)</f>
        <v>0</v>
      </c>
      <c r="BL1564" s="19" t="s">
        <v>215</v>
      </c>
      <c r="BM1564" s="226" t="s">
        <v>1915</v>
      </c>
    </row>
    <row r="1565" s="2" customFormat="1">
      <c r="A1565" s="40"/>
      <c r="B1565" s="41"/>
      <c r="C1565" s="42"/>
      <c r="D1565" s="233" t="s">
        <v>325</v>
      </c>
      <c r="E1565" s="42"/>
      <c r="F1565" s="234" t="s">
        <v>1916</v>
      </c>
      <c r="G1565" s="42"/>
      <c r="H1565" s="42"/>
      <c r="I1565" s="235"/>
      <c r="J1565" s="42"/>
      <c r="K1565" s="42"/>
      <c r="L1565" s="46"/>
      <c r="M1565" s="236"/>
      <c r="N1565" s="237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325</v>
      </c>
      <c r="AU1565" s="19" t="s">
        <v>216</v>
      </c>
    </row>
    <row r="1566" s="2" customFormat="1" ht="16.5" customHeight="1">
      <c r="A1566" s="40"/>
      <c r="B1566" s="41"/>
      <c r="C1566" s="214" t="s">
        <v>1917</v>
      </c>
      <c r="D1566" s="214" t="s">
        <v>211</v>
      </c>
      <c r="E1566" s="215" t="s">
        <v>1918</v>
      </c>
      <c r="F1566" s="216" t="s">
        <v>1919</v>
      </c>
      <c r="G1566" s="217" t="s">
        <v>220</v>
      </c>
      <c r="H1566" s="218">
        <v>960.07399999999996</v>
      </c>
      <c r="I1566" s="219"/>
      <c r="J1566" s="220">
        <f>ROUND(I1566*H1566,2)</f>
        <v>0</v>
      </c>
      <c r="K1566" s="216" t="s">
        <v>323</v>
      </c>
      <c r="L1566" s="46"/>
      <c r="M1566" s="229" t="s">
        <v>19</v>
      </c>
      <c r="N1566" s="230" t="s">
        <v>46</v>
      </c>
      <c r="O1566" s="86"/>
      <c r="P1566" s="231">
        <f>O1566*H1566</f>
        <v>0</v>
      </c>
      <c r="Q1566" s="231">
        <v>0</v>
      </c>
      <c r="R1566" s="231">
        <f>Q1566*H1566</f>
        <v>0</v>
      </c>
      <c r="S1566" s="231">
        <v>0</v>
      </c>
      <c r="T1566" s="232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6" t="s">
        <v>215</v>
      </c>
      <c r="AT1566" s="226" t="s">
        <v>211</v>
      </c>
      <c r="AU1566" s="226" t="s">
        <v>216</v>
      </c>
      <c r="AY1566" s="19" t="s">
        <v>207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19" t="s">
        <v>82</v>
      </c>
      <c r="BK1566" s="227">
        <f>ROUND(I1566*H1566,2)</f>
        <v>0</v>
      </c>
      <c r="BL1566" s="19" t="s">
        <v>215</v>
      </c>
      <c r="BM1566" s="226" t="s">
        <v>1920</v>
      </c>
    </row>
    <row r="1567" s="2" customFormat="1">
      <c r="A1567" s="40"/>
      <c r="B1567" s="41"/>
      <c r="C1567" s="42"/>
      <c r="D1567" s="233" t="s">
        <v>325</v>
      </c>
      <c r="E1567" s="42"/>
      <c r="F1567" s="234" t="s">
        <v>1921</v>
      </c>
      <c r="G1567" s="42"/>
      <c r="H1567" s="42"/>
      <c r="I1567" s="235"/>
      <c r="J1567" s="42"/>
      <c r="K1567" s="42"/>
      <c r="L1567" s="46"/>
      <c r="M1567" s="236"/>
      <c r="N1567" s="237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325</v>
      </c>
      <c r="AU1567" s="19" t="s">
        <v>216</v>
      </c>
    </row>
    <row r="1568" s="13" customFormat="1">
      <c r="A1568" s="13"/>
      <c r="B1568" s="238"/>
      <c r="C1568" s="239"/>
      <c r="D1568" s="240" t="s">
        <v>327</v>
      </c>
      <c r="E1568" s="241" t="s">
        <v>19</v>
      </c>
      <c r="F1568" s="242" t="s">
        <v>1922</v>
      </c>
      <c r="G1568" s="239"/>
      <c r="H1568" s="241" t="s">
        <v>19</v>
      </c>
      <c r="I1568" s="243"/>
      <c r="J1568" s="239"/>
      <c r="K1568" s="239"/>
      <c r="L1568" s="244"/>
      <c r="M1568" s="245"/>
      <c r="N1568" s="246"/>
      <c r="O1568" s="246"/>
      <c r="P1568" s="246"/>
      <c r="Q1568" s="246"/>
      <c r="R1568" s="246"/>
      <c r="S1568" s="246"/>
      <c r="T1568" s="247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8" t="s">
        <v>327</v>
      </c>
      <c r="AU1568" s="248" t="s">
        <v>216</v>
      </c>
      <c r="AV1568" s="13" t="s">
        <v>82</v>
      </c>
      <c r="AW1568" s="13" t="s">
        <v>36</v>
      </c>
      <c r="AX1568" s="13" t="s">
        <v>75</v>
      </c>
      <c r="AY1568" s="248" t="s">
        <v>207</v>
      </c>
    </row>
    <row r="1569" s="14" customFormat="1">
      <c r="A1569" s="14"/>
      <c r="B1569" s="249"/>
      <c r="C1569" s="250"/>
      <c r="D1569" s="240" t="s">
        <v>327</v>
      </c>
      <c r="E1569" s="251" t="s">
        <v>19</v>
      </c>
      <c r="F1569" s="252" t="s">
        <v>1923</v>
      </c>
      <c r="G1569" s="250"/>
      <c r="H1569" s="253">
        <v>960.07399999999996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327</v>
      </c>
      <c r="AU1569" s="259" t="s">
        <v>216</v>
      </c>
      <c r="AV1569" s="14" t="s">
        <v>85</v>
      </c>
      <c r="AW1569" s="14" t="s">
        <v>36</v>
      </c>
      <c r="AX1569" s="14" t="s">
        <v>82</v>
      </c>
      <c r="AY1569" s="259" t="s">
        <v>207</v>
      </c>
    </row>
    <row r="1570" s="2" customFormat="1" ht="16.5" customHeight="1">
      <c r="A1570" s="40"/>
      <c r="B1570" s="41"/>
      <c r="C1570" s="214" t="s">
        <v>1924</v>
      </c>
      <c r="D1570" s="214" t="s">
        <v>211</v>
      </c>
      <c r="E1570" s="215" t="s">
        <v>1925</v>
      </c>
      <c r="F1570" s="216" t="s">
        <v>1926</v>
      </c>
      <c r="G1570" s="217" t="s">
        <v>220</v>
      </c>
      <c r="H1570" s="218">
        <v>28802.220000000001</v>
      </c>
      <c r="I1570" s="219"/>
      <c r="J1570" s="220">
        <f>ROUND(I1570*H1570,2)</f>
        <v>0</v>
      </c>
      <c r="K1570" s="216" t="s">
        <v>323</v>
      </c>
      <c r="L1570" s="46"/>
      <c r="M1570" s="229" t="s">
        <v>19</v>
      </c>
      <c r="N1570" s="230" t="s">
        <v>46</v>
      </c>
      <c r="O1570" s="86"/>
      <c r="P1570" s="231">
        <f>O1570*H1570</f>
        <v>0</v>
      </c>
      <c r="Q1570" s="231">
        <v>0</v>
      </c>
      <c r="R1570" s="231">
        <f>Q1570*H1570</f>
        <v>0</v>
      </c>
      <c r="S1570" s="231">
        <v>0</v>
      </c>
      <c r="T1570" s="232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6" t="s">
        <v>215</v>
      </c>
      <c r="AT1570" s="226" t="s">
        <v>211</v>
      </c>
      <c r="AU1570" s="226" t="s">
        <v>216</v>
      </c>
      <c r="AY1570" s="19" t="s">
        <v>207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19" t="s">
        <v>82</v>
      </c>
      <c r="BK1570" s="227">
        <f>ROUND(I1570*H1570,2)</f>
        <v>0</v>
      </c>
      <c r="BL1570" s="19" t="s">
        <v>215</v>
      </c>
      <c r="BM1570" s="226" t="s">
        <v>1927</v>
      </c>
    </row>
    <row r="1571" s="2" customFormat="1">
      <c r="A1571" s="40"/>
      <c r="B1571" s="41"/>
      <c r="C1571" s="42"/>
      <c r="D1571" s="233" t="s">
        <v>325</v>
      </c>
      <c r="E1571" s="42"/>
      <c r="F1571" s="234" t="s">
        <v>1928</v>
      </c>
      <c r="G1571" s="42"/>
      <c r="H1571" s="42"/>
      <c r="I1571" s="235"/>
      <c r="J1571" s="42"/>
      <c r="K1571" s="42"/>
      <c r="L1571" s="46"/>
      <c r="M1571" s="236"/>
      <c r="N1571" s="237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325</v>
      </c>
      <c r="AU1571" s="19" t="s">
        <v>216</v>
      </c>
    </row>
    <row r="1572" s="14" customFormat="1">
      <c r="A1572" s="14"/>
      <c r="B1572" s="249"/>
      <c r="C1572" s="250"/>
      <c r="D1572" s="240" t="s">
        <v>327</v>
      </c>
      <c r="E1572" s="251" t="s">
        <v>19</v>
      </c>
      <c r="F1572" s="252" t="s">
        <v>1911</v>
      </c>
      <c r="G1572" s="250"/>
      <c r="H1572" s="253">
        <v>28802.220000000001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327</v>
      </c>
      <c r="AU1572" s="259" t="s">
        <v>216</v>
      </c>
      <c r="AV1572" s="14" t="s">
        <v>85</v>
      </c>
      <c r="AW1572" s="14" t="s">
        <v>36</v>
      </c>
      <c r="AX1572" s="14" t="s">
        <v>82</v>
      </c>
      <c r="AY1572" s="259" t="s">
        <v>207</v>
      </c>
    </row>
    <row r="1573" s="2" customFormat="1" ht="16.5" customHeight="1">
      <c r="A1573" s="40"/>
      <c r="B1573" s="41"/>
      <c r="C1573" s="214" t="s">
        <v>1929</v>
      </c>
      <c r="D1573" s="214" t="s">
        <v>211</v>
      </c>
      <c r="E1573" s="215" t="s">
        <v>1930</v>
      </c>
      <c r="F1573" s="216" t="s">
        <v>1931</v>
      </c>
      <c r="G1573" s="217" t="s">
        <v>220</v>
      </c>
      <c r="H1573" s="218">
        <v>960.07399999999996</v>
      </c>
      <c r="I1573" s="219"/>
      <c r="J1573" s="220">
        <f>ROUND(I1573*H1573,2)</f>
        <v>0</v>
      </c>
      <c r="K1573" s="216" t="s">
        <v>323</v>
      </c>
      <c r="L1573" s="46"/>
      <c r="M1573" s="229" t="s">
        <v>19</v>
      </c>
      <c r="N1573" s="230" t="s">
        <v>46</v>
      </c>
      <c r="O1573" s="86"/>
      <c r="P1573" s="231">
        <f>O1573*H1573</f>
        <v>0</v>
      </c>
      <c r="Q1573" s="231">
        <v>0</v>
      </c>
      <c r="R1573" s="231">
        <f>Q1573*H1573</f>
        <v>0</v>
      </c>
      <c r="S1573" s="231">
        <v>0</v>
      </c>
      <c r="T1573" s="232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215</v>
      </c>
      <c r="AT1573" s="226" t="s">
        <v>211</v>
      </c>
      <c r="AU1573" s="226" t="s">
        <v>216</v>
      </c>
      <c r="AY1573" s="19" t="s">
        <v>207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82</v>
      </c>
      <c r="BK1573" s="227">
        <f>ROUND(I1573*H1573,2)</f>
        <v>0</v>
      </c>
      <c r="BL1573" s="19" t="s">
        <v>215</v>
      </c>
      <c r="BM1573" s="226" t="s">
        <v>1932</v>
      </c>
    </row>
    <row r="1574" s="2" customFormat="1">
      <c r="A1574" s="40"/>
      <c r="B1574" s="41"/>
      <c r="C1574" s="42"/>
      <c r="D1574" s="233" t="s">
        <v>325</v>
      </c>
      <c r="E1574" s="42"/>
      <c r="F1574" s="234" t="s">
        <v>1933</v>
      </c>
      <c r="G1574" s="42"/>
      <c r="H1574" s="42"/>
      <c r="I1574" s="235"/>
      <c r="J1574" s="42"/>
      <c r="K1574" s="42"/>
      <c r="L1574" s="46"/>
      <c r="M1574" s="236"/>
      <c r="N1574" s="237"/>
      <c r="O1574" s="86"/>
      <c r="P1574" s="86"/>
      <c r="Q1574" s="86"/>
      <c r="R1574" s="86"/>
      <c r="S1574" s="86"/>
      <c r="T1574" s="87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325</v>
      </c>
      <c r="AU1574" s="19" t="s">
        <v>216</v>
      </c>
    </row>
    <row r="1575" s="2" customFormat="1" ht="24.15" customHeight="1">
      <c r="A1575" s="40"/>
      <c r="B1575" s="41"/>
      <c r="C1575" s="214" t="s">
        <v>1934</v>
      </c>
      <c r="D1575" s="214" t="s">
        <v>211</v>
      </c>
      <c r="E1575" s="215" t="s">
        <v>1935</v>
      </c>
      <c r="F1575" s="216" t="s">
        <v>1936</v>
      </c>
      <c r="G1575" s="217" t="s">
        <v>214</v>
      </c>
      <c r="H1575" s="218">
        <v>2</v>
      </c>
      <c r="I1575" s="219"/>
      <c r="J1575" s="220">
        <f>ROUND(I1575*H1575,2)</f>
        <v>0</v>
      </c>
      <c r="K1575" s="216" t="s">
        <v>323</v>
      </c>
      <c r="L1575" s="46"/>
      <c r="M1575" s="229" t="s">
        <v>19</v>
      </c>
      <c r="N1575" s="230" t="s">
        <v>46</v>
      </c>
      <c r="O1575" s="86"/>
      <c r="P1575" s="231">
        <f>O1575*H1575</f>
        <v>0</v>
      </c>
      <c r="Q1575" s="231">
        <v>0</v>
      </c>
      <c r="R1575" s="231">
        <f>Q1575*H1575</f>
        <v>0</v>
      </c>
      <c r="S1575" s="231">
        <v>0</v>
      </c>
      <c r="T1575" s="232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26" t="s">
        <v>215</v>
      </c>
      <c r="AT1575" s="226" t="s">
        <v>211</v>
      </c>
      <c r="AU1575" s="226" t="s">
        <v>216</v>
      </c>
      <c r="AY1575" s="19" t="s">
        <v>207</v>
      </c>
      <c r="BE1575" s="227">
        <f>IF(N1575="základní",J1575,0)</f>
        <v>0</v>
      </c>
      <c r="BF1575" s="227">
        <f>IF(N1575="snížená",J1575,0)</f>
        <v>0</v>
      </c>
      <c r="BG1575" s="227">
        <f>IF(N1575="zákl. přenesená",J1575,0)</f>
        <v>0</v>
      </c>
      <c r="BH1575" s="227">
        <f>IF(N1575="sníž. přenesená",J1575,0)</f>
        <v>0</v>
      </c>
      <c r="BI1575" s="227">
        <f>IF(N1575="nulová",J1575,0)</f>
        <v>0</v>
      </c>
      <c r="BJ1575" s="19" t="s">
        <v>82</v>
      </c>
      <c r="BK1575" s="227">
        <f>ROUND(I1575*H1575,2)</f>
        <v>0</v>
      </c>
      <c r="BL1575" s="19" t="s">
        <v>215</v>
      </c>
      <c r="BM1575" s="226" t="s">
        <v>1937</v>
      </c>
    </row>
    <row r="1576" s="2" customFormat="1">
      <c r="A1576" s="40"/>
      <c r="B1576" s="41"/>
      <c r="C1576" s="42"/>
      <c r="D1576" s="233" t="s">
        <v>325</v>
      </c>
      <c r="E1576" s="42"/>
      <c r="F1576" s="234" t="s">
        <v>1938</v>
      </c>
      <c r="G1576" s="42"/>
      <c r="H1576" s="42"/>
      <c r="I1576" s="235"/>
      <c r="J1576" s="42"/>
      <c r="K1576" s="42"/>
      <c r="L1576" s="46"/>
      <c r="M1576" s="236"/>
      <c r="N1576" s="237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325</v>
      </c>
      <c r="AU1576" s="19" t="s">
        <v>216</v>
      </c>
    </row>
    <row r="1577" s="13" customFormat="1">
      <c r="A1577" s="13"/>
      <c r="B1577" s="238"/>
      <c r="C1577" s="239"/>
      <c r="D1577" s="240" t="s">
        <v>327</v>
      </c>
      <c r="E1577" s="241" t="s">
        <v>19</v>
      </c>
      <c r="F1577" s="242" t="s">
        <v>1939</v>
      </c>
      <c r="G1577" s="239"/>
      <c r="H1577" s="241" t="s">
        <v>19</v>
      </c>
      <c r="I1577" s="243"/>
      <c r="J1577" s="239"/>
      <c r="K1577" s="239"/>
      <c r="L1577" s="244"/>
      <c r="M1577" s="245"/>
      <c r="N1577" s="246"/>
      <c r="O1577" s="246"/>
      <c r="P1577" s="246"/>
      <c r="Q1577" s="246"/>
      <c r="R1577" s="246"/>
      <c r="S1577" s="246"/>
      <c r="T1577" s="247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8" t="s">
        <v>327</v>
      </c>
      <c r="AU1577" s="248" t="s">
        <v>216</v>
      </c>
      <c r="AV1577" s="13" t="s">
        <v>82</v>
      </c>
      <c r="AW1577" s="13" t="s">
        <v>36</v>
      </c>
      <c r="AX1577" s="13" t="s">
        <v>75</v>
      </c>
      <c r="AY1577" s="248" t="s">
        <v>207</v>
      </c>
    </row>
    <row r="1578" s="14" customFormat="1">
      <c r="A1578" s="14"/>
      <c r="B1578" s="249"/>
      <c r="C1578" s="250"/>
      <c r="D1578" s="240" t="s">
        <v>327</v>
      </c>
      <c r="E1578" s="251" t="s">
        <v>19</v>
      </c>
      <c r="F1578" s="252" t="s">
        <v>85</v>
      </c>
      <c r="G1578" s="250"/>
      <c r="H1578" s="253">
        <v>2</v>
      </c>
      <c r="I1578" s="254"/>
      <c r="J1578" s="250"/>
      <c r="K1578" s="250"/>
      <c r="L1578" s="255"/>
      <c r="M1578" s="256"/>
      <c r="N1578" s="257"/>
      <c r="O1578" s="257"/>
      <c r="P1578" s="257"/>
      <c r="Q1578" s="257"/>
      <c r="R1578" s="257"/>
      <c r="S1578" s="257"/>
      <c r="T1578" s="25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9" t="s">
        <v>327</v>
      </c>
      <c r="AU1578" s="259" t="s">
        <v>216</v>
      </c>
      <c r="AV1578" s="14" t="s">
        <v>85</v>
      </c>
      <c r="AW1578" s="14" t="s">
        <v>36</v>
      </c>
      <c r="AX1578" s="14" t="s">
        <v>82</v>
      </c>
      <c r="AY1578" s="259" t="s">
        <v>207</v>
      </c>
    </row>
    <row r="1579" s="2" customFormat="1" ht="24.15" customHeight="1">
      <c r="A1579" s="40"/>
      <c r="B1579" s="41"/>
      <c r="C1579" s="214" t="s">
        <v>1940</v>
      </c>
      <c r="D1579" s="214" t="s">
        <v>211</v>
      </c>
      <c r="E1579" s="215" t="s">
        <v>1941</v>
      </c>
      <c r="F1579" s="216" t="s">
        <v>1942</v>
      </c>
      <c r="G1579" s="217" t="s">
        <v>214</v>
      </c>
      <c r="H1579" s="218">
        <v>120</v>
      </c>
      <c r="I1579" s="219"/>
      <c r="J1579" s="220">
        <f>ROUND(I1579*H1579,2)</f>
        <v>0</v>
      </c>
      <c r="K1579" s="216" t="s">
        <v>323</v>
      </c>
      <c r="L1579" s="46"/>
      <c r="M1579" s="229" t="s">
        <v>19</v>
      </c>
      <c r="N1579" s="230" t="s">
        <v>46</v>
      </c>
      <c r="O1579" s="86"/>
      <c r="P1579" s="231">
        <f>O1579*H1579</f>
        <v>0</v>
      </c>
      <c r="Q1579" s="231">
        <v>0</v>
      </c>
      <c r="R1579" s="231">
        <f>Q1579*H1579</f>
        <v>0</v>
      </c>
      <c r="S1579" s="231">
        <v>0</v>
      </c>
      <c r="T1579" s="232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215</v>
      </c>
      <c r="AT1579" s="226" t="s">
        <v>211</v>
      </c>
      <c r="AU1579" s="226" t="s">
        <v>216</v>
      </c>
      <c r="AY1579" s="19" t="s">
        <v>207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82</v>
      </c>
      <c r="BK1579" s="227">
        <f>ROUND(I1579*H1579,2)</f>
        <v>0</v>
      </c>
      <c r="BL1579" s="19" t="s">
        <v>215</v>
      </c>
      <c r="BM1579" s="226" t="s">
        <v>1943</v>
      </c>
    </row>
    <row r="1580" s="2" customFormat="1">
      <c r="A1580" s="40"/>
      <c r="B1580" s="41"/>
      <c r="C1580" s="42"/>
      <c r="D1580" s="233" t="s">
        <v>325</v>
      </c>
      <c r="E1580" s="42"/>
      <c r="F1580" s="234" t="s">
        <v>1944</v>
      </c>
      <c r="G1580" s="42"/>
      <c r="H1580" s="42"/>
      <c r="I1580" s="235"/>
      <c r="J1580" s="42"/>
      <c r="K1580" s="42"/>
      <c r="L1580" s="46"/>
      <c r="M1580" s="236"/>
      <c r="N1580" s="237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325</v>
      </c>
      <c r="AU1580" s="19" t="s">
        <v>216</v>
      </c>
    </row>
    <row r="1581" s="14" customFormat="1">
      <c r="A1581" s="14"/>
      <c r="B1581" s="249"/>
      <c r="C1581" s="250"/>
      <c r="D1581" s="240" t="s">
        <v>327</v>
      </c>
      <c r="E1581" s="251" t="s">
        <v>19</v>
      </c>
      <c r="F1581" s="252" t="s">
        <v>1945</v>
      </c>
      <c r="G1581" s="250"/>
      <c r="H1581" s="253">
        <v>120</v>
      </c>
      <c r="I1581" s="254"/>
      <c r="J1581" s="250"/>
      <c r="K1581" s="250"/>
      <c r="L1581" s="255"/>
      <c r="M1581" s="256"/>
      <c r="N1581" s="257"/>
      <c r="O1581" s="257"/>
      <c r="P1581" s="257"/>
      <c r="Q1581" s="257"/>
      <c r="R1581" s="257"/>
      <c r="S1581" s="257"/>
      <c r="T1581" s="25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9" t="s">
        <v>327</v>
      </c>
      <c r="AU1581" s="259" t="s">
        <v>216</v>
      </c>
      <c r="AV1581" s="14" t="s">
        <v>85</v>
      </c>
      <c r="AW1581" s="14" t="s">
        <v>36</v>
      </c>
      <c r="AX1581" s="14" t="s">
        <v>82</v>
      </c>
      <c r="AY1581" s="259" t="s">
        <v>207</v>
      </c>
    </row>
    <row r="1582" s="2" customFormat="1" ht="24.15" customHeight="1">
      <c r="A1582" s="40"/>
      <c r="B1582" s="41"/>
      <c r="C1582" s="214" t="s">
        <v>1946</v>
      </c>
      <c r="D1582" s="214" t="s">
        <v>211</v>
      </c>
      <c r="E1582" s="215" t="s">
        <v>1947</v>
      </c>
      <c r="F1582" s="216" t="s">
        <v>1948</v>
      </c>
      <c r="G1582" s="217" t="s">
        <v>214</v>
      </c>
      <c r="H1582" s="218">
        <v>2</v>
      </c>
      <c r="I1582" s="219"/>
      <c r="J1582" s="220">
        <f>ROUND(I1582*H1582,2)</f>
        <v>0</v>
      </c>
      <c r="K1582" s="216" t="s">
        <v>323</v>
      </c>
      <c r="L1582" s="46"/>
      <c r="M1582" s="229" t="s">
        <v>19</v>
      </c>
      <c r="N1582" s="230" t="s">
        <v>46</v>
      </c>
      <c r="O1582" s="86"/>
      <c r="P1582" s="231">
        <f>O1582*H1582</f>
        <v>0</v>
      </c>
      <c r="Q1582" s="231">
        <v>0</v>
      </c>
      <c r="R1582" s="231">
        <f>Q1582*H1582</f>
        <v>0</v>
      </c>
      <c r="S1582" s="231">
        <v>0</v>
      </c>
      <c r="T1582" s="232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215</v>
      </c>
      <c r="AT1582" s="226" t="s">
        <v>211</v>
      </c>
      <c r="AU1582" s="226" t="s">
        <v>216</v>
      </c>
      <c r="AY1582" s="19" t="s">
        <v>207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82</v>
      </c>
      <c r="BK1582" s="227">
        <f>ROUND(I1582*H1582,2)</f>
        <v>0</v>
      </c>
      <c r="BL1582" s="19" t="s">
        <v>215</v>
      </c>
      <c r="BM1582" s="226" t="s">
        <v>1949</v>
      </c>
    </row>
    <row r="1583" s="2" customFormat="1">
      <c r="A1583" s="40"/>
      <c r="B1583" s="41"/>
      <c r="C1583" s="42"/>
      <c r="D1583" s="233" t="s">
        <v>325</v>
      </c>
      <c r="E1583" s="42"/>
      <c r="F1583" s="234" t="s">
        <v>1950</v>
      </c>
      <c r="G1583" s="42"/>
      <c r="H1583" s="42"/>
      <c r="I1583" s="235"/>
      <c r="J1583" s="42"/>
      <c r="K1583" s="42"/>
      <c r="L1583" s="46"/>
      <c r="M1583" s="236"/>
      <c r="N1583" s="237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325</v>
      </c>
      <c r="AU1583" s="19" t="s">
        <v>216</v>
      </c>
    </row>
    <row r="1584" s="2" customFormat="1" ht="24.15" customHeight="1">
      <c r="A1584" s="40"/>
      <c r="B1584" s="41"/>
      <c r="C1584" s="214" t="s">
        <v>1951</v>
      </c>
      <c r="D1584" s="214" t="s">
        <v>211</v>
      </c>
      <c r="E1584" s="215" t="s">
        <v>1952</v>
      </c>
      <c r="F1584" s="216" t="s">
        <v>1953</v>
      </c>
      <c r="G1584" s="217" t="s">
        <v>220</v>
      </c>
      <c r="H1584" s="218">
        <v>262.88999999999999</v>
      </c>
      <c r="I1584" s="219"/>
      <c r="J1584" s="220">
        <f>ROUND(I1584*H1584,2)</f>
        <v>0</v>
      </c>
      <c r="K1584" s="216" t="s">
        <v>323</v>
      </c>
      <c r="L1584" s="46"/>
      <c r="M1584" s="229" t="s">
        <v>19</v>
      </c>
      <c r="N1584" s="230" t="s">
        <v>46</v>
      </c>
      <c r="O1584" s="86"/>
      <c r="P1584" s="231">
        <f>O1584*H1584</f>
        <v>0</v>
      </c>
      <c r="Q1584" s="231">
        <v>0.00021000000000000001</v>
      </c>
      <c r="R1584" s="231">
        <f>Q1584*H1584</f>
        <v>0.055206899999999996</v>
      </c>
      <c r="S1584" s="231">
        <v>0</v>
      </c>
      <c r="T1584" s="232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215</v>
      </c>
      <c r="AT1584" s="226" t="s">
        <v>211</v>
      </c>
      <c r="AU1584" s="226" t="s">
        <v>216</v>
      </c>
      <c r="AY1584" s="19" t="s">
        <v>207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82</v>
      </c>
      <c r="BK1584" s="227">
        <f>ROUND(I1584*H1584,2)</f>
        <v>0</v>
      </c>
      <c r="BL1584" s="19" t="s">
        <v>215</v>
      </c>
      <c r="BM1584" s="226" t="s">
        <v>1954</v>
      </c>
    </row>
    <row r="1585" s="2" customFormat="1">
      <c r="A1585" s="40"/>
      <c r="B1585" s="41"/>
      <c r="C1585" s="42"/>
      <c r="D1585" s="233" t="s">
        <v>325</v>
      </c>
      <c r="E1585" s="42"/>
      <c r="F1585" s="234" t="s">
        <v>1955</v>
      </c>
      <c r="G1585" s="42"/>
      <c r="H1585" s="42"/>
      <c r="I1585" s="235"/>
      <c r="J1585" s="42"/>
      <c r="K1585" s="42"/>
      <c r="L1585" s="46"/>
      <c r="M1585" s="236"/>
      <c r="N1585" s="237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325</v>
      </c>
      <c r="AU1585" s="19" t="s">
        <v>216</v>
      </c>
    </row>
    <row r="1586" s="13" customFormat="1">
      <c r="A1586" s="13"/>
      <c r="B1586" s="238"/>
      <c r="C1586" s="239"/>
      <c r="D1586" s="240" t="s">
        <v>327</v>
      </c>
      <c r="E1586" s="241" t="s">
        <v>19</v>
      </c>
      <c r="F1586" s="242" t="s">
        <v>1956</v>
      </c>
      <c r="G1586" s="239"/>
      <c r="H1586" s="241" t="s">
        <v>19</v>
      </c>
      <c r="I1586" s="243"/>
      <c r="J1586" s="239"/>
      <c r="K1586" s="239"/>
      <c r="L1586" s="244"/>
      <c r="M1586" s="245"/>
      <c r="N1586" s="246"/>
      <c r="O1586" s="246"/>
      <c r="P1586" s="246"/>
      <c r="Q1586" s="246"/>
      <c r="R1586" s="246"/>
      <c r="S1586" s="246"/>
      <c r="T1586" s="247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8" t="s">
        <v>327</v>
      </c>
      <c r="AU1586" s="248" t="s">
        <v>216</v>
      </c>
      <c r="AV1586" s="13" t="s">
        <v>82</v>
      </c>
      <c r="AW1586" s="13" t="s">
        <v>36</v>
      </c>
      <c r="AX1586" s="13" t="s">
        <v>75</v>
      </c>
      <c r="AY1586" s="248" t="s">
        <v>207</v>
      </c>
    </row>
    <row r="1587" s="13" customFormat="1">
      <c r="A1587" s="13"/>
      <c r="B1587" s="238"/>
      <c r="C1587" s="239"/>
      <c r="D1587" s="240" t="s">
        <v>327</v>
      </c>
      <c r="E1587" s="241" t="s">
        <v>19</v>
      </c>
      <c r="F1587" s="242" t="s">
        <v>1957</v>
      </c>
      <c r="G1587" s="239"/>
      <c r="H1587" s="241" t="s">
        <v>19</v>
      </c>
      <c r="I1587" s="243"/>
      <c r="J1587" s="239"/>
      <c r="K1587" s="239"/>
      <c r="L1587" s="244"/>
      <c r="M1587" s="245"/>
      <c r="N1587" s="246"/>
      <c r="O1587" s="246"/>
      <c r="P1587" s="246"/>
      <c r="Q1587" s="246"/>
      <c r="R1587" s="246"/>
      <c r="S1587" s="246"/>
      <c r="T1587" s="247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8" t="s">
        <v>327</v>
      </c>
      <c r="AU1587" s="248" t="s">
        <v>216</v>
      </c>
      <c r="AV1587" s="13" t="s">
        <v>82</v>
      </c>
      <c r="AW1587" s="13" t="s">
        <v>36</v>
      </c>
      <c r="AX1587" s="13" t="s">
        <v>75</v>
      </c>
      <c r="AY1587" s="248" t="s">
        <v>207</v>
      </c>
    </row>
    <row r="1588" s="13" customFormat="1">
      <c r="A1588" s="13"/>
      <c r="B1588" s="238"/>
      <c r="C1588" s="239"/>
      <c r="D1588" s="240" t="s">
        <v>327</v>
      </c>
      <c r="E1588" s="241" t="s">
        <v>19</v>
      </c>
      <c r="F1588" s="242" t="s">
        <v>771</v>
      </c>
      <c r="G1588" s="239"/>
      <c r="H1588" s="241" t="s">
        <v>19</v>
      </c>
      <c r="I1588" s="243"/>
      <c r="J1588" s="239"/>
      <c r="K1588" s="239"/>
      <c r="L1588" s="244"/>
      <c r="M1588" s="245"/>
      <c r="N1588" s="246"/>
      <c r="O1588" s="246"/>
      <c r="P1588" s="246"/>
      <c r="Q1588" s="246"/>
      <c r="R1588" s="246"/>
      <c r="S1588" s="246"/>
      <c r="T1588" s="247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8" t="s">
        <v>327</v>
      </c>
      <c r="AU1588" s="248" t="s">
        <v>216</v>
      </c>
      <c r="AV1588" s="13" t="s">
        <v>82</v>
      </c>
      <c r="AW1588" s="13" t="s">
        <v>36</v>
      </c>
      <c r="AX1588" s="13" t="s">
        <v>75</v>
      </c>
      <c r="AY1588" s="248" t="s">
        <v>207</v>
      </c>
    </row>
    <row r="1589" s="14" customFormat="1">
      <c r="A1589" s="14"/>
      <c r="B1589" s="249"/>
      <c r="C1589" s="250"/>
      <c r="D1589" s="240" t="s">
        <v>327</v>
      </c>
      <c r="E1589" s="251" t="s">
        <v>19</v>
      </c>
      <c r="F1589" s="252" t="s">
        <v>1958</v>
      </c>
      <c r="G1589" s="250"/>
      <c r="H1589" s="253">
        <v>262.88999999999999</v>
      </c>
      <c r="I1589" s="254"/>
      <c r="J1589" s="250"/>
      <c r="K1589" s="250"/>
      <c r="L1589" s="255"/>
      <c r="M1589" s="256"/>
      <c r="N1589" s="257"/>
      <c r="O1589" s="257"/>
      <c r="P1589" s="257"/>
      <c r="Q1589" s="257"/>
      <c r="R1589" s="257"/>
      <c r="S1589" s="257"/>
      <c r="T1589" s="25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9" t="s">
        <v>327</v>
      </c>
      <c r="AU1589" s="259" t="s">
        <v>216</v>
      </c>
      <c r="AV1589" s="14" t="s">
        <v>85</v>
      </c>
      <c r="AW1589" s="14" t="s">
        <v>36</v>
      </c>
      <c r="AX1589" s="14" t="s">
        <v>82</v>
      </c>
      <c r="AY1589" s="259" t="s">
        <v>207</v>
      </c>
    </row>
    <row r="1590" s="2" customFormat="1" ht="21.75" customHeight="1">
      <c r="A1590" s="40"/>
      <c r="B1590" s="41"/>
      <c r="C1590" s="214" t="s">
        <v>1959</v>
      </c>
      <c r="D1590" s="214" t="s">
        <v>211</v>
      </c>
      <c r="E1590" s="215" t="s">
        <v>1960</v>
      </c>
      <c r="F1590" s="216" t="s">
        <v>1961</v>
      </c>
      <c r="G1590" s="217" t="s">
        <v>1962</v>
      </c>
      <c r="H1590" s="218">
        <v>1</v>
      </c>
      <c r="I1590" s="219"/>
      <c r="J1590" s="220">
        <f>ROUND(I1590*H1590,2)</f>
        <v>0</v>
      </c>
      <c r="K1590" s="216" t="s">
        <v>323</v>
      </c>
      <c r="L1590" s="46"/>
      <c r="M1590" s="229" t="s">
        <v>19</v>
      </c>
      <c r="N1590" s="230" t="s">
        <v>46</v>
      </c>
      <c r="O1590" s="86"/>
      <c r="P1590" s="231">
        <f>O1590*H1590</f>
        <v>0</v>
      </c>
      <c r="Q1590" s="231">
        <v>0</v>
      </c>
      <c r="R1590" s="231">
        <f>Q1590*H1590</f>
        <v>0</v>
      </c>
      <c r="S1590" s="231">
        <v>0</v>
      </c>
      <c r="T1590" s="232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215</v>
      </c>
      <c r="AT1590" s="226" t="s">
        <v>211</v>
      </c>
      <c r="AU1590" s="226" t="s">
        <v>216</v>
      </c>
      <c r="AY1590" s="19" t="s">
        <v>207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82</v>
      </c>
      <c r="BK1590" s="227">
        <f>ROUND(I1590*H1590,2)</f>
        <v>0</v>
      </c>
      <c r="BL1590" s="19" t="s">
        <v>215</v>
      </c>
      <c r="BM1590" s="226" t="s">
        <v>1963</v>
      </c>
    </row>
    <row r="1591" s="2" customFormat="1">
      <c r="A1591" s="40"/>
      <c r="B1591" s="41"/>
      <c r="C1591" s="42"/>
      <c r="D1591" s="233" t="s">
        <v>325</v>
      </c>
      <c r="E1591" s="42"/>
      <c r="F1591" s="234" t="s">
        <v>1964</v>
      </c>
      <c r="G1591" s="42"/>
      <c r="H1591" s="42"/>
      <c r="I1591" s="235"/>
      <c r="J1591" s="42"/>
      <c r="K1591" s="42"/>
      <c r="L1591" s="46"/>
      <c r="M1591" s="236"/>
      <c r="N1591" s="237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325</v>
      </c>
      <c r="AU1591" s="19" t="s">
        <v>216</v>
      </c>
    </row>
    <row r="1592" s="13" customFormat="1">
      <c r="A1592" s="13"/>
      <c r="B1592" s="238"/>
      <c r="C1592" s="239"/>
      <c r="D1592" s="240" t="s">
        <v>327</v>
      </c>
      <c r="E1592" s="241" t="s">
        <v>19</v>
      </c>
      <c r="F1592" s="242" t="s">
        <v>1957</v>
      </c>
      <c r="G1592" s="239"/>
      <c r="H1592" s="241" t="s">
        <v>19</v>
      </c>
      <c r="I1592" s="243"/>
      <c r="J1592" s="239"/>
      <c r="K1592" s="239"/>
      <c r="L1592" s="244"/>
      <c r="M1592" s="245"/>
      <c r="N1592" s="246"/>
      <c r="O1592" s="246"/>
      <c r="P1592" s="246"/>
      <c r="Q1592" s="246"/>
      <c r="R1592" s="246"/>
      <c r="S1592" s="246"/>
      <c r="T1592" s="247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8" t="s">
        <v>327</v>
      </c>
      <c r="AU1592" s="248" t="s">
        <v>216</v>
      </c>
      <c r="AV1592" s="13" t="s">
        <v>82</v>
      </c>
      <c r="AW1592" s="13" t="s">
        <v>36</v>
      </c>
      <c r="AX1592" s="13" t="s">
        <v>75</v>
      </c>
      <c r="AY1592" s="248" t="s">
        <v>207</v>
      </c>
    </row>
    <row r="1593" s="13" customFormat="1">
      <c r="A1593" s="13"/>
      <c r="B1593" s="238"/>
      <c r="C1593" s="239"/>
      <c r="D1593" s="240" t="s">
        <v>327</v>
      </c>
      <c r="E1593" s="241" t="s">
        <v>19</v>
      </c>
      <c r="F1593" s="242" t="s">
        <v>771</v>
      </c>
      <c r="G1593" s="239"/>
      <c r="H1593" s="241" t="s">
        <v>19</v>
      </c>
      <c r="I1593" s="243"/>
      <c r="J1593" s="239"/>
      <c r="K1593" s="239"/>
      <c r="L1593" s="244"/>
      <c r="M1593" s="245"/>
      <c r="N1593" s="246"/>
      <c r="O1593" s="246"/>
      <c r="P1593" s="246"/>
      <c r="Q1593" s="246"/>
      <c r="R1593" s="246"/>
      <c r="S1593" s="246"/>
      <c r="T1593" s="247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8" t="s">
        <v>327</v>
      </c>
      <c r="AU1593" s="248" t="s">
        <v>216</v>
      </c>
      <c r="AV1593" s="13" t="s">
        <v>82</v>
      </c>
      <c r="AW1593" s="13" t="s">
        <v>36</v>
      </c>
      <c r="AX1593" s="13" t="s">
        <v>75</v>
      </c>
      <c r="AY1593" s="248" t="s">
        <v>207</v>
      </c>
    </row>
    <row r="1594" s="13" customFormat="1">
      <c r="A1594" s="13"/>
      <c r="B1594" s="238"/>
      <c r="C1594" s="239"/>
      <c r="D1594" s="240" t="s">
        <v>327</v>
      </c>
      <c r="E1594" s="241" t="s">
        <v>19</v>
      </c>
      <c r="F1594" s="242" t="s">
        <v>1965</v>
      </c>
      <c r="G1594" s="239"/>
      <c r="H1594" s="241" t="s">
        <v>19</v>
      </c>
      <c r="I1594" s="243"/>
      <c r="J1594" s="239"/>
      <c r="K1594" s="239"/>
      <c r="L1594" s="244"/>
      <c r="M1594" s="245"/>
      <c r="N1594" s="246"/>
      <c r="O1594" s="246"/>
      <c r="P1594" s="246"/>
      <c r="Q1594" s="246"/>
      <c r="R1594" s="246"/>
      <c r="S1594" s="246"/>
      <c r="T1594" s="247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8" t="s">
        <v>327</v>
      </c>
      <c r="AU1594" s="248" t="s">
        <v>216</v>
      </c>
      <c r="AV1594" s="13" t="s">
        <v>82</v>
      </c>
      <c r="AW1594" s="13" t="s">
        <v>36</v>
      </c>
      <c r="AX1594" s="13" t="s">
        <v>75</v>
      </c>
      <c r="AY1594" s="248" t="s">
        <v>207</v>
      </c>
    </row>
    <row r="1595" s="14" customFormat="1">
      <c r="A1595" s="14"/>
      <c r="B1595" s="249"/>
      <c r="C1595" s="250"/>
      <c r="D1595" s="240" t="s">
        <v>327</v>
      </c>
      <c r="E1595" s="251" t="s">
        <v>19</v>
      </c>
      <c r="F1595" s="252" t="s">
        <v>82</v>
      </c>
      <c r="G1595" s="250"/>
      <c r="H1595" s="253">
        <v>1</v>
      </c>
      <c r="I1595" s="254"/>
      <c r="J1595" s="250"/>
      <c r="K1595" s="250"/>
      <c r="L1595" s="255"/>
      <c r="M1595" s="256"/>
      <c r="N1595" s="257"/>
      <c r="O1595" s="257"/>
      <c r="P1595" s="257"/>
      <c r="Q1595" s="257"/>
      <c r="R1595" s="257"/>
      <c r="S1595" s="257"/>
      <c r="T1595" s="25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9" t="s">
        <v>327</v>
      </c>
      <c r="AU1595" s="259" t="s">
        <v>216</v>
      </c>
      <c r="AV1595" s="14" t="s">
        <v>85</v>
      </c>
      <c r="AW1595" s="14" t="s">
        <v>36</v>
      </c>
      <c r="AX1595" s="14" t="s">
        <v>82</v>
      </c>
      <c r="AY1595" s="259" t="s">
        <v>207</v>
      </c>
    </row>
    <row r="1596" s="2" customFormat="1" ht="21.75" customHeight="1">
      <c r="A1596" s="40"/>
      <c r="B1596" s="41"/>
      <c r="C1596" s="214" t="s">
        <v>1966</v>
      </c>
      <c r="D1596" s="214" t="s">
        <v>211</v>
      </c>
      <c r="E1596" s="215" t="s">
        <v>1967</v>
      </c>
      <c r="F1596" s="216" t="s">
        <v>1968</v>
      </c>
      <c r="G1596" s="217" t="s">
        <v>1962</v>
      </c>
      <c r="H1596" s="218">
        <v>5</v>
      </c>
      <c r="I1596" s="219"/>
      <c r="J1596" s="220">
        <f>ROUND(I1596*H1596,2)</f>
        <v>0</v>
      </c>
      <c r="K1596" s="216" t="s">
        <v>323</v>
      </c>
      <c r="L1596" s="46"/>
      <c r="M1596" s="229" t="s">
        <v>19</v>
      </c>
      <c r="N1596" s="230" t="s">
        <v>46</v>
      </c>
      <c r="O1596" s="86"/>
      <c r="P1596" s="231">
        <f>O1596*H1596</f>
        <v>0</v>
      </c>
      <c r="Q1596" s="231">
        <v>0</v>
      </c>
      <c r="R1596" s="231">
        <f>Q1596*H1596</f>
        <v>0</v>
      </c>
      <c r="S1596" s="231">
        <v>0</v>
      </c>
      <c r="T1596" s="232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26" t="s">
        <v>215</v>
      </c>
      <c r="AT1596" s="226" t="s">
        <v>211</v>
      </c>
      <c r="AU1596" s="226" t="s">
        <v>216</v>
      </c>
      <c r="AY1596" s="19" t="s">
        <v>207</v>
      </c>
      <c r="BE1596" s="227">
        <f>IF(N1596="základní",J1596,0)</f>
        <v>0</v>
      </c>
      <c r="BF1596" s="227">
        <f>IF(N1596="snížená",J1596,0)</f>
        <v>0</v>
      </c>
      <c r="BG1596" s="227">
        <f>IF(N1596="zákl. přenesená",J1596,0)</f>
        <v>0</v>
      </c>
      <c r="BH1596" s="227">
        <f>IF(N1596="sníž. přenesená",J1596,0)</f>
        <v>0</v>
      </c>
      <c r="BI1596" s="227">
        <f>IF(N1596="nulová",J1596,0)</f>
        <v>0</v>
      </c>
      <c r="BJ1596" s="19" t="s">
        <v>82</v>
      </c>
      <c r="BK1596" s="227">
        <f>ROUND(I1596*H1596,2)</f>
        <v>0</v>
      </c>
      <c r="BL1596" s="19" t="s">
        <v>215</v>
      </c>
      <c r="BM1596" s="226" t="s">
        <v>1969</v>
      </c>
    </row>
    <row r="1597" s="2" customFormat="1">
      <c r="A1597" s="40"/>
      <c r="B1597" s="41"/>
      <c r="C1597" s="42"/>
      <c r="D1597" s="233" t="s">
        <v>325</v>
      </c>
      <c r="E1597" s="42"/>
      <c r="F1597" s="234" t="s">
        <v>1970</v>
      </c>
      <c r="G1597" s="42"/>
      <c r="H1597" s="42"/>
      <c r="I1597" s="235"/>
      <c r="J1597" s="42"/>
      <c r="K1597" s="42"/>
      <c r="L1597" s="46"/>
      <c r="M1597" s="236"/>
      <c r="N1597" s="237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325</v>
      </c>
      <c r="AU1597" s="19" t="s">
        <v>216</v>
      </c>
    </row>
    <row r="1598" s="14" customFormat="1">
      <c r="A1598" s="14"/>
      <c r="B1598" s="249"/>
      <c r="C1598" s="250"/>
      <c r="D1598" s="240" t="s">
        <v>327</v>
      </c>
      <c r="E1598" s="251" t="s">
        <v>19</v>
      </c>
      <c r="F1598" s="252" t="s">
        <v>1971</v>
      </c>
      <c r="G1598" s="250"/>
      <c r="H1598" s="253">
        <v>5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327</v>
      </c>
      <c r="AU1598" s="259" t="s">
        <v>216</v>
      </c>
      <c r="AV1598" s="14" t="s">
        <v>85</v>
      </c>
      <c r="AW1598" s="14" t="s">
        <v>36</v>
      </c>
      <c r="AX1598" s="14" t="s">
        <v>82</v>
      </c>
      <c r="AY1598" s="259" t="s">
        <v>207</v>
      </c>
    </row>
    <row r="1599" s="2" customFormat="1" ht="21.75" customHeight="1">
      <c r="A1599" s="40"/>
      <c r="B1599" s="41"/>
      <c r="C1599" s="214" t="s">
        <v>1972</v>
      </c>
      <c r="D1599" s="214" t="s">
        <v>211</v>
      </c>
      <c r="E1599" s="215" t="s">
        <v>1973</v>
      </c>
      <c r="F1599" s="216" t="s">
        <v>1974</v>
      </c>
      <c r="G1599" s="217" t="s">
        <v>1962</v>
      </c>
      <c r="H1599" s="218">
        <v>1</v>
      </c>
      <c r="I1599" s="219"/>
      <c r="J1599" s="220">
        <f>ROUND(I1599*H1599,2)</f>
        <v>0</v>
      </c>
      <c r="K1599" s="216" t="s">
        <v>323</v>
      </c>
      <c r="L1599" s="46"/>
      <c r="M1599" s="229" t="s">
        <v>19</v>
      </c>
      <c r="N1599" s="230" t="s">
        <v>46</v>
      </c>
      <c r="O1599" s="86"/>
      <c r="P1599" s="231">
        <f>O1599*H1599</f>
        <v>0</v>
      </c>
      <c r="Q1599" s="231">
        <v>0</v>
      </c>
      <c r="R1599" s="231">
        <f>Q1599*H1599</f>
        <v>0</v>
      </c>
      <c r="S1599" s="231">
        <v>0</v>
      </c>
      <c r="T1599" s="232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6" t="s">
        <v>215</v>
      </c>
      <c r="AT1599" s="226" t="s">
        <v>211</v>
      </c>
      <c r="AU1599" s="226" t="s">
        <v>216</v>
      </c>
      <c r="AY1599" s="19" t="s">
        <v>207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19" t="s">
        <v>82</v>
      </c>
      <c r="BK1599" s="227">
        <f>ROUND(I1599*H1599,2)</f>
        <v>0</v>
      </c>
      <c r="BL1599" s="19" t="s">
        <v>215</v>
      </c>
      <c r="BM1599" s="226" t="s">
        <v>1975</v>
      </c>
    </row>
    <row r="1600" s="2" customFormat="1">
      <c r="A1600" s="40"/>
      <c r="B1600" s="41"/>
      <c r="C1600" s="42"/>
      <c r="D1600" s="233" t="s">
        <v>325</v>
      </c>
      <c r="E1600" s="42"/>
      <c r="F1600" s="234" t="s">
        <v>1976</v>
      </c>
      <c r="G1600" s="42"/>
      <c r="H1600" s="42"/>
      <c r="I1600" s="235"/>
      <c r="J1600" s="42"/>
      <c r="K1600" s="42"/>
      <c r="L1600" s="46"/>
      <c r="M1600" s="236"/>
      <c r="N1600" s="237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325</v>
      </c>
      <c r="AU1600" s="19" t="s">
        <v>216</v>
      </c>
    </row>
    <row r="1601" s="12" customFormat="1" ht="20.88" customHeight="1">
      <c r="A1601" s="12"/>
      <c r="B1601" s="198"/>
      <c r="C1601" s="199"/>
      <c r="D1601" s="200" t="s">
        <v>74</v>
      </c>
      <c r="E1601" s="212" t="s">
        <v>1062</v>
      </c>
      <c r="F1601" s="212" t="s">
        <v>1977</v>
      </c>
      <c r="G1601" s="199"/>
      <c r="H1601" s="199"/>
      <c r="I1601" s="202"/>
      <c r="J1601" s="213">
        <f>BK1601</f>
        <v>0</v>
      </c>
      <c r="K1601" s="199"/>
      <c r="L1601" s="204"/>
      <c r="M1601" s="205"/>
      <c r="N1601" s="206"/>
      <c r="O1601" s="206"/>
      <c r="P1601" s="207">
        <f>SUM(P1602:P1638)</f>
        <v>0</v>
      </c>
      <c r="Q1601" s="206"/>
      <c r="R1601" s="207">
        <f>SUM(R1602:R1638)</f>
        <v>0.089402240000000008</v>
      </c>
      <c r="S1601" s="206"/>
      <c r="T1601" s="208">
        <f>SUM(T1602:T1638)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09" t="s">
        <v>82</v>
      </c>
      <c r="AT1601" s="210" t="s">
        <v>74</v>
      </c>
      <c r="AU1601" s="210" t="s">
        <v>85</v>
      </c>
      <c r="AY1601" s="209" t="s">
        <v>207</v>
      </c>
      <c r="BK1601" s="211">
        <f>SUM(BK1602:BK1638)</f>
        <v>0</v>
      </c>
    </row>
    <row r="1602" s="2" customFormat="1" ht="24.15" customHeight="1">
      <c r="A1602" s="40"/>
      <c r="B1602" s="41"/>
      <c r="C1602" s="214" t="s">
        <v>1978</v>
      </c>
      <c r="D1602" s="214" t="s">
        <v>211</v>
      </c>
      <c r="E1602" s="215" t="s">
        <v>1979</v>
      </c>
      <c r="F1602" s="216" t="s">
        <v>1980</v>
      </c>
      <c r="G1602" s="217" t="s">
        <v>220</v>
      </c>
      <c r="H1602" s="218">
        <v>706.23299999999995</v>
      </c>
      <c r="I1602" s="219"/>
      <c r="J1602" s="220">
        <f>ROUND(I1602*H1602,2)</f>
        <v>0</v>
      </c>
      <c r="K1602" s="216" t="s">
        <v>323</v>
      </c>
      <c r="L1602" s="46"/>
      <c r="M1602" s="229" t="s">
        <v>19</v>
      </c>
      <c r="N1602" s="230" t="s">
        <v>46</v>
      </c>
      <c r="O1602" s="86"/>
      <c r="P1602" s="231">
        <f>O1602*H1602</f>
        <v>0</v>
      </c>
      <c r="Q1602" s="231">
        <v>4.0000000000000003E-05</v>
      </c>
      <c r="R1602" s="231">
        <f>Q1602*H1602</f>
        <v>0.028249320000000001</v>
      </c>
      <c r="S1602" s="231">
        <v>0</v>
      </c>
      <c r="T1602" s="232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26" t="s">
        <v>215</v>
      </c>
      <c r="AT1602" s="226" t="s">
        <v>211</v>
      </c>
      <c r="AU1602" s="226" t="s">
        <v>216</v>
      </c>
      <c r="AY1602" s="19" t="s">
        <v>207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19" t="s">
        <v>82</v>
      </c>
      <c r="BK1602" s="227">
        <f>ROUND(I1602*H1602,2)</f>
        <v>0</v>
      </c>
      <c r="BL1602" s="19" t="s">
        <v>215</v>
      </c>
      <c r="BM1602" s="226" t="s">
        <v>1981</v>
      </c>
    </row>
    <row r="1603" s="2" customFormat="1">
      <c r="A1603" s="40"/>
      <c r="B1603" s="41"/>
      <c r="C1603" s="42"/>
      <c r="D1603" s="233" t="s">
        <v>325</v>
      </c>
      <c r="E1603" s="42"/>
      <c r="F1603" s="234" t="s">
        <v>1982</v>
      </c>
      <c r="G1603" s="42"/>
      <c r="H1603" s="42"/>
      <c r="I1603" s="235"/>
      <c r="J1603" s="42"/>
      <c r="K1603" s="42"/>
      <c r="L1603" s="46"/>
      <c r="M1603" s="236"/>
      <c r="N1603" s="237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325</v>
      </c>
      <c r="AU1603" s="19" t="s">
        <v>216</v>
      </c>
    </row>
    <row r="1604" s="13" customFormat="1">
      <c r="A1604" s="13"/>
      <c r="B1604" s="238"/>
      <c r="C1604" s="239"/>
      <c r="D1604" s="240" t="s">
        <v>327</v>
      </c>
      <c r="E1604" s="241" t="s">
        <v>19</v>
      </c>
      <c r="F1604" s="242" t="s">
        <v>1983</v>
      </c>
      <c r="G1604" s="239"/>
      <c r="H1604" s="241" t="s">
        <v>19</v>
      </c>
      <c r="I1604" s="243"/>
      <c r="J1604" s="239"/>
      <c r="K1604" s="239"/>
      <c r="L1604" s="244"/>
      <c r="M1604" s="245"/>
      <c r="N1604" s="246"/>
      <c r="O1604" s="246"/>
      <c r="P1604" s="246"/>
      <c r="Q1604" s="246"/>
      <c r="R1604" s="246"/>
      <c r="S1604" s="246"/>
      <c r="T1604" s="247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8" t="s">
        <v>327</v>
      </c>
      <c r="AU1604" s="248" t="s">
        <v>216</v>
      </c>
      <c r="AV1604" s="13" t="s">
        <v>82</v>
      </c>
      <c r="AW1604" s="13" t="s">
        <v>36</v>
      </c>
      <c r="AX1604" s="13" t="s">
        <v>75</v>
      </c>
      <c r="AY1604" s="248" t="s">
        <v>207</v>
      </c>
    </row>
    <row r="1605" s="13" customFormat="1">
      <c r="A1605" s="13"/>
      <c r="B1605" s="238"/>
      <c r="C1605" s="239"/>
      <c r="D1605" s="240" t="s">
        <v>327</v>
      </c>
      <c r="E1605" s="241" t="s">
        <v>19</v>
      </c>
      <c r="F1605" s="242" t="s">
        <v>764</v>
      </c>
      <c r="G1605" s="239"/>
      <c r="H1605" s="241" t="s">
        <v>19</v>
      </c>
      <c r="I1605" s="243"/>
      <c r="J1605" s="239"/>
      <c r="K1605" s="239"/>
      <c r="L1605" s="244"/>
      <c r="M1605" s="245"/>
      <c r="N1605" s="246"/>
      <c r="O1605" s="246"/>
      <c r="P1605" s="246"/>
      <c r="Q1605" s="246"/>
      <c r="R1605" s="246"/>
      <c r="S1605" s="246"/>
      <c r="T1605" s="247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8" t="s">
        <v>327</v>
      </c>
      <c r="AU1605" s="248" t="s">
        <v>216</v>
      </c>
      <c r="AV1605" s="13" t="s">
        <v>82</v>
      </c>
      <c r="AW1605" s="13" t="s">
        <v>36</v>
      </c>
      <c r="AX1605" s="13" t="s">
        <v>75</v>
      </c>
      <c r="AY1605" s="248" t="s">
        <v>207</v>
      </c>
    </row>
    <row r="1606" s="14" customFormat="1">
      <c r="A1606" s="14"/>
      <c r="B1606" s="249"/>
      <c r="C1606" s="250"/>
      <c r="D1606" s="240" t="s">
        <v>327</v>
      </c>
      <c r="E1606" s="251" t="s">
        <v>19</v>
      </c>
      <c r="F1606" s="252" t="s">
        <v>1984</v>
      </c>
      <c r="G1606" s="250"/>
      <c r="H1606" s="253">
        <v>194</v>
      </c>
      <c r="I1606" s="254"/>
      <c r="J1606" s="250"/>
      <c r="K1606" s="250"/>
      <c r="L1606" s="255"/>
      <c r="M1606" s="256"/>
      <c r="N1606" s="257"/>
      <c r="O1606" s="257"/>
      <c r="P1606" s="257"/>
      <c r="Q1606" s="257"/>
      <c r="R1606" s="257"/>
      <c r="S1606" s="257"/>
      <c r="T1606" s="258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9" t="s">
        <v>327</v>
      </c>
      <c r="AU1606" s="259" t="s">
        <v>216</v>
      </c>
      <c r="AV1606" s="14" t="s">
        <v>85</v>
      </c>
      <c r="AW1606" s="14" t="s">
        <v>36</v>
      </c>
      <c r="AX1606" s="14" t="s">
        <v>75</v>
      </c>
      <c r="AY1606" s="259" t="s">
        <v>207</v>
      </c>
    </row>
    <row r="1607" s="14" customFormat="1">
      <c r="A1607" s="14"/>
      <c r="B1607" s="249"/>
      <c r="C1607" s="250"/>
      <c r="D1607" s="240" t="s">
        <v>327</v>
      </c>
      <c r="E1607" s="251" t="s">
        <v>19</v>
      </c>
      <c r="F1607" s="252" t="s">
        <v>1985</v>
      </c>
      <c r="G1607" s="250"/>
      <c r="H1607" s="253">
        <v>160.27000000000001</v>
      </c>
      <c r="I1607" s="254"/>
      <c r="J1607" s="250"/>
      <c r="K1607" s="250"/>
      <c r="L1607" s="255"/>
      <c r="M1607" s="256"/>
      <c r="N1607" s="257"/>
      <c r="O1607" s="257"/>
      <c r="P1607" s="257"/>
      <c r="Q1607" s="257"/>
      <c r="R1607" s="257"/>
      <c r="S1607" s="257"/>
      <c r="T1607" s="25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9" t="s">
        <v>327</v>
      </c>
      <c r="AU1607" s="259" t="s">
        <v>216</v>
      </c>
      <c r="AV1607" s="14" t="s">
        <v>85</v>
      </c>
      <c r="AW1607" s="14" t="s">
        <v>36</v>
      </c>
      <c r="AX1607" s="14" t="s">
        <v>75</v>
      </c>
      <c r="AY1607" s="259" t="s">
        <v>207</v>
      </c>
    </row>
    <row r="1608" s="13" customFormat="1">
      <c r="A1608" s="13"/>
      <c r="B1608" s="238"/>
      <c r="C1608" s="239"/>
      <c r="D1608" s="240" t="s">
        <v>327</v>
      </c>
      <c r="E1608" s="241" t="s">
        <v>19</v>
      </c>
      <c r="F1608" s="242" t="s">
        <v>1314</v>
      </c>
      <c r="G1608" s="239"/>
      <c r="H1608" s="241" t="s">
        <v>19</v>
      </c>
      <c r="I1608" s="243"/>
      <c r="J1608" s="239"/>
      <c r="K1608" s="239"/>
      <c r="L1608" s="244"/>
      <c r="M1608" s="245"/>
      <c r="N1608" s="246"/>
      <c r="O1608" s="246"/>
      <c r="P1608" s="246"/>
      <c r="Q1608" s="246"/>
      <c r="R1608" s="246"/>
      <c r="S1608" s="246"/>
      <c r="T1608" s="247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8" t="s">
        <v>327</v>
      </c>
      <c r="AU1608" s="248" t="s">
        <v>216</v>
      </c>
      <c r="AV1608" s="13" t="s">
        <v>82</v>
      </c>
      <c r="AW1608" s="13" t="s">
        <v>36</v>
      </c>
      <c r="AX1608" s="13" t="s">
        <v>75</v>
      </c>
      <c r="AY1608" s="248" t="s">
        <v>207</v>
      </c>
    </row>
    <row r="1609" s="14" customFormat="1">
      <c r="A1609" s="14"/>
      <c r="B1609" s="249"/>
      <c r="C1609" s="250"/>
      <c r="D1609" s="240" t="s">
        <v>327</v>
      </c>
      <c r="E1609" s="251" t="s">
        <v>19</v>
      </c>
      <c r="F1609" s="252" t="s">
        <v>1986</v>
      </c>
      <c r="G1609" s="250"/>
      <c r="H1609" s="253">
        <v>5.5899999999999999</v>
      </c>
      <c r="I1609" s="254"/>
      <c r="J1609" s="250"/>
      <c r="K1609" s="250"/>
      <c r="L1609" s="255"/>
      <c r="M1609" s="256"/>
      <c r="N1609" s="257"/>
      <c r="O1609" s="257"/>
      <c r="P1609" s="257"/>
      <c r="Q1609" s="257"/>
      <c r="R1609" s="257"/>
      <c r="S1609" s="257"/>
      <c r="T1609" s="25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9" t="s">
        <v>327</v>
      </c>
      <c r="AU1609" s="259" t="s">
        <v>216</v>
      </c>
      <c r="AV1609" s="14" t="s">
        <v>85</v>
      </c>
      <c r="AW1609" s="14" t="s">
        <v>36</v>
      </c>
      <c r="AX1609" s="14" t="s">
        <v>75</v>
      </c>
      <c r="AY1609" s="259" t="s">
        <v>207</v>
      </c>
    </row>
    <row r="1610" s="16" customFormat="1">
      <c r="A1610" s="16"/>
      <c r="B1610" s="271"/>
      <c r="C1610" s="272"/>
      <c r="D1610" s="240" t="s">
        <v>327</v>
      </c>
      <c r="E1610" s="273" t="s">
        <v>19</v>
      </c>
      <c r="F1610" s="274" t="s">
        <v>420</v>
      </c>
      <c r="G1610" s="272"/>
      <c r="H1610" s="275">
        <v>359.86000000000001</v>
      </c>
      <c r="I1610" s="276"/>
      <c r="J1610" s="272"/>
      <c r="K1610" s="272"/>
      <c r="L1610" s="277"/>
      <c r="M1610" s="278"/>
      <c r="N1610" s="279"/>
      <c r="O1610" s="279"/>
      <c r="P1610" s="279"/>
      <c r="Q1610" s="279"/>
      <c r="R1610" s="279"/>
      <c r="S1610" s="279"/>
      <c r="T1610" s="280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1" t="s">
        <v>327</v>
      </c>
      <c r="AU1610" s="281" t="s">
        <v>216</v>
      </c>
      <c r="AV1610" s="16" t="s">
        <v>216</v>
      </c>
      <c r="AW1610" s="16" t="s">
        <v>36</v>
      </c>
      <c r="AX1610" s="16" t="s">
        <v>75</v>
      </c>
      <c r="AY1610" s="281" t="s">
        <v>207</v>
      </c>
    </row>
    <row r="1611" s="13" customFormat="1">
      <c r="A1611" s="13"/>
      <c r="B1611" s="238"/>
      <c r="C1611" s="239"/>
      <c r="D1611" s="240" t="s">
        <v>327</v>
      </c>
      <c r="E1611" s="241" t="s">
        <v>19</v>
      </c>
      <c r="F1611" s="242" t="s">
        <v>769</v>
      </c>
      <c r="G1611" s="239"/>
      <c r="H1611" s="241" t="s">
        <v>19</v>
      </c>
      <c r="I1611" s="243"/>
      <c r="J1611" s="239"/>
      <c r="K1611" s="239"/>
      <c r="L1611" s="244"/>
      <c r="M1611" s="245"/>
      <c r="N1611" s="246"/>
      <c r="O1611" s="246"/>
      <c r="P1611" s="246"/>
      <c r="Q1611" s="246"/>
      <c r="R1611" s="246"/>
      <c r="S1611" s="246"/>
      <c r="T1611" s="24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8" t="s">
        <v>327</v>
      </c>
      <c r="AU1611" s="248" t="s">
        <v>216</v>
      </c>
      <c r="AV1611" s="13" t="s">
        <v>82</v>
      </c>
      <c r="AW1611" s="13" t="s">
        <v>36</v>
      </c>
      <c r="AX1611" s="13" t="s">
        <v>75</v>
      </c>
      <c r="AY1611" s="248" t="s">
        <v>207</v>
      </c>
    </row>
    <row r="1612" s="14" customFormat="1">
      <c r="A1612" s="14"/>
      <c r="B1612" s="249"/>
      <c r="C1612" s="250"/>
      <c r="D1612" s="240" t="s">
        <v>327</v>
      </c>
      <c r="E1612" s="251" t="s">
        <v>19</v>
      </c>
      <c r="F1612" s="252" t="s">
        <v>1987</v>
      </c>
      <c r="G1612" s="250"/>
      <c r="H1612" s="253">
        <v>138.55000000000001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327</v>
      </c>
      <c r="AU1612" s="259" t="s">
        <v>216</v>
      </c>
      <c r="AV1612" s="14" t="s">
        <v>85</v>
      </c>
      <c r="AW1612" s="14" t="s">
        <v>36</v>
      </c>
      <c r="AX1612" s="14" t="s">
        <v>75</v>
      </c>
      <c r="AY1612" s="259" t="s">
        <v>207</v>
      </c>
    </row>
    <row r="1613" s="16" customFormat="1">
      <c r="A1613" s="16"/>
      <c r="B1613" s="271"/>
      <c r="C1613" s="272"/>
      <c r="D1613" s="240" t="s">
        <v>327</v>
      </c>
      <c r="E1613" s="273" t="s">
        <v>19</v>
      </c>
      <c r="F1613" s="274" t="s">
        <v>420</v>
      </c>
      <c r="G1613" s="272"/>
      <c r="H1613" s="275">
        <v>138.55000000000001</v>
      </c>
      <c r="I1613" s="276"/>
      <c r="J1613" s="272"/>
      <c r="K1613" s="272"/>
      <c r="L1613" s="277"/>
      <c r="M1613" s="278"/>
      <c r="N1613" s="279"/>
      <c r="O1613" s="279"/>
      <c r="P1613" s="279"/>
      <c r="Q1613" s="279"/>
      <c r="R1613" s="279"/>
      <c r="S1613" s="279"/>
      <c r="T1613" s="280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1" t="s">
        <v>327</v>
      </c>
      <c r="AU1613" s="281" t="s">
        <v>216</v>
      </c>
      <c r="AV1613" s="16" t="s">
        <v>216</v>
      </c>
      <c r="AW1613" s="16" t="s">
        <v>36</v>
      </c>
      <c r="AX1613" s="16" t="s">
        <v>75</v>
      </c>
      <c r="AY1613" s="281" t="s">
        <v>207</v>
      </c>
    </row>
    <row r="1614" s="13" customFormat="1">
      <c r="A1614" s="13"/>
      <c r="B1614" s="238"/>
      <c r="C1614" s="239"/>
      <c r="D1614" s="240" t="s">
        <v>327</v>
      </c>
      <c r="E1614" s="241" t="s">
        <v>19</v>
      </c>
      <c r="F1614" s="242" t="s">
        <v>771</v>
      </c>
      <c r="G1614" s="239"/>
      <c r="H1614" s="241" t="s">
        <v>19</v>
      </c>
      <c r="I1614" s="243"/>
      <c r="J1614" s="239"/>
      <c r="K1614" s="239"/>
      <c r="L1614" s="244"/>
      <c r="M1614" s="245"/>
      <c r="N1614" s="246"/>
      <c r="O1614" s="246"/>
      <c r="P1614" s="246"/>
      <c r="Q1614" s="246"/>
      <c r="R1614" s="246"/>
      <c r="S1614" s="246"/>
      <c r="T1614" s="247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8" t="s">
        <v>327</v>
      </c>
      <c r="AU1614" s="248" t="s">
        <v>216</v>
      </c>
      <c r="AV1614" s="13" t="s">
        <v>82</v>
      </c>
      <c r="AW1614" s="13" t="s">
        <v>36</v>
      </c>
      <c r="AX1614" s="13" t="s">
        <v>75</v>
      </c>
      <c r="AY1614" s="248" t="s">
        <v>207</v>
      </c>
    </row>
    <row r="1615" s="14" customFormat="1">
      <c r="A1615" s="14"/>
      <c r="B1615" s="249"/>
      <c r="C1615" s="250"/>
      <c r="D1615" s="240" t="s">
        <v>327</v>
      </c>
      <c r="E1615" s="251" t="s">
        <v>19</v>
      </c>
      <c r="F1615" s="252" t="s">
        <v>1988</v>
      </c>
      <c r="G1615" s="250"/>
      <c r="H1615" s="253">
        <v>143.62000000000001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327</v>
      </c>
      <c r="AU1615" s="259" t="s">
        <v>216</v>
      </c>
      <c r="AV1615" s="14" t="s">
        <v>85</v>
      </c>
      <c r="AW1615" s="14" t="s">
        <v>36</v>
      </c>
      <c r="AX1615" s="14" t="s">
        <v>75</v>
      </c>
      <c r="AY1615" s="259" t="s">
        <v>207</v>
      </c>
    </row>
    <row r="1616" s="16" customFormat="1">
      <c r="A1616" s="16"/>
      <c r="B1616" s="271"/>
      <c r="C1616" s="272"/>
      <c r="D1616" s="240" t="s">
        <v>327</v>
      </c>
      <c r="E1616" s="273" t="s">
        <v>19</v>
      </c>
      <c r="F1616" s="274" t="s">
        <v>420</v>
      </c>
      <c r="G1616" s="272"/>
      <c r="H1616" s="275">
        <v>143.62000000000001</v>
      </c>
      <c r="I1616" s="276"/>
      <c r="J1616" s="272"/>
      <c r="K1616" s="272"/>
      <c r="L1616" s="277"/>
      <c r="M1616" s="278"/>
      <c r="N1616" s="279"/>
      <c r="O1616" s="279"/>
      <c r="P1616" s="279"/>
      <c r="Q1616" s="279"/>
      <c r="R1616" s="279"/>
      <c r="S1616" s="279"/>
      <c r="T1616" s="280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1" t="s">
        <v>327</v>
      </c>
      <c r="AU1616" s="281" t="s">
        <v>216</v>
      </c>
      <c r="AV1616" s="16" t="s">
        <v>216</v>
      </c>
      <c r="AW1616" s="16" t="s">
        <v>36</v>
      </c>
      <c r="AX1616" s="16" t="s">
        <v>75</v>
      </c>
      <c r="AY1616" s="281" t="s">
        <v>207</v>
      </c>
    </row>
    <row r="1617" s="13" customFormat="1">
      <c r="A1617" s="13"/>
      <c r="B1617" s="238"/>
      <c r="C1617" s="239"/>
      <c r="D1617" s="240" t="s">
        <v>327</v>
      </c>
      <c r="E1617" s="241" t="s">
        <v>19</v>
      </c>
      <c r="F1617" s="242" t="s">
        <v>1989</v>
      </c>
      <c r="G1617" s="239"/>
      <c r="H1617" s="241" t="s">
        <v>19</v>
      </c>
      <c r="I1617" s="243"/>
      <c r="J1617" s="239"/>
      <c r="K1617" s="239"/>
      <c r="L1617" s="244"/>
      <c r="M1617" s="245"/>
      <c r="N1617" s="246"/>
      <c r="O1617" s="246"/>
      <c r="P1617" s="246"/>
      <c r="Q1617" s="246"/>
      <c r="R1617" s="246"/>
      <c r="S1617" s="246"/>
      <c r="T1617" s="247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8" t="s">
        <v>327</v>
      </c>
      <c r="AU1617" s="248" t="s">
        <v>216</v>
      </c>
      <c r="AV1617" s="13" t="s">
        <v>82</v>
      </c>
      <c r="AW1617" s="13" t="s">
        <v>36</v>
      </c>
      <c r="AX1617" s="13" t="s">
        <v>75</v>
      </c>
      <c r="AY1617" s="248" t="s">
        <v>207</v>
      </c>
    </row>
    <row r="1618" s="14" customFormat="1">
      <c r="A1618" s="14"/>
      <c r="B1618" s="249"/>
      <c r="C1618" s="250"/>
      <c r="D1618" s="240" t="s">
        <v>327</v>
      </c>
      <c r="E1618" s="251" t="s">
        <v>19</v>
      </c>
      <c r="F1618" s="252" t="s">
        <v>1990</v>
      </c>
      <c r="G1618" s="250"/>
      <c r="H1618" s="253">
        <v>64.203000000000003</v>
      </c>
      <c r="I1618" s="254"/>
      <c r="J1618" s="250"/>
      <c r="K1618" s="250"/>
      <c r="L1618" s="255"/>
      <c r="M1618" s="256"/>
      <c r="N1618" s="257"/>
      <c r="O1618" s="257"/>
      <c r="P1618" s="257"/>
      <c r="Q1618" s="257"/>
      <c r="R1618" s="257"/>
      <c r="S1618" s="257"/>
      <c r="T1618" s="25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9" t="s">
        <v>327</v>
      </c>
      <c r="AU1618" s="259" t="s">
        <v>216</v>
      </c>
      <c r="AV1618" s="14" t="s">
        <v>85</v>
      </c>
      <c r="AW1618" s="14" t="s">
        <v>36</v>
      </c>
      <c r="AX1618" s="14" t="s">
        <v>75</v>
      </c>
      <c r="AY1618" s="259" t="s">
        <v>207</v>
      </c>
    </row>
    <row r="1619" s="15" customFormat="1">
      <c r="A1619" s="15"/>
      <c r="B1619" s="260"/>
      <c r="C1619" s="261"/>
      <c r="D1619" s="240" t="s">
        <v>327</v>
      </c>
      <c r="E1619" s="262" t="s">
        <v>19</v>
      </c>
      <c r="F1619" s="263" t="s">
        <v>345</v>
      </c>
      <c r="G1619" s="261"/>
      <c r="H1619" s="264">
        <v>706.23299999999995</v>
      </c>
      <c r="I1619" s="265"/>
      <c r="J1619" s="261"/>
      <c r="K1619" s="261"/>
      <c r="L1619" s="266"/>
      <c r="M1619" s="267"/>
      <c r="N1619" s="268"/>
      <c r="O1619" s="268"/>
      <c r="P1619" s="268"/>
      <c r="Q1619" s="268"/>
      <c r="R1619" s="268"/>
      <c r="S1619" s="268"/>
      <c r="T1619" s="269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0" t="s">
        <v>327</v>
      </c>
      <c r="AU1619" s="270" t="s">
        <v>216</v>
      </c>
      <c r="AV1619" s="15" t="s">
        <v>215</v>
      </c>
      <c r="AW1619" s="15" t="s">
        <v>36</v>
      </c>
      <c r="AX1619" s="15" t="s">
        <v>82</v>
      </c>
      <c r="AY1619" s="270" t="s">
        <v>207</v>
      </c>
    </row>
    <row r="1620" s="2" customFormat="1" ht="24.15" customHeight="1">
      <c r="A1620" s="40"/>
      <c r="B1620" s="41"/>
      <c r="C1620" s="214" t="s">
        <v>1991</v>
      </c>
      <c r="D1620" s="214" t="s">
        <v>211</v>
      </c>
      <c r="E1620" s="215" t="s">
        <v>1992</v>
      </c>
      <c r="F1620" s="216" t="s">
        <v>1993</v>
      </c>
      <c r="G1620" s="217" t="s">
        <v>220</v>
      </c>
      <c r="H1620" s="218">
        <v>1528.8230000000001</v>
      </c>
      <c r="I1620" s="219"/>
      <c r="J1620" s="220">
        <f>ROUND(I1620*H1620,2)</f>
        <v>0</v>
      </c>
      <c r="K1620" s="216" t="s">
        <v>323</v>
      </c>
      <c r="L1620" s="46"/>
      <c r="M1620" s="229" t="s">
        <v>19</v>
      </c>
      <c r="N1620" s="230" t="s">
        <v>46</v>
      </c>
      <c r="O1620" s="86"/>
      <c r="P1620" s="231">
        <f>O1620*H1620</f>
        <v>0</v>
      </c>
      <c r="Q1620" s="231">
        <v>4.0000000000000003E-05</v>
      </c>
      <c r="R1620" s="231">
        <f>Q1620*H1620</f>
        <v>0.061152920000000006</v>
      </c>
      <c r="S1620" s="231">
        <v>0</v>
      </c>
      <c r="T1620" s="232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6" t="s">
        <v>215</v>
      </c>
      <c r="AT1620" s="226" t="s">
        <v>211</v>
      </c>
      <c r="AU1620" s="226" t="s">
        <v>216</v>
      </c>
      <c r="AY1620" s="19" t="s">
        <v>207</v>
      </c>
      <c r="BE1620" s="227">
        <f>IF(N1620="základní",J1620,0)</f>
        <v>0</v>
      </c>
      <c r="BF1620" s="227">
        <f>IF(N1620="snížená",J1620,0)</f>
        <v>0</v>
      </c>
      <c r="BG1620" s="227">
        <f>IF(N1620="zákl. přenesená",J1620,0)</f>
        <v>0</v>
      </c>
      <c r="BH1620" s="227">
        <f>IF(N1620="sníž. přenesená",J1620,0)</f>
        <v>0</v>
      </c>
      <c r="BI1620" s="227">
        <f>IF(N1620="nulová",J1620,0)</f>
        <v>0</v>
      </c>
      <c r="BJ1620" s="19" t="s">
        <v>82</v>
      </c>
      <c r="BK1620" s="227">
        <f>ROUND(I1620*H1620,2)</f>
        <v>0</v>
      </c>
      <c r="BL1620" s="19" t="s">
        <v>215</v>
      </c>
      <c r="BM1620" s="226" t="s">
        <v>1994</v>
      </c>
    </row>
    <row r="1621" s="2" customFormat="1">
      <c r="A1621" s="40"/>
      <c r="B1621" s="41"/>
      <c r="C1621" s="42"/>
      <c r="D1621" s="233" t="s">
        <v>325</v>
      </c>
      <c r="E1621" s="42"/>
      <c r="F1621" s="234" t="s">
        <v>1995</v>
      </c>
      <c r="G1621" s="42"/>
      <c r="H1621" s="42"/>
      <c r="I1621" s="235"/>
      <c r="J1621" s="42"/>
      <c r="K1621" s="42"/>
      <c r="L1621" s="46"/>
      <c r="M1621" s="236"/>
      <c r="N1621" s="237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325</v>
      </c>
      <c r="AU1621" s="19" t="s">
        <v>216</v>
      </c>
    </row>
    <row r="1622" s="13" customFormat="1">
      <c r="A1622" s="13"/>
      <c r="B1622" s="238"/>
      <c r="C1622" s="239"/>
      <c r="D1622" s="240" t="s">
        <v>327</v>
      </c>
      <c r="E1622" s="241" t="s">
        <v>19</v>
      </c>
      <c r="F1622" s="242" t="s">
        <v>1983</v>
      </c>
      <c r="G1622" s="239"/>
      <c r="H1622" s="241" t="s">
        <v>19</v>
      </c>
      <c r="I1622" s="243"/>
      <c r="J1622" s="239"/>
      <c r="K1622" s="239"/>
      <c r="L1622" s="244"/>
      <c r="M1622" s="245"/>
      <c r="N1622" s="246"/>
      <c r="O1622" s="246"/>
      <c r="P1622" s="246"/>
      <c r="Q1622" s="246"/>
      <c r="R1622" s="246"/>
      <c r="S1622" s="246"/>
      <c r="T1622" s="24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8" t="s">
        <v>327</v>
      </c>
      <c r="AU1622" s="248" t="s">
        <v>216</v>
      </c>
      <c r="AV1622" s="13" t="s">
        <v>82</v>
      </c>
      <c r="AW1622" s="13" t="s">
        <v>36</v>
      </c>
      <c r="AX1622" s="13" t="s">
        <v>75</v>
      </c>
      <c r="AY1622" s="248" t="s">
        <v>207</v>
      </c>
    </row>
    <row r="1623" s="13" customFormat="1">
      <c r="A1623" s="13"/>
      <c r="B1623" s="238"/>
      <c r="C1623" s="239"/>
      <c r="D1623" s="240" t="s">
        <v>327</v>
      </c>
      <c r="E1623" s="241" t="s">
        <v>19</v>
      </c>
      <c r="F1623" s="242" t="s">
        <v>1996</v>
      </c>
      <c r="G1623" s="239"/>
      <c r="H1623" s="241" t="s">
        <v>19</v>
      </c>
      <c r="I1623" s="243"/>
      <c r="J1623" s="239"/>
      <c r="K1623" s="239"/>
      <c r="L1623" s="244"/>
      <c r="M1623" s="245"/>
      <c r="N1623" s="246"/>
      <c r="O1623" s="246"/>
      <c r="P1623" s="246"/>
      <c r="Q1623" s="246"/>
      <c r="R1623" s="246"/>
      <c r="S1623" s="246"/>
      <c r="T1623" s="247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8" t="s">
        <v>327</v>
      </c>
      <c r="AU1623" s="248" t="s">
        <v>216</v>
      </c>
      <c r="AV1623" s="13" t="s">
        <v>82</v>
      </c>
      <c r="AW1623" s="13" t="s">
        <v>36</v>
      </c>
      <c r="AX1623" s="13" t="s">
        <v>75</v>
      </c>
      <c r="AY1623" s="248" t="s">
        <v>207</v>
      </c>
    </row>
    <row r="1624" s="14" customFormat="1">
      <c r="A1624" s="14"/>
      <c r="B1624" s="249"/>
      <c r="C1624" s="250"/>
      <c r="D1624" s="240" t="s">
        <v>327</v>
      </c>
      <c r="E1624" s="251" t="s">
        <v>19</v>
      </c>
      <c r="F1624" s="252" t="s">
        <v>1997</v>
      </c>
      <c r="G1624" s="250"/>
      <c r="H1624" s="253">
        <v>995.10000000000002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9" t="s">
        <v>327</v>
      </c>
      <c r="AU1624" s="259" t="s">
        <v>216</v>
      </c>
      <c r="AV1624" s="14" t="s">
        <v>85</v>
      </c>
      <c r="AW1624" s="14" t="s">
        <v>36</v>
      </c>
      <c r="AX1624" s="14" t="s">
        <v>75</v>
      </c>
      <c r="AY1624" s="259" t="s">
        <v>207</v>
      </c>
    </row>
    <row r="1625" s="13" customFormat="1">
      <c r="A1625" s="13"/>
      <c r="B1625" s="238"/>
      <c r="C1625" s="239"/>
      <c r="D1625" s="240" t="s">
        <v>327</v>
      </c>
      <c r="E1625" s="241" t="s">
        <v>19</v>
      </c>
      <c r="F1625" s="242" t="s">
        <v>1998</v>
      </c>
      <c r="G1625" s="239"/>
      <c r="H1625" s="241" t="s">
        <v>19</v>
      </c>
      <c r="I1625" s="243"/>
      <c r="J1625" s="239"/>
      <c r="K1625" s="239"/>
      <c r="L1625" s="244"/>
      <c r="M1625" s="245"/>
      <c r="N1625" s="246"/>
      <c r="O1625" s="246"/>
      <c r="P1625" s="246"/>
      <c r="Q1625" s="246"/>
      <c r="R1625" s="246"/>
      <c r="S1625" s="246"/>
      <c r="T1625" s="247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8" t="s">
        <v>327</v>
      </c>
      <c r="AU1625" s="248" t="s">
        <v>216</v>
      </c>
      <c r="AV1625" s="13" t="s">
        <v>82</v>
      </c>
      <c r="AW1625" s="13" t="s">
        <v>36</v>
      </c>
      <c r="AX1625" s="13" t="s">
        <v>75</v>
      </c>
      <c r="AY1625" s="248" t="s">
        <v>207</v>
      </c>
    </row>
    <row r="1626" s="14" customFormat="1">
      <c r="A1626" s="14"/>
      <c r="B1626" s="249"/>
      <c r="C1626" s="250"/>
      <c r="D1626" s="240" t="s">
        <v>327</v>
      </c>
      <c r="E1626" s="251" t="s">
        <v>19</v>
      </c>
      <c r="F1626" s="252" t="s">
        <v>1999</v>
      </c>
      <c r="G1626" s="250"/>
      <c r="H1626" s="253">
        <v>192.91999999999999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327</v>
      </c>
      <c r="AU1626" s="259" t="s">
        <v>216</v>
      </c>
      <c r="AV1626" s="14" t="s">
        <v>85</v>
      </c>
      <c r="AW1626" s="14" t="s">
        <v>36</v>
      </c>
      <c r="AX1626" s="14" t="s">
        <v>75</v>
      </c>
      <c r="AY1626" s="259" t="s">
        <v>207</v>
      </c>
    </row>
    <row r="1627" s="13" customFormat="1">
      <c r="A1627" s="13"/>
      <c r="B1627" s="238"/>
      <c r="C1627" s="239"/>
      <c r="D1627" s="240" t="s">
        <v>327</v>
      </c>
      <c r="E1627" s="241" t="s">
        <v>19</v>
      </c>
      <c r="F1627" s="242" t="s">
        <v>1322</v>
      </c>
      <c r="G1627" s="239"/>
      <c r="H1627" s="241" t="s">
        <v>19</v>
      </c>
      <c r="I1627" s="243"/>
      <c r="J1627" s="239"/>
      <c r="K1627" s="239"/>
      <c r="L1627" s="244"/>
      <c r="M1627" s="245"/>
      <c r="N1627" s="246"/>
      <c r="O1627" s="246"/>
      <c r="P1627" s="246"/>
      <c r="Q1627" s="246"/>
      <c r="R1627" s="246"/>
      <c r="S1627" s="246"/>
      <c r="T1627" s="247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8" t="s">
        <v>327</v>
      </c>
      <c r="AU1627" s="248" t="s">
        <v>216</v>
      </c>
      <c r="AV1627" s="13" t="s">
        <v>82</v>
      </c>
      <c r="AW1627" s="13" t="s">
        <v>36</v>
      </c>
      <c r="AX1627" s="13" t="s">
        <v>75</v>
      </c>
      <c r="AY1627" s="248" t="s">
        <v>207</v>
      </c>
    </row>
    <row r="1628" s="14" customFormat="1">
      <c r="A1628" s="14"/>
      <c r="B1628" s="249"/>
      <c r="C1628" s="250"/>
      <c r="D1628" s="240" t="s">
        <v>327</v>
      </c>
      <c r="E1628" s="251" t="s">
        <v>19</v>
      </c>
      <c r="F1628" s="252" t="s">
        <v>2000</v>
      </c>
      <c r="G1628" s="250"/>
      <c r="H1628" s="253">
        <v>90.159999999999997</v>
      </c>
      <c r="I1628" s="254"/>
      <c r="J1628" s="250"/>
      <c r="K1628" s="250"/>
      <c r="L1628" s="255"/>
      <c r="M1628" s="256"/>
      <c r="N1628" s="257"/>
      <c r="O1628" s="257"/>
      <c r="P1628" s="257"/>
      <c r="Q1628" s="257"/>
      <c r="R1628" s="257"/>
      <c r="S1628" s="257"/>
      <c r="T1628" s="25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9" t="s">
        <v>327</v>
      </c>
      <c r="AU1628" s="259" t="s">
        <v>216</v>
      </c>
      <c r="AV1628" s="14" t="s">
        <v>85</v>
      </c>
      <c r="AW1628" s="14" t="s">
        <v>36</v>
      </c>
      <c r="AX1628" s="14" t="s">
        <v>75</v>
      </c>
      <c r="AY1628" s="259" t="s">
        <v>207</v>
      </c>
    </row>
    <row r="1629" s="13" customFormat="1">
      <c r="A1629" s="13"/>
      <c r="B1629" s="238"/>
      <c r="C1629" s="239"/>
      <c r="D1629" s="240" t="s">
        <v>327</v>
      </c>
      <c r="E1629" s="241" t="s">
        <v>19</v>
      </c>
      <c r="F1629" s="242" t="s">
        <v>2001</v>
      </c>
      <c r="G1629" s="239"/>
      <c r="H1629" s="241" t="s">
        <v>19</v>
      </c>
      <c r="I1629" s="243"/>
      <c r="J1629" s="239"/>
      <c r="K1629" s="239"/>
      <c r="L1629" s="244"/>
      <c r="M1629" s="245"/>
      <c r="N1629" s="246"/>
      <c r="O1629" s="246"/>
      <c r="P1629" s="246"/>
      <c r="Q1629" s="246"/>
      <c r="R1629" s="246"/>
      <c r="S1629" s="246"/>
      <c r="T1629" s="247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8" t="s">
        <v>327</v>
      </c>
      <c r="AU1629" s="248" t="s">
        <v>216</v>
      </c>
      <c r="AV1629" s="13" t="s">
        <v>82</v>
      </c>
      <c r="AW1629" s="13" t="s">
        <v>36</v>
      </c>
      <c r="AX1629" s="13" t="s">
        <v>75</v>
      </c>
      <c r="AY1629" s="248" t="s">
        <v>207</v>
      </c>
    </row>
    <row r="1630" s="14" customFormat="1">
      <c r="A1630" s="14"/>
      <c r="B1630" s="249"/>
      <c r="C1630" s="250"/>
      <c r="D1630" s="240" t="s">
        <v>327</v>
      </c>
      <c r="E1630" s="251" t="s">
        <v>19</v>
      </c>
      <c r="F1630" s="252" t="s">
        <v>2002</v>
      </c>
      <c r="G1630" s="250"/>
      <c r="H1630" s="253">
        <v>5.21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9" t="s">
        <v>327</v>
      </c>
      <c r="AU1630" s="259" t="s">
        <v>216</v>
      </c>
      <c r="AV1630" s="14" t="s">
        <v>85</v>
      </c>
      <c r="AW1630" s="14" t="s">
        <v>36</v>
      </c>
      <c r="AX1630" s="14" t="s">
        <v>75</v>
      </c>
      <c r="AY1630" s="259" t="s">
        <v>207</v>
      </c>
    </row>
    <row r="1631" s="13" customFormat="1">
      <c r="A1631" s="13"/>
      <c r="B1631" s="238"/>
      <c r="C1631" s="239"/>
      <c r="D1631" s="240" t="s">
        <v>327</v>
      </c>
      <c r="E1631" s="241" t="s">
        <v>19</v>
      </c>
      <c r="F1631" s="242" t="s">
        <v>1348</v>
      </c>
      <c r="G1631" s="239"/>
      <c r="H1631" s="241" t="s">
        <v>19</v>
      </c>
      <c r="I1631" s="243"/>
      <c r="J1631" s="239"/>
      <c r="K1631" s="239"/>
      <c r="L1631" s="244"/>
      <c r="M1631" s="245"/>
      <c r="N1631" s="246"/>
      <c r="O1631" s="246"/>
      <c r="P1631" s="246"/>
      <c r="Q1631" s="246"/>
      <c r="R1631" s="246"/>
      <c r="S1631" s="246"/>
      <c r="T1631" s="247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8" t="s">
        <v>327</v>
      </c>
      <c r="AU1631" s="248" t="s">
        <v>216</v>
      </c>
      <c r="AV1631" s="13" t="s">
        <v>82</v>
      </c>
      <c r="AW1631" s="13" t="s">
        <v>36</v>
      </c>
      <c r="AX1631" s="13" t="s">
        <v>75</v>
      </c>
      <c r="AY1631" s="248" t="s">
        <v>207</v>
      </c>
    </row>
    <row r="1632" s="14" customFormat="1">
      <c r="A1632" s="14"/>
      <c r="B1632" s="249"/>
      <c r="C1632" s="250"/>
      <c r="D1632" s="240" t="s">
        <v>327</v>
      </c>
      <c r="E1632" s="251" t="s">
        <v>19</v>
      </c>
      <c r="F1632" s="252" t="s">
        <v>2003</v>
      </c>
      <c r="G1632" s="250"/>
      <c r="H1632" s="253">
        <v>130.16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327</v>
      </c>
      <c r="AU1632" s="259" t="s">
        <v>216</v>
      </c>
      <c r="AV1632" s="14" t="s">
        <v>85</v>
      </c>
      <c r="AW1632" s="14" t="s">
        <v>36</v>
      </c>
      <c r="AX1632" s="14" t="s">
        <v>75</v>
      </c>
      <c r="AY1632" s="259" t="s">
        <v>207</v>
      </c>
    </row>
    <row r="1633" s="13" customFormat="1">
      <c r="A1633" s="13"/>
      <c r="B1633" s="238"/>
      <c r="C1633" s="239"/>
      <c r="D1633" s="240" t="s">
        <v>327</v>
      </c>
      <c r="E1633" s="241" t="s">
        <v>19</v>
      </c>
      <c r="F1633" s="242" t="s">
        <v>1237</v>
      </c>
      <c r="G1633" s="239"/>
      <c r="H1633" s="241" t="s">
        <v>19</v>
      </c>
      <c r="I1633" s="243"/>
      <c r="J1633" s="239"/>
      <c r="K1633" s="239"/>
      <c r="L1633" s="244"/>
      <c r="M1633" s="245"/>
      <c r="N1633" s="246"/>
      <c r="O1633" s="246"/>
      <c r="P1633" s="246"/>
      <c r="Q1633" s="246"/>
      <c r="R1633" s="246"/>
      <c r="S1633" s="246"/>
      <c r="T1633" s="247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8" t="s">
        <v>327</v>
      </c>
      <c r="AU1633" s="248" t="s">
        <v>216</v>
      </c>
      <c r="AV1633" s="13" t="s">
        <v>82</v>
      </c>
      <c r="AW1633" s="13" t="s">
        <v>36</v>
      </c>
      <c r="AX1633" s="13" t="s">
        <v>75</v>
      </c>
      <c r="AY1633" s="248" t="s">
        <v>207</v>
      </c>
    </row>
    <row r="1634" s="14" customFormat="1">
      <c r="A1634" s="14"/>
      <c r="B1634" s="249"/>
      <c r="C1634" s="250"/>
      <c r="D1634" s="240" t="s">
        <v>327</v>
      </c>
      <c r="E1634" s="251" t="s">
        <v>19</v>
      </c>
      <c r="F1634" s="252" t="s">
        <v>2004</v>
      </c>
      <c r="G1634" s="250"/>
      <c r="H1634" s="253">
        <v>2.0270000000000001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9" t="s">
        <v>327</v>
      </c>
      <c r="AU1634" s="259" t="s">
        <v>216</v>
      </c>
      <c r="AV1634" s="14" t="s">
        <v>85</v>
      </c>
      <c r="AW1634" s="14" t="s">
        <v>36</v>
      </c>
      <c r="AX1634" s="14" t="s">
        <v>75</v>
      </c>
      <c r="AY1634" s="259" t="s">
        <v>207</v>
      </c>
    </row>
    <row r="1635" s="16" customFormat="1">
      <c r="A1635" s="16"/>
      <c r="B1635" s="271"/>
      <c r="C1635" s="272"/>
      <c r="D1635" s="240" t="s">
        <v>327</v>
      </c>
      <c r="E1635" s="273" t="s">
        <v>19</v>
      </c>
      <c r="F1635" s="274" t="s">
        <v>420</v>
      </c>
      <c r="G1635" s="272"/>
      <c r="H1635" s="275">
        <v>1415.577</v>
      </c>
      <c r="I1635" s="276"/>
      <c r="J1635" s="272"/>
      <c r="K1635" s="272"/>
      <c r="L1635" s="277"/>
      <c r="M1635" s="278"/>
      <c r="N1635" s="279"/>
      <c r="O1635" s="279"/>
      <c r="P1635" s="279"/>
      <c r="Q1635" s="279"/>
      <c r="R1635" s="279"/>
      <c r="S1635" s="279"/>
      <c r="T1635" s="280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81" t="s">
        <v>327</v>
      </c>
      <c r="AU1635" s="281" t="s">
        <v>216</v>
      </c>
      <c r="AV1635" s="16" t="s">
        <v>216</v>
      </c>
      <c r="AW1635" s="16" t="s">
        <v>36</v>
      </c>
      <c r="AX1635" s="16" t="s">
        <v>75</v>
      </c>
      <c r="AY1635" s="281" t="s">
        <v>207</v>
      </c>
    </row>
    <row r="1636" s="13" customFormat="1">
      <c r="A1636" s="13"/>
      <c r="B1636" s="238"/>
      <c r="C1636" s="239"/>
      <c r="D1636" s="240" t="s">
        <v>327</v>
      </c>
      <c r="E1636" s="241" t="s">
        <v>19</v>
      </c>
      <c r="F1636" s="242" t="s">
        <v>2005</v>
      </c>
      <c r="G1636" s="239"/>
      <c r="H1636" s="241" t="s">
        <v>19</v>
      </c>
      <c r="I1636" s="243"/>
      <c r="J1636" s="239"/>
      <c r="K1636" s="239"/>
      <c r="L1636" s="244"/>
      <c r="M1636" s="245"/>
      <c r="N1636" s="246"/>
      <c r="O1636" s="246"/>
      <c r="P1636" s="246"/>
      <c r="Q1636" s="246"/>
      <c r="R1636" s="246"/>
      <c r="S1636" s="246"/>
      <c r="T1636" s="247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8" t="s">
        <v>327</v>
      </c>
      <c r="AU1636" s="248" t="s">
        <v>216</v>
      </c>
      <c r="AV1636" s="13" t="s">
        <v>82</v>
      </c>
      <c r="AW1636" s="13" t="s">
        <v>36</v>
      </c>
      <c r="AX1636" s="13" t="s">
        <v>75</v>
      </c>
      <c r="AY1636" s="248" t="s">
        <v>207</v>
      </c>
    </row>
    <row r="1637" s="14" customFormat="1">
      <c r="A1637" s="14"/>
      <c r="B1637" s="249"/>
      <c r="C1637" s="250"/>
      <c r="D1637" s="240" t="s">
        <v>327</v>
      </c>
      <c r="E1637" s="251" t="s">
        <v>19</v>
      </c>
      <c r="F1637" s="252" t="s">
        <v>2006</v>
      </c>
      <c r="G1637" s="250"/>
      <c r="H1637" s="253">
        <v>113.246</v>
      </c>
      <c r="I1637" s="254"/>
      <c r="J1637" s="250"/>
      <c r="K1637" s="250"/>
      <c r="L1637" s="255"/>
      <c r="M1637" s="256"/>
      <c r="N1637" s="257"/>
      <c r="O1637" s="257"/>
      <c r="P1637" s="257"/>
      <c r="Q1637" s="257"/>
      <c r="R1637" s="257"/>
      <c r="S1637" s="257"/>
      <c r="T1637" s="25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9" t="s">
        <v>327</v>
      </c>
      <c r="AU1637" s="259" t="s">
        <v>216</v>
      </c>
      <c r="AV1637" s="14" t="s">
        <v>85</v>
      </c>
      <c r="AW1637" s="14" t="s">
        <v>36</v>
      </c>
      <c r="AX1637" s="14" t="s">
        <v>75</v>
      </c>
      <c r="AY1637" s="259" t="s">
        <v>207</v>
      </c>
    </row>
    <row r="1638" s="15" customFormat="1">
      <c r="A1638" s="15"/>
      <c r="B1638" s="260"/>
      <c r="C1638" s="261"/>
      <c r="D1638" s="240" t="s">
        <v>327</v>
      </c>
      <c r="E1638" s="262" t="s">
        <v>19</v>
      </c>
      <c r="F1638" s="263" t="s">
        <v>345</v>
      </c>
      <c r="G1638" s="261"/>
      <c r="H1638" s="264">
        <v>1528.8230000000001</v>
      </c>
      <c r="I1638" s="265"/>
      <c r="J1638" s="261"/>
      <c r="K1638" s="261"/>
      <c r="L1638" s="266"/>
      <c r="M1638" s="267"/>
      <c r="N1638" s="268"/>
      <c r="O1638" s="268"/>
      <c r="P1638" s="268"/>
      <c r="Q1638" s="268"/>
      <c r="R1638" s="268"/>
      <c r="S1638" s="268"/>
      <c r="T1638" s="269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0" t="s">
        <v>327</v>
      </c>
      <c r="AU1638" s="270" t="s">
        <v>216</v>
      </c>
      <c r="AV1638" s="15" t="s">
        <v>215</v>
      </c>
      <c r="AW1638" s="15" t="s">
        <v>36</v>
      </c>
      <c r="AX1638" s="15" t="s">
        <v>82</v>
      </c>
      <c r="AY1638" s="270" t="s">
        <v>207</v>
      </c>
    </row>
    <row r="1639" s="12" customFormat="1" ht="22.8" customHeight="1">
      <c r="A1639" s="12"/>
      <c r="B1639" s="198"/>
      <c r="C1639" s="199"/>
      <c r="D1639" s="200" t="s">
        <v>74</v>
      </c>
      <c r="E1639" s="212" t="s">
        <v>2007</v>
      </c>
      <c r="F1639" s="212" t="s">
        <v>2008</v>
      </c>
      <c r="G1639" s="199"/>
      <c r="H1639" s="199"/>
      <c r="I1639" s="202"/>
      <c r="J1639" s="213">
        <f>BK1639</f>
        <v>0</v>
      </c>
      <c r="K1639" s="199"/>
      <c r="L1639" s="204"/>
      <c r="M1639" s="205"/>
      <c r="N1639" s="206"/>
      <c r="O1639" s="206"/>
      <c r="P1639" s="207">
        <f>SUM(P1640:P1650)</f>
        <v>0</v>
      </c>
      <c r="Q1639" s="206"/>
      <c r="R1639" s="207">
        <f>SUM(R1640:R1650)</f>
        <v>0</v>
      </c>
      <c r="S1639" s="206"/>
      <c r="T1639" s="208">
        <f>SUM(T1640:T1650)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09" t="s">
        <v>82</v>
      </c>
      <c r="AT1639" s="210" t="s">
        <v>74</v>
      </c>
      <c r="AU1639" s="210" t="s">
        <v>82</v>
      </c>
      <c r="AY1639" s="209" t="s">
        <v>207</v>
      </c>
      <c r="BK1639" s="211">
        <f>SUM(BK1640:BK1650)</f>
        <v>0</v>
      </c>
    </row>
    <row r="1640" s="2" customFormat="1" ht="16.5" customHeight="1">
      <c r="A1640" s="40"/>
      <c r="B1640" s="41"/>
      <c r="C1640" s="214" t="s">
        <v>2009</v>
      </c>
      <c r="D1640" s="214" t="s">
        <v>211</v>
      </c>
      <c r="E1640" s="215" t="s">
        <v>2010</v>
      </c>
      <c r="F1640" s="216" t="s">
        <v>2011</v>
      </c>
      <c r="G1640" s="217" t="s">
        <v>430</v>
      </c>
      <c r="H1640" s="218">
        <v>80.870999999999995</v>
      </c>
      <c r="I1640" s="219"/>
      <c r="J1640" s="220">
        <f>ROUND(I1640*H1640,2)</f>
        <v>0</v>
      </c>
      <c r="K1640" s="216" t="s">
        <v>323</v>
      </c>
      <c r="L1640" s="46"/>
      <c r="M1640" s="229" t="s">
        <v>19</v>
      </c>
      <c r="N1640" s="230" t="s">
        <v>46</v>
      </c>
      <c r="O1640" s="86"/>
      <c r="P1640" s="231">
        <f>O1640*H1640</f>
        <v>0</v>
      </c>
      <c r="Q1640" s="231">
        <v>0</v>
      </c>
      <c r="R1640" s="231">
        <f>Q1640*H1640</f>
        <v>0</v>
      </c>
      <c r="S1640" s="231">
        <v>0</v>
      </c>
      <c r="T1640" s="232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215</v>
      </c>
      <c r="AT1640" s="226" t="s">
        <v>211</v>
      </c>
      <c r="AU1640" s="226" t="s">
        <v>85</v>
      </c>
      <c r="AY1640" s="19" t="s">
        <v>207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82</v>
      </c>
      <c r="BK1640" s="227">
        <f>ROUND(I1640*H1640,2)</f>
        <v>0</v>
      </c>
      <c r="BL1640" s="19" t="s">
        <v>215</v>
      </c>
      <c r="BM1640" s="226" t="s">
        <v>2012</v>
      </c>
    </row>
    <row r="1641" s="2" customFormat="1">
      <c r="A1641" s="40"/>
      <c r="B1641" s="41"/>
      <c r="C1641" s="42"/>
      <c r="D1641" s="233" t="s">
        <v>325</v>
      </c>
      <c r="E1641" s="42"/>
      <c r="F1641" s="234" t="s">
        <v>2013</v>
      </c>
      <c r="G1641" s="42"/>
      <c r="H1641" s="42"/>
      <c r="I1641" s="235"/>
      <c r="J1641" s="42"/>
      <c r="K1641" s="42"/>
      <c r="L1641" s="46"/>
      <c r="M1641" s="236"/>
      <c r="N1641" s="237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325</v>
      </c>
      <c r="AU1641" s="19" t="s">
        <v>85</v>
      </c>
    </row>
    <row r="1642" s="2" customFormat="1" ht="24.15" customHeight="1">
      <c r="A1642" s="40"/>
      <c r="B1642" s="41"/>
      <c r="C1642" s="214" t="s">
        <v>2014</v>
      </c>
      <c r="D1642" s="214" t="s">
        <v>211</v>
      </c>
      <c r="E1642" s="215" t="s">
        <v>2015</v>
      </c>
      <c r="F1642" s="216" t="s">
        <v>2016</v>
      </c>
      <c r="G1642" s="217" t="s">
        <v>430</v>
      </c>
      <c r="H1642" s="218">
        <v>80.870999999999995</v>
      </c>
      <c r="I1642" s="219"/>
      <c r="J1642" s="220">
        <f>ROUND(I1642*H1642,2)</f>
        <v>0</v>
      </c>
      <c r="K1642" s="216" t="s">
        <v>323</v>
      </c>
      <c r="L1642" s="46"/>
      <c r="M1642" s="229" t="s">
        <v>19</v>
      </c>
      <c r="N1642" s="230" t="s">
        <v>46</v>
      </c>
      <c r="O1642" s="86"/>
      <c r="P1642" s="231">
        <f>O1642*H1642</f>
        <v>0</v>
      </c>
      <c r="Q1642" s="231">
        <v>0</v>
      </c>
      <c r="R1642" s="231">
        <f>Q1642*H1642</f>
        <v>0</v>
      </c>
      <c r="S1642" s="231">
        <v>0</v>
      </c>
      <c r="T1642" s="232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6" t="s">
        <v>215</v>
      </c>
      <c r="AT1642" s="226" t="s">
        <v>211</v>
      </c>
      <c r="AU1642" s="226" t="s">
        <v>85</v>
      </c>
      <c r="AY1642" s="19" t="s">
        <v>207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19" t="s">
        <v>82</v>
      </c>
      <c r="BK1642" s="227">
        <f>ROUND(I1642*H1642,2)</f>
        <v>0</v>
      </c>
      <c r="BL1642" s="19" t="s">
        <v>215</v>
      </c>
      <c r="BM1642" s="226" t="s">
        <v>2017</v>
      </c>
    </row>
    <row r="1643" s="2" customFormat="1">
      <c r="A1643" s="40"/>
      <c r="B1643" s="41"/>
      <c r="C1643" s="42"/>
      <c r="D1643" s="233" t="s">
        <v>325</v>
      </c>
      <c r="E1643" s="42"/>
      <c r="F1643" s="234" t="s">
        <v>2018</v>
      </c>
      <c r="G1643" s="42"/>
      <c r="H1643" s="42"/>
      <c r="I1643" s="235"/>
      <c r="J1643" s="42"/>
      <c r="K1643" s="42"/>
      <c r="L1643" s="46"/>
      <c r="M1643" s="236"/>
      <c r="N1643" s="237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325</v>
      </c>
      <c r="AU1643" s="19" t="s">
        <v>85</v>
      </c>
    </row>
    <row r="1644" s="2" customFormat="1" ht="21.75" customHeight="1">
      <c r="A1644" s="40"/>
      <c r="B1644" s="41"/>
      <c r="C1644" s="214" t="s">
        <v>2019</v>
      </c>
      <c r="D1644" s="214" t="s">
        <v>211</v>
      </c>
      <c r="E1644" s="215" t="s">
        <v>2020</v>
      </c>
      <c r="F1644" s="216" t="s">
        <v>2021</v>
      </c>
      <c r="G1644" s="217" t="s">
        <v>430</v>
      </c>
      <c r="H1644" s="218">
        <v>80.870999999999995</v>
      </c>
      <c r="I1644" s="219"/>
      <c r="J1644" s="220">
        <f>ROUND(I1644*H1644,2)</f>
        <v>0</v>
      </c>
      <c r="K1644" s="216" t="s">
        <v>323</v>
      </c>
      <c r="L1644" s="46"/>
      <c r="M1644" s="229" t="s">
        <v>19</v>
      </c>
      <c r="N1644" s="230" t="s">
        <v>46</v>
      </c>
      <c r="O1644" s="86"/>
      <c r="P1644" s="231">
        <f>O1644*H1644</f>
        <v>0</v>
      </c>
      <c r="Q1644" s="231">
        <v>0</v>
      </c>
      <c r="R1644" s="231">
        <f>Q1644*H1644</f>
        <v>0</v>
      </c>
      <c r="S1644" s="231">
        <v>0</v>
      </c>
      <c r="T1644" s="232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215</v>
      </c>
      <c r="AT1644" s="226" t="s">
        <v>211</v>
      </c>
      <c r="AU1644" s="226" t="s">
        <v>85</v>
      </c>
      <c r="AY1644" s="19" t="s">
        <v>207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82</v>
      </c>
      <c r="BK1644" s="227">
        <f>ROUND(I1644*H1644,2)</f>
        <v>0</v>
      </c>
      <c r="BL1644" s="19" t="s">
        <v>215</v>
      </c>
      <c r="BM1644" s="226" t="s">
        <v>2022</v>
      </c>
    </row>
    <row r="1645" s="2" customFormat="1">
      <c r="A1645" s="40"/>
      <c r="B1645" s="41"/>
      <c r="C1645" s="42"/>
      <c r="D1645" s="233" t="s">
        <v>325</v>
      </c>
      <c r="E1645" s="42"/>
      <c r="F1645" s="234" t="s">
        <v>2023</v>
      </c>
      <c r="G1645" s="42"/>
      <c r="H1645" s="42"/>
      <c r="I1645" s="235"/>
      <c r="J1645" s="42"/>
      <c r="K1645" s="42"/>
      <c r="L1645" s="46"/>
      <c r="M1645" s="236"/>
      <c r="N1645" s="237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325</v>
      </c>
      <c r="AU1645" s="19" t="s">
        <v>85</v>
      </c>
    </row>
    <row r="1646" s="2" customFormat="1" ht="24.15" customHeight="1">
      <c r="A1646" s="40"/>
      <c r="B1646" s="41"/>
      <c r="C1646" s="214" t="s">
        <v>2024</v>
      </c>
      <c r="D1646" s="214" t="s">
        <v>211</v>
      </c>
      <c r="E1646" s="215" t="s">
        <v>2025</v>
      </c>
      <c r="F1646" s="216" t="s">
        <v>2026</v>
      </c>
      <c r="G1646" s="217" t="s">
        <v>430</v>
      </c>
      <c r="H1646" s="218">
        <v>1536.549</v>
      </c>
      <c r="I1646" s="219"/>
      <c r="J1646" s="220">
        <f>ROUND(I1646*H1646,2)</f>
        <v>0</v>
      </c>
      <c r="K1646" s="216" t="s">
        <v>323</v>
      </c>
      <c r="L1646" s="46"/>
      <c r="M1646" s="229" t="s">
        <v>19</v>
      </c>
      <c r="N1646" s="230" t="s">
        <v>46</v>
      </c>
      <c r="O1646" s="86"/>
      <c r="P1646" s="231">
        <f>O1646*H1646</f>
        <v>0</v>
      </c>
      <c r="Q1646" s="231">
        <v>0</v>
      </c>
      <c r="R1646" s="231">
        <f>Q1646*H1646</f>
        <v>0</v>
      </c>
      <c r="S1646" s="231">
        <v>0</v>
      </c>
      <c r="T1646" s="232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6" t="s">
        <v>215</v>
      </c>
      <c r="AT1646" s="226" t="s">
        <v>211</v>
      </c>
      <c r="AU1646" s="226" t="s">
        <v>85</v>
      </c>
      <c r="AY1646" s="19" t="s">
        <v>207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19" t="s">
        <v>82</v>
      </c>
      <c r="BK1646" s="227">
        <f>ROUND(I1646*H1646,2)</f>
        <v>0</v>
      </c>
      <c r="BL1646" s="19" t="s">
        <v>215</v>
      </c>
      <c r="BM1646" s="226" t="s">
        <v>2027</v>
      </c>
    </row>
    <row r="1647" s="2" customFormat="1">
      <c r="A1647" s="40"/>
      <c r="B1647" s="41"/>
      <c r="C1647" s="42"/>
      <c r="D1647" s="233" t="s">
        <v>325</v>
      </c>
      <c r="E1647" s="42"/>
      <c r="F1647" s="234" t="s">
        <v>2028</v>
      </c>
      <c r="G1647" s="42"/>
      <c r="H1647" s="42"/>
      <c r="I1647" s="235"/>
      <c r="J1647" s="42"/>
      <c r="K1647" s="42"/>
      <c r="L1647" s="46"/>
      <c r="M1647" s="236"/>
      <c r="N1647" s="237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325</v>
      </c>
      <c r="AU1647" s="19" t="s">
        <v>85</v>
      </c>
    </row>
    <row r="1648" s="14" customFormat="1">
      <c r="A1648" s="14"/>
      <c r="B1648" s="249"/>
      <c r="C1648" s="250"/>
      <c r="D1648" s="240" t="s">
        <v>327</v>
      </c>
      <c r="E1648" s="250"/>
      <c r="F1648" s="252" t="s">
        <v>2029</v>
      </c>
      <c r="G1648" s="250"/>
      <c r="H1648" s="253">
        <v>1536.549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327</v>
      </c>
      <c r="AU1648" s="259" t="s">
        <v>85</v>
      </c>
      <c r="AV1648" s="14" t="s">
        <v>85</v>
      </c>
      <c r="AW1648" s="14" t="s">
        <v>4</v>
      </c>
      <c r="AX1648" s="14" t="s">
        <v>82</v>
      </c>
      <c r="AY1648" s="259" t="s">
        <v>207</v>
      </c>
    </row>
    <row r="1649" s="2" customFormat="1" ht="24.15" customHeight="1">
      <c r="A1649" s="40"/>
      <c r="B1649" s="41"/>
      <c r="C1649" s="214" t="s">
        <v>2030</v>
      </c>
      <c r="D1649" s="214" t="s">
        <v>211</v>
      </c>
      <c r="E1649" s="215" t="s">
        <v>2031</v>
      </c>
      <c r="F1649" s="216" t="s">
        <v>2032</v>
      </c>
      <c r="G1649" s="217" t="s">
        <v>430</v>
      </c>
      <c r="H1649" s="218">
        <v>80.870999999999995</v>
      </c>
      <c r="I1649" s="219"/>
      <c r="J1649" s="220">
        <f>ROUND(I1649*H1649,2)</f>
        <v>0</v>
      </c>
      <c r="K1649" s="216" t="s">
        <v>323</v>
      </c>
      <c r="L1649" s="46"/>
      <c r="M1649" s="229" t="s">
        <v>19</v>
      </c>
      <c r="N1649" s="230" t="s">
        <v>46</v>
      </c>
      <c r="O1649" s="86"/>
      <c r="P1649" s="231">
        <f>O1649*H1649</f>
        <v>0</v>
      </c>
      <c r="Q1649" s="231">
        <v>0</v>
      </c>
      <c r="R1649" s="231">
        <f>Q1649*H1649</f>
        <v>0</v>
      </c>
      <c r="S1649" s="231">
        <v>0</v>
      </c>
      <c r="T1649" s="232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215</v>
      </c>
      <c r="AT1649" s="226" t="s">
        <v>211</v>
      </c>
      <c r="AU1649" s="226" t="s">
        <v>85</v>
      </c>
      <c r="AY1649" s="19" t="s">
        <v>207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82</v>
      </c>
      <c r="BK1649" s="227">
        <f>ROUND(I1649*H1649,2)</f>
        <v>0</v>
      </c>
      <c r="BL1649" s="19" t="s">
        <v>215</v>
      </c>
      <c r="BM1649" s="226" t="s">
        <v>2033</v>
      </c>
    </row>
    <row r="1650" s="2" customFormat="1">
      <c r="A1650" s="40"/>
      <c r="B1650" s="41"/>
      <c r="C1650" s="42"/>
      <c r="D1650" s="233" t="s">
        <v>325</v>
      </c>
      <c r="E1650" s="42"/>
      <c r="F1650" s="234" t="s">
        <v>2034</v>
      </c>
      <c r="G1650" s="42"/>
      <c r="H1650" s="42"/>
      <c r="I1650" s="235"/>
      <c r="J1650" s="42"/>
      <c r="K1650" s="42"/>
      <c r="L1650" s="46"/>
      <c r="M1650" s="236"/>
      <c r="N1650" s="237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325</v>
      </c>
      <c r="AU1650" s="19" t="s">
        <v>85</v>
      </c>
    </row>
    <row r="1651" s="12" customFormat="1" ht="22.8" customHeight="1">
      <c r="A1651" s="12"/>
      <c r="B1651" s="198"/>
      <c r="C1651" s="199"/>
      <c r="D1651" s="200" t="s">
        <v>74</v>
      </c>
      <c r="E1651" s="212" t="s">
        <v>2035</v>
      </c>
      <c r="F1651" s="212" t="s">
        <v>2036</v>
      </c>
      <c r="G1651" s="199"/>
      <c r="H1651" s="199"/>
      <c r="I1651" s="202"/>
      <c r="J1651" s="213">
        <f>BK1651</f>
        <v>0</v>
      </c>
      <c r="K1651" s="199"/>
      <c r="L1651" s="204"/>
      <c r="M1651" s="205"/>
      <c r="N1651" s="206"/>
      <c r="O1651" s="206"/>
      <c r="P1651" s="207">
        <f>SUM(P1652:P1653)</f>
        <v>0</v>
      </c>
      <c r="Q1651" s="206"/>
      <c r="R1651" s="207">
        <f>SUM(R1652:R1653)</f>
        <v>0</v>
      </c>
      <c r="S1651" s="206"/>
      <c r="T1651" s="208">
        <f>SUM(T1652:T1653)</f>
        <v>0</v>
      </c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R1651" s="209" t="s">
        <v>82</v>
      </c>
      <c r="AT1651" s="210" t="s">
        <v>74</v>
      </c>
      <c r="AU1651" s="210" t="s">
        <v>82</v>
      </c>
      <c r="AY1651" s="209" t="s">
        <v>207</v>
      </c>
      <c r="BK1651" s="211">
        <f>SUM(BK1652:BK1653)</f>
        <v>0</v>
      </c>
    </row>
    <row r="1652" s="2" customFormat="1" ht="37.8" customHeight="1">
      <c r="A1652" s="40"/>
      <c r="B1652" s="41"/>
      <c r="C1652" s="214" t="s">
        <v>2037</v>
      </c>
      <c r="D1652" s="214" t="s">
        <v>211</v>
      </c>
      <c r="E1652" s="215" t="s">
        <v>2038</v>
      </c>
      <c r="F1652" s="216" t="s">
        <v>2039</v>
      </c>
      <c r="G1652" s="217" t="s">
        <v>430</v>
      </c>
      <c r="H1652" s="218">
        <v>4050.8209999999999</v>
      </c>
      <c r="I1652" s="219"/>
      <c r="J1652" s="220">
        <f>ROUND(I1652*H1652,2)</f>
        <v>0</v>
      </c>
      <c r="K1652" s="216" t="s">
        <v>323</v>
      </c>
      <c r="L1652" s="46"/>
      <c r="M1652" s="229" t="s">
        <v>19</v>
      </c>
      <c r="N1652" s="230" t="s">
        <v>46</v>
      </c>
      <c r="O1652" s="86"/>
      <c r="P1652" s="231">
        <f>O1652*H1652</f>
        <v>0</v>
      </c>
      <c r="Q1652" s="231">
        <v>0</v>
      </c>
      <c r="R1652" s="231">
        <f>Q1652*H1652</f>
        <v>0</v>
      </c>
      <c r="S1652" s="231">
        <v>0</v>
      </c>
      <c r="T1652" s="232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6" t="s">
        <v>215</v>
      </c>
      <c r="AT1652" s="226" t="s">
        <v>211</v>
      </c>
      <c r="AU1652" s="226" t="s">
        <v>85</v>
      </c>
      <c r="AY1652" s="19" t="s">
        <v>207</v>
      </c>
      <c r="BE1652" s="227">
        <f>IF(N1652="základní",J1652,0)</f>
        <v>0</v>
      </c>
      <c r="BF1652" s="227">
        <f>IF(N1652="snížená",J1652,0)</f>
        <v>0</v>
      </c>
      <c r="BG1652" s="227">
        <f>IF(N1652="zákl. přenesená",J1652,0)</f>
        <v>0</v>
      </c>
      <c r="BH1652" s="227">
        <f>IF(N1652="sníž. přenesená",J1652,0)</f>
        <v>0</v>
      </c>
      <c r="BI1652" s="227">
        <f>IF(N1652="nulová",J1652,0)</f>
        <v>0</v>
      </c>
      <c r="BJ1652" s="19" t="s">
        <v>82</v>
      </c>
      <c r="BK1652" s="227">
        <f>ROUND(I1652*H1652,2)</f>
        <v>0</v>
      </c>
      <c r="BL1652" s="19" t="s">
        <v>215</v>
      </c>
      <c r="BM1652" s="226" t="s">
        <v>2040</v>
      </c>
    </row>
    <row r="1653" s="2" customFormat="1">
      <c r="A1653" s="40"/>
      <c r="B1653" s="41"/>
      <c r="C1653" s="42"/>
      <c r="D1653" s="233" t="s">
        <v>325</v>
      </c>
      <c r="E1653" s="42"/>
      <c r="F1653" s="234" t="s">
        <v>2041</v>
      </c>
      <c r="G1653" s="42"/>
      <c r="H1653" s="42"/>
      <c r="I1653" s="235"/>
      <c r="J1653" s="42"/>
      <c r="K1653" s="42"/>
      <c r="L1653" s="46"/>
      <c r="M1653" s="236"/>
      <c r="N1653" s="237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325</v>
      </c>
      <c r="AU1653" s="19" t="s">
        <v>85</v>
      </c>
    </row>
    <row r="1654" s="12" customFormat="1" ht="25.92" customHeight="1">
      <c r="A1654" s="12"/>
      <c r="B1654" s="198"/>
      <c r="C1654" s="199"/>
      <c r="D1654" s="200" t="s">
        <v>74</v>
      </c>
      <c r="E1654" s="201" t="s">
        <v>2042</v>
      </c>
      <c r="F1654" s="201" t="s">
        <v>2043</v>
      </c>
      <c r="G1654" s="199"/>
      <c r="H1654" s="199"/>
      <c r="I1654" s="202"/>
      <c r="J1654" s="203">
        <f>BK1654</f>
        <v>0</v>
      </c>
      <c r="K1654" s="199"/>
      <c r="L1654" s="204"/>
      <c r="M1654" s="205"/>
      <c r="N1654" s="206"/>
      <c r="O1654" s="206"/>
      <c r="P1654" s="207">
        <f>P1655+P1747+P1934+P2144+P2180+P2214+P2315+P2331+P2350+P2384+P2432+P2437+P2447+P2550+P2568+P2612+P2887+P3116+P3316+P3481</f>
        <v>0</v>
      </c>
      <c r="Q1654" s="206"/>
      <c r="R1654" s="207">
        <f>R1655+R1747+R1934+R2144+R2180+R2214+R2315+R2331+R2350+R2384+R2432+R2437+R2447+R2550+R2568+R2612+R2887+R3116+R3316+R3481</f>
        <v>372.24957840000002</v>
      </c>
      <c r="S1654" s="206"/>
      <c r="T1654" s="208">
        <f>T1655+T1747+T1934+T2144+T2180+T2214+T2315+T2331+T2350+T2384+T2432+T2437+T2447+T2550+T2568+T2612+T2887+T3116+T3316+T3481</f>
        <v>2.8270150000000003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09" t="s">
        <v>85</v>
      </c>
      <c r="AT1654" s="210" t="s">
        <v>74</v>
      </c>
      <c r="AU1654" s="210" t="s">
        <v>75</v>
      </c>
      <c r="AY1654" s="209" t="s">
        <v>207</v>
      </c>
      <c r="BK1654" s="211">
        <f>BK1655+BK1747+BK1934+BK2144+BK2180+BK2214+BK2315+BK2331+BK2350+BK2384+BK2432+BK2437+BK2447+BK2550+BK2568+BK2612+BK2887+BK3116+BK3316+BK3481</f>
        <v>0</v>
      </c>
    </row>
    <row r="1655" s="12" customFormat="1" ht="22.8" customHeight="1">
      <c r="A1655" s="12"/>
      <c r="B1655" s="198"/>
      <c r="C1655" s="199"/>
      <c r="D1655" s="200" t="s">
        <v>74</v>
      </c>
      <c r="E1655" s="212" t="s">
        <v>2044</v>
      </c>
      <c r="F1655" s="212" t="s">
        <v>2045</v>
      </c>
      <c r="G1655" s="199"/>
      <c r="H1655" s="199"/>
      <c r="I1655" s="202"/>
      <c r="J1655" s="213">
        <f>BK1655</f>
        <v>0</v>
      </c>
      <c r="K1655" s="199"/>
      <c r="L1655" s="204"/>
      <c r="M1655" s="205"/>
      <c r="N1655" s="206"/>
      <c r="O1655" s="206"/>
      <c r="P1655" s="207">
        <f>SUM(P1656:P1746)</f>
        <v>0</v>
      </c>
      <c r="Q1655" s="206"/>
      <c r="R1655" s="207">
        <f>SUM(R1656:R1746)</f>
        <v>3.5276245099999999</v>
      </c>
      <c r="S1655" s="206"/>
      <c r="T1655" s="208">
        <f>SUM(T1656:T1746)</f>
        <v>0.0077999999999999996</v>
      </c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R1655" s="209" t="s">
        <v>85</v>
      </c>
      <c r="AT1655" s="210" t="s">
        <v>74</v>
      </c>
      <c r="AU1655" s="210" t="s">
        <v>82</v>
      </c>
      <c r="AY1655" s="209" t="s">
        <v>207</v>
      </c>
      <c r="BK1655" s="211">
        <f>SUM(BK1656:BK1746)</f>
        <v>0</v>
      </c>
    </row>
    <row r="1656" s="2" customFormat="1" ht="21.75" customHeight="1">
      <c r="A1656" s="40"/>
      <c r="B1656" s="41"/>
      <c r="C1656" s="214" t="s">
        <v>2046</v>
      </c>
      <c r="D1656" s="214" t="s">
        <v>211</v>
      </c>
      <c r="E1656" s="215" t="s">
        <v>2047</v>
      </c>
      <c r="F1656" s="216" t="s">
        <v>2048</v>
      </c>
      <c r="G1656" s="217" t="s">
        <v>220</v>
      </c>
      <c r="H1656" s="218">
        <v>1.95</v>
      </c>
      <c r="I1656" s="219"/>
      <c r="J1656" s="220">
        <f>ROUND(I1656*H1656,2)</f>
        <v>0</v>
      </c>
      <c r="K1656" s="216" t="s">
        <v>323</v>
      </c>
      <c r="L1656" s="46"/>
      <c r="M1656" s="229" t="s">
        <v>19</v>
      </c>
      <c r="N1656" s="230" t="s">
        <v>46</v>
      </c>
      <c r="O1656" s="86"/>
      <c r="P1656" s="231">
        <f>O1656*H1656</f>
        <v>0</v>
      </c>
      <c r="Q1656" s="231">
        <v>0</v>
      </c>
      <c r="R1656" s="231">
        <f>Q1656*H1656</f>
        <v>0</v>
      </c>
      <c r="S1656" s="231">
        <v>0</v>
      </c>
      <c r="T1656" s="232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6" t="s">
        <v>486</v>
      </c>
      <c r="AT1656" s="226" t="s">
        <v>211</v>
      </c>
      <c r="AU1656" s="226" t="s">
        <v>85</v>
      </c>
      <c r="AY1656" s="19" t="s">
        <v>207</v>
      </c>
      <c r="BE1656" s="227">
        <f>IF(N1656="základní",J1656,0)</f>
        <v>0</v>
      </c>
      <c r="BF1656" s="227">
        <f>IF(N1656="snížená",J1656,0)</f>
        <v>0</v>
      </c>
      <c r="BG1656" s="227">
        <f>IF(N1656="zákl. přenesená",J1656,0)</f>
        <v>0</v>
      </c>
      <c r="BH1656" s="227">
        <f>IF(N1656="sníž. přenesená",J1656,0)</f>
        <v>0</v>
      </c>
      <c r="BI1656" s="227">
        <f>IF(N1656="nulová",J1656,0)</f>
        <v>0</v>
      </c>
      <c r="BJ1656" s="19" t="s">
        <v>82</v>
      </c>
      <c r="BK1656" s="227">
        <f>ROUND(I1656*H1656,2)</f>
        <v>0</v>
      </c>
      <c r="BL1656" s="19" t="s">
        <v>486</v>
      </c>
      <c r="BM1656" s="226" t="s">
        <v>2049</v>
      </c>
    </row>
    <row r="1657" s="2" customFormat="1">
      <c r="A1657" s="40"/>
      <c r="B1657" s="41"/>
      <c r="C1657" s="42"/>
      <c r="D1657" s="233" t="s">
        <v>325</v>
      </c>
      <c r="E1657" s="42"/>
      <c r="F1657" s="234" t="s">
        <v>2050</v>
      </c>
      <c r="G1657" s="42"/>
      <c r="H1657" s="42"/>
      <c r="I1657" s="235"/>
      <c r="J1657" s="42"/>
      <c r="K1657" s="42"/>
      <c r="L1657" s="46"/>
      <c r="M1657" s="236"/>
      <c r="N1657" s="237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325</v>
      </c>
      <c r="AU1657" s="19" t="s">
        <v>85</v>
      </c>
    </row>
    <row r="1658" s="13" customFormat="1">
      <c r="A1658" s="13"/>
      <c r="B1658" s="238"/>
      <c r="C1658" s="239"/>
      <c r="D1658" s="240" t="s">
        <v>327</v>
      </c>
      <c r="E1658" s="241" t="s">
        <v>19</v>
      </c>
      <c r="F1658" s="242" t="s">
        <v>1515</v>
      </c>
      <c r="G1658" s="239"/>
      <c r="H1658" s="241" t="s">
        <v>19</v>
      </c>
      <c r="I1658" s="243"/>
      <c r="J1658" s="239"/>
      <c r="K1658" s="239"/>
      <c r="L1658" s="244"/>
      <c r="M1658" s="245"/>
      <c r="N1658" s="246"/>
      <c r="O1658" s="246"/>
      <c r="P1658" s="246"/>
      <c r="Q1658" s="246"/>
      <c r="R1658" s="246"/>
      <c r="S1658" s="246"/>
      <c r="T1658" s="247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8" t="s">
        <v>327</v>
      </c>
      <c r="AU1658" s="248" t="s">
        <v>85</v>
      </c>
      <c r="AV1658" s="13" t="s">
        <v>82</v>
      </c>
      <c r="AW1658" s="13" t="s">
        <v>36</v>
      </c>
      <c r="AX1658" s="13" t="s">
        <v>75</v>
      </c>
      <c r="AY1658" s="248" t="s">
        <v>207</v>
      </c>
    </row>
    <row r="1659" s="14" customFormat="1">
      <c r="A1659" s="14"/>
      <c r="B1659" s="249"/>
      <c r="C1659" s="250"/>
      <c r="D1659" s="240" t="s">
        <v>327</v>
      </c>
      <c r="E1659" s="251" t="s">
        <v>19</v>
      </c>
      <c r="F1659" s="252" t="s">
        <v>2051</v>
      </c>
      <c r="G1659" s="250"/>
      <c r="H1659" s="253">
        <v>1.95</v>
      </c>
      <c r="I1659" s="254"/>
      <c r="J1659" s="250"/>
      <c r="K1659" s="250"/>
      <c r="L1659" s="255"/>
      <c r="M1659" s="256"/>
      <c r="N1659" s="257"/>
      <c r="O1659" s="257"/>
      <c r="P1659" s="257"/>
      <c r="Q1659" s="257"/>
      <c r="R1659" s="257"/>
      <c r="S1659" s="257"/>
      <c r="T1659" s="258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9" t="s">
        <v>327</v>
      </c>
      <c r="AU1659" s="259" t="s">
        <v>85</v>
      </c>
      <c r="AV1659" s="14" t="s">
        <v>85</v>
      </c>
      <c r="AW1659" s="14" t="s">
        <v>36</v>
      </c>
      <c r="AX1659" s="14" t="s">
        <v>82</v>
      </c>
      <c r="AY1659" s="259" t="s">
        <v>207</v>
      </c>
    </row>
    <row r="1660" s="2" customFormat="1" ht="16.5" customHeight="1">
      <c r="A1660" s="40"/>
      <c r="B1660" s="41"/>
      <c r="C1660" s="282" t="s">
        <v>2052</v>
      </c>
      <c r="D1660" s="282" t="s">
        <v>427</v>
      </c>
      <c r="E1660" s="283" t="s">
        <v>2053</v>
      </c>
      <c r="F1660" s="284" t="s">
        <v>2054</v>
      </c>
      <c r="G1660" s="285" t="s">
        <v>2055</v>
      </c>
      <c r="H1660" s="286">
        <v>0.58499999999999996</v>
      </c>
      <c r="I1660" s="287"/>
      <c r="J1660" s="288">
        <f>ROUND(I1660*H1660,2)</f>
        <v>0</v>
      </c>
      <c r="K1660" s="284" t="s">
        <v>323</v>
      </c>
      <c r="L1660" s="289"/>
      <c r="M1660" s="290" t="s">
        <v>19</v>
      </c>
      <c r="N1660" s="291" t="s">
        <v>46</v>
      </c>
      <c r="O1660" s="86"/>
      <c r="P1660" s="231">
        <f>O1660*H1660</f>
        <v>0</v>
      </c>
      <c r="Q1660" s="231">
        <v>0.001</v>
      </c>
      <c r="R1660" s="231">
        <f>Q1660*H1660</f>
        <v>0.00058500000000000002</v>
      </c>
      <c r="S1660" s="231">
        <v>0</v>
      </c>
      <c r="T1660" s="232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26" t="s">
        <v>677</v>
      </c>
      <c r="AT1660" s="226" t="s">
        <v>427</v>
      </c>
      <c r="AU1660" s="226" t="s">
        <v>85</v>
      </c>
      <c r="AY1660" s="19" t="s">
        <v>207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19" t="s">
        <v>82</v>
      </c>
      <c r="BK1660" s="227">
        <f>ROUND(I1660*H1660,2)</f>
        <v>0</v>
      </c>
      <c r="BL1660" s="19" t="s">
        <v>486</v>
      </c>
      <c r="BM1660" s="226" t="s">
        <v>2056</v>
      </c>
    </row>
    <row r="1661" s="13" customFormat="1">
      <c r="A1661" s="13"/>
      <c r="B1661" s="238"/>
      <c r="C1661" s="239"/>
      <c r="D1661" s="240" t="s">
        <v>327</v>
      </c>
      <c r="E1661" s="241" t="s">
        <v>19</v>
      </c>
      <c r="F1661" s="242" t="s">
        <v>1515</v>
      </c>
      <c r="G1661" s="239"/>
      <c r="H1661" s="241" t="s">
        <v>19</v>
      </c>
      <c r="I1661" s="243"/>
      <c r="J1661" s="239"/>
      <c r="K1661" s="239"/>
      <c r="L1661" s="244"/>
      <c r="M1661" s="245"/>
      <c r="N1661" s="246"/>
      <c r="O1661" s="246"/>
      <c r="P1661" s="246"/>
      <c r="Q1661" s="246"/>
      <c r="R1661" s="246"/>
      <c r="S1661" s="246"/>
      <c r="T1661" s="247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8" t="s">
        <v>327</v>
      </c>
      <c r="AU1661" s="248" t="s">
        <v>85</v>
      </c>
      <c r="AV1661" s="13" t="s">
        <v>82</v>
      </c>
      <c r="AW1661" s="13" t="s">
        <v>36</v>
      </c>
      <c r="AX1661" s="13" t="s">
        <v>75</v>
      </c>
      <c r="AY1661" s="248" t="s">
        <v>207</v>
      </c>
    </row>
    <row r="1662" s="14" customFormat="1">
      <c r="A1662" s="14"/>
      <c r="B1662" s="249"/>
      <c r="C1662" s="250"/>
      <c r="D1662" s="240" t="s">
        <v>327</v>
      </c>
      <c r="E1662" s="251" t="s">
        <v>19</v>
      </c>
      <c r="F1662" s="252" t="s">
        <v>2057</v>
      </c>
      <c r="G1662" s="250"/>
      <c r="H1662" s="253">
        <v>0.58499999999999996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327</v>
      </c>
      <c r="AU1662" s="259" t="s">
        <v>85</v>
      </c>
      <c r="AV1662" s="14" t="s">
        <v>85</v>
      </c>
      <c r="AW1662" s="14" t="s">
        <v>36</v>
      </c>
      <c r="AX1662" s="14" t="s">
        <v>82</v>
      </c>
      <c r="AY1662" s="259" t="s">
        <v>207</v>
      </c>
    </row>
    <row r="1663" s="2" customFormat="1" ht="24.15" customHeight="1">
      <c r="A1663" s="40"/>
      <c r="B1663" s="41"/>
      <c r="C1663" s="214" t="s">
        <v>2058</v>
      </c>
      <c r="D1663" s="214" t="s">
        <v>211</v>
      </c>
      <c r="E1663" s="215" t="s">
        <v>2059</v>
      </c>
      <c r="F1663" s="216" t="s">
        <v>2060</v>
      </c>
      <c r="G1663" s="217" t="s">
        <v>220</v>
      </c>
      <c r="H1663" s="218">
        <v>48.863999999999997</v>
      </c>
      <c r="I1663" s="219"/>
      <c r="J1663" s="220">
        <f>ROUND(I1663*H1663,2)</f>
        <v>0</v>
      </c>
      <c r="K1663" s="216" t="s">
        <v>323</v>
      </c>
      <c r="L1663" s="46"/>
      <c r="M1663" s="229" t="s">
        <v>19</v>
      </c>
      <c r="N1663" s="230" t="s">
        <v>46</v>
      </c>
      <c r="O1663" s="86"/>
      <c r="P1663" s="231">
        <f>O1663*H1663</f>
        <v>0</v>
      </c>
      <c r="Q1663" s="231">
        <v>0</v>
      </c>
      <c r="R1663" s="231">
        <f>Q1663*H1663</f>
        <v>0</v>
      </c>
      <c r="S1663" s="231">
        <v>0</v>
      </c>
      <c r="T1663" s="232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6" t="s">
        <v>486</v>
      </c>
      <c r="AT1663" s="226" t="s">
        <v>211</v>
      </c>
      <c r="AU1663" s="226" t="s">
        <v>85</v>
      </c>
      <c r="AY1663" s="19" t="s">
        <v>207</v>
      </c>
      <c r="BE1663" s="227">
        <f>IF(N1663="základní",J1663,0)</f>
        <v>0</v>
      </c>
      <c r="BF1663" s="227">
        <f>IF(N1663="snížená",J1663,0)</f>
        <v>0</v>
      </c>
      <c r="BG1663" s="227">
        <f>IF(N1663="zákl. přenesená",J1663,0)</f>
        <v>0</v>
      </c>
      <c r="BH1663" s="227">
        <f>IF(N1663="sníž. přenesená",J1663,0)</f>
        <v>0</v>
      </c>
      <c r="BI1663" s="227">
        <f>IF(N1663="nulová",J1663,0)</f>
        <v>0</v>
      </c>
      <c r="BJ1663" s="19" t="s">
        <v>82</v>
      </c>
      <c r="BK1663" s="227">
        <f>ROUND(I1663*H1663,2)</f>
        <v>0</v>
      </c>
      <c r="BL1663" s="19" t="s">
        <v>486</v>
      </c>
      <c r="BM1663" s="226" t="s">
        <v>2061</v>
      </c>
    </row>
    <row r="1664" s="2" customFormat="1">
      <c r="A1664" s="40"/>
      <c r="B1664" s="41"/>
      <c r="C1664" s="42"/>
      <c r="D1664" s="233" t="s">
        <v>325</v>
      </c>
      <c r="E1664" s="42"/>
      <c r="F1664" s="234" t="s">
        <v>2062</v>
      </c>
      <c r="G1664" s="42"/>
      <c r="H1664" s="42"/>
      <c r="I1664" s="235"/>
      <c r="J1664" s="42"/>
      <c r="K1664" s="42"/>
      <c r="L1664" s="46"/>
      <c r="M1664" s="236"/>
      <c r="N1664" s="237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325</v>
      </c>
      <c r="AU1664" s="19" t="s">
        <v>85</v>
      </c>
    </row>
    <row r="1665" s="13" customFormat="1">
      <c r="A1665" s="13"/>
      <c r="B1665" s="238"/>
      <c r="C1665" s="239"/>
      <c r="D1665" s="240" t="s">
        <v>327</v>
      </c>
      <c r="E1665" s="241" t="s">
        <v>19</v>
      </c>
      <c r="F1665" s="242" t="s">
        <v>2063</v>
      </c>
      <c r="G1665" s="239"/>
      <c r="H1665" s="241" t="s">
        <v>19</v>
      </c>
      <c r="I1665" s="243"/>
      <c r="J1665" s="239"/>
      <c r="K1665" s="239"/>
      <c r="L1665" s="244"/>
      <c r="M1665" s="245"/>
      <c r="N1665" s="246"/>
      <c r="O1665" s="246"/>
      <c r="P1665" s="246"/>
      <c r="Q1665" s="246"/>
      <c r="R1665" s="246"/>
      <c r="S1665" s="246"/>
      <c r="T1665" s="24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8" t="s">
        <v>327</v>
      </c>
      <c r="AU1665" s="248" t="s">
        <v>85</v>
      </c>
      <c r="AV1665" s="13" t="s">
        <v>82</v>
      </c>
      <c r="AW1665" s="13" t="s">
        <v>36</v>
      </c>
      <c r="AX1665" s="13" t="s">
        <v>75</v>
      </c>
      <c r="AY1665" s="248" t="s">
        <v>207</v>
      </c>
    </row>
    <row r="1666" s="14" customFormat="1">
      <c r="A1666" s="14"/>
      <c r="B1666" s="249"/>
      <c r="C1666" s="250"/>
      <c r="D1666" s="240" t="s">
        <v>327</v>
      </c>
      <c r="E1666" s="251" t="s">
        <v>19</v>
      </c>
      <c r="F1666" s="252" t="s">
        <v>2064</v>
      </c>
      <c r="G1666" s="250"/>
      <c r="H1666" s="253">
        <v>19.199999999999999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327</v>
      </c>
      <c r="AU1666" s="259" t="s">
        <v>85</v>
      </c>
      <c r="AV1666" s="14" t="s">
        <v>85</v>
      </c>
      <c r="AW1666" s="14" t="s">
        <v>36</v>
      </c>
      <c r="AX1666" s="14" t="s">
        <v>75</v>
      </c>
      <c r="AY1666" s="259" t="s">
        <v>207</v>
      </c>
    </row>
    <row r="1667" s="14" customFormat="1">
      <c r="A1667" s="14"/>
      <c r="B1667" s="249"/>
      <c r="C1667" s="250"/>
      <c r="D1667" s="240" t="s">
        <v>327</v>
      </c>
      <c r="E1667" s="251" t="s">
        <v>19</v>
      </c>
      <c r="F1667" s="252" t="s">
        <v>2065</v>
      </c>
      <c r="G1667" s="250"/>
      <c r="H1667" s="253">
        <v>3.4500000000000002</v>
      </c>
      <c r="I1667" s="254"/>
      <c r="J1667" s="250"/>
      <c r="K1667" s="250"/>
      <c r="L1667" s="255"/>
      <c r="M1667" s="256"/>
      <c r="N1667" s="257"/>
      <c r="O1667" s="257"/>
      <c r="P1667" s="257"/>
      <c r="Q1667" s="257"/>
      <c r="R1667" s="257"/>
      <c r="S1667" s="257"/>
      <c r="T1667" s="25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9" t="s">
        <v>327</v>
      </c>
      <c r="AU1667" s="259" t="s">
        <v>85</v>
      </c>
      <c r="AV1667" s="14" t="s">
        <v>85</v>
      </c>
      <c r="AW1667" s="14" t="s">
        <v>36</v>
      </c>
      <c r="AX1667" s="14" t="s">
        <v>75</v>
      </c>
      <c r="AY1667" s="259" t="s">
        <v>207</v>
      </c>
    </row>
    <row r="1668" s="16" customFormat="1">
      <c r="A1668" s="16"/>
      <c r="B1668" s="271"/>
      <c r="C1668" s="272"/>
      <c r="D1668" s="240" t="s">
        <v>327</v>
      </c>
      <c r="E1668" s="273" t="s">
        <v>19</v>
      </c>
      <c r="F1668" s="274" t="s">
        <v>420</v>
      </c>
      <c r="G1668" s="272"/>
      <c r="H1668" s="275">
        <v>22.649999999999999</v>
      </c>
      <c r="I1668" s="276"/>
      <c r="J1668" s="272"/>
      <c r="K1668" s="272"/>
      <c r="L1668" s="277"/>
      <c r="M1668" s="278"/>
      <c r="N1668" s="279"/>
      <c r="O1668" s="279"/>
      <c r="P1668" s="279"/>
      <c r="Q1668" s="279"/>
      <c r="R1668" s="279"/>
      <c r="S1668" s="279"/>
      <c r="T1668" s="280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81" t="s">
        <v>327</v>
      </c>
      <c r="AU1668" s="281" t="s">
        <v>85</v>
      </c>
      <c r="AV1668" s="16" t="s">
        <v>216</v>
      </c>
      <c r="AW1668" s="16" t="s">
        <v>36</v>
      </c>
      <c r="AX1668" s="16" t="s">
        <v>75</v>
      </c>
      <c r="AY1668" s="281" t="s">
        <v>207</v>
      </c>
    </row>
    <row r="1669" s="13" customFormat="1">
      <c r="A1669" s="13"/>
      <c r="B1669" s="238"/>
      <c r="C1669" s="239"/>
      <c r="D1669" s="240" t="s">
        <v>327</v>
      </c>
      <c r="E1669" s="241" t="s">
        <v>19</v>
      </c>
      <c r="F1669" s="242" t="s">
        <v>2066</v>
      </c>
      <c r="G1669" s="239"/>
      <c r="H1669" s="241" t="s">
        <v>19</v>
      </c>
      <c r="I1669" s="243"/>
      <c r="J1669" s="239"/>
      <c r="K1669" s="239"/>
      <c r="L1669" s="244"/>
      <c r="M1669" s="245"/>
      <c r="N1669" s="246"/>
      <c r="O1669" s="246"/>
      <c r="P1669" s="246"/>
      <c r="Q1669" s="246"/>
      <c r="R1669" s="246"/>
      <c r="S1669" s="246"/>
      <c r="T1669" s="247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8" t="s">
        <v>327</v>
      </c>
      <c r="AU1669" s="248" t="s">
        <v>85</v>
      </c>
      <c r="AV1669" s="13" t="s">
        <v>82</v>
      </c>
      <c r="AW1669" s="13" t="s">
        <v>36</v>
      </c>
      <c r="AX1669" s="13" t="s">
        <v>75</v>
      </c>
      <c r="AY1669" s="248" t="s">
        <v>207</v>
      </c>
    </row>
    <row r="1670" s="13" customFormat="1">
      <c r="A1670" s="13"/>
      <c r="B1670" s="238"/>
      <c r="C1670" s="239"/>
      <c r="D1670" s="240" t="s">
        <v>327</v>
      </c>
      <c r="E1670" s="241" t="s">
        <v>19</v>
      </c>
      <c r="F1670" s="242" t="s">
        <v>828</v>
      </c>
      <c r="G1670" s="239"/>
      <c r="H1670" s="241" t="s">
        <v>19</v>
      </c>
      <c r="I1670" s="243"/>
      <c r="J1670" s="239"/>
      <c r="K1670" s="239"/>
      <c r="L1670" s="244"/>
      <c r="M1670" s="245"/>
      <c r="N1670" s="246"/>
      <c r="O1670" s="246"/>
      <c r="P1670" s="246"/>
      <c r="Q1670" s="246"/>
      <c r="R1670" s="246"/>
      <c r="S1670" s="246"/>
      <c r="T1670" s="24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8" t="s">
        <v>327</v>
      </c>
      <c r="AU1670" s="248" t="s">
        <v>85</v>
      </c>
      <c r="AV1670" s="13" t="s">
        <v>82</v>
      </c>
      <c r="AW1670" s="13" t="s">
        <v>36</v>
      </c>
      <c r="AX1670" s="13" t="s">
        <v>75</v>
      </c>
      <c r="AY1670" s="248" t="s">
        <v>207</v>
      </c>
    </row>
    <row r="1671" s="13" customFormat="1">
      <c r="A1671" s="13"/>
      <c r="B1671" s="238"/>
      <c r="C1671" s="239"/>
      <c r="D1671" s="240" t="s">
        <v>327</v>
      </c>
      <c r="E1671" s="241" t="s">
        <v>19</v>
      </c>
      <c r="F1671" s="242" t="s">
        <v>764</v>
      </c>
      <c r="G1671" s="239"/>
      <c r="H1671" s="241" t="s">
        <v>19</v>
      </c>
      <c r="I1671" s="243"/>
      <c r="J1671" s="239"/>
      <c r="K1671" s="239"/>
      <c r="L1671" s="244"/>
      <c r="M1671" s="245"/>
      <c r="N1671" s="246"/>
      <c r="O1671" s="246"/>
      <c r="P1671" s="246"/>
      <c r="Q1671" s="246"/>
      <c r="R1671" s="246"/>
      <c r="S1671" s="246"/>
      <c r="T1671" s="247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8" t="s">
        <v>327</v>
      </c>
      <c r="AU1671" s="248" t="s">
        <v>85</v>
      </c>
      <c r="AV1671" s="13" t="s">
        <v>82</v>
      </c>
      <c r="AW1671" s="13" t="s">
        <v>36</v>
      </c>
      <c r="AX1671" s="13" t="s">
        <v>75</v>
      </c>
      <c r="AY1671" s="248" t="s">
        <v>207</v>
      </c>
    </row>
    <row r="1672" s="13" customFormat="1">
      <c r="A1672" s="13"/>
      <c r="B1672" s="238"/>
      <c r="C1672" s="239"/>
      <c r="D1672" s="240" t="s">
        <v>327</v>
      </c>
      <c r="E1672" s="241" t="s">
        <v>19</v>
      </c>
      <c r="F1672" s="242" t="s">
        <v>809</v>
      </c>
      <c r="G1672" s="239"/>
      <c r="H1672" s="241" t="s">
        <v>19</v>
      </c>
      <c r="I1672" s="243"/>
      <c r="J1672" s="239"/>
      <c r="K1672" s="239"/>
      <c r="L1672" s="244"/>
      <c r="M1672" s="245"/>
      <c r="N1672" s="246"/>
      <c r="O1672" s="246"/>
      <c r="P1672" s="246"/>
      <c r="Q1672" s="246"/>
      <c r="R1672" s="246"/>
      <c r="S1672" s="246"/>
      <c r="T1672" s="24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8" t="s">
        <v>327</v>
      </c>
      <c r="AU1672" s="248" t="s">
        <v>85</v>
      </c>
      <c r="AV1672" s="13" t="s">
        <v>82</v>
      </c>
      <c r="AW1672" s="13" t="s">
        <v>36</v>
      </c>
      <c r="AX1672" s="13" t="s">
        <v>75</v>
      </c>
      <c r="AY1672" s="248" t="s">
        <v>207</v>
      </c>
    </row>
    <row r="1673" s="14" customFormat="1">
      <c r="A1673" s="14"/>
      <c r="B1673" s="249"/>
      <c r="C1673" s="250"/>
      <c r="D1673" s="240" t="s">
        <v>327</v>
      </c>
      <c r="E1673" s="251" t="s">
        <v>19</v>
      </c>
      <c r="F1673" s="252" t="s">
        <v>2067</v>
      </c>
      <c r="G1673" s="250"/>
      <c r="H1673" s="253">
        <v>6.96</v>
      </c>
      <c r="I1673" s="254"/>
      <c r="J1673" s="250"/>
      <c r="K1673" s="250"/>
      <c r="L1673" s="255"/>
      <c r="M1673" s="256"/>
      <c r="N1673" s="257"/>
      <c r="O1673" s="257"/>
      <c r="P1673" s="257"/>
      <c r="Q1673" s="257"/>
      <c r="R1673" s="257"/>
      <c r="S1673" s="257"/>
      <c r="T1673" s="25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9" t="s">
        <v>327</v>
      </c>
      <c r="AU1673" s="259" t="s">
        <v>85</v>
      </c>
      <c r="AV1673" s="14" t="s">
        <v>85</v>
      </c>
      <c r="AW1673" s="14" t="s">
        <v>36</v>
      </c>
      <c r="AX1673" s="14" t="s">
        <v>75</v>
      </c>
      <c r="AY1673" s="259" t="s">
        <v>207</v>
      </c>
    </row>
    <row r="1674" s="13" customFormat="1">
      <c r="A1674" s="13"/>
      <c r="B1674" s="238"/>
      <c r="C1674" s="239"/>
      <c r="D1674" s="240" t="s">
        <v>327</v>
      </c>
      <c r="E1674" s="241" t="s">
        <v>19</v>
      </c>
      <c r="F1674" s="242" t="s">
        <v>811</v>
      </c>
      <c r="G1674" s="239"/>
      <c r="H1674" s="241" t="s">
        <v>19</v>
      </c>
      <c r="I1674" s="243"/>
      <c r="J1674" s="239"/>
      <c r="K1674" s="239"/>
      <c r="L1674" s="244"/>
      <c r="M1674" s="245"/>
      <c r="N1674" s="246"/>
      <c r="O1674" s="246"/>
      <c r="P1674" s="246"/>
      <c r="Q1674" s="246"/>
      <c r="R1674" s="246"/>
      <c r="S1674" s="246"/>
      <c r="T1674" s="247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8" t="s">
        <v>327</v>
      </c>
      <c r="AU1674" s="248" t="s">
        <v>85</v>
      </c>
      <c r="AV1674" s="13" t="s">
        <v>82</v>
      </c>
      <c r="AW1674" s="13" t="s">
        <v>36</v>
      </c>
      <c r="AX1674" s="13" t="s">
        <v>75</v>
      </c>
      <c r="AY1674" s="248" t="s">
        <v>207</v>
      </c>
    </row>
    <row r="1675" s="14" customFormat="1">
      <c r="A1675" s="14"/>
      <c r="B1675" s="249"/>
      <c r="C1675" s="250"/>
      <c r="D1675" s="240" t="s">
        <v>327</v>
      </c>
      <c r="E1675" s="251" t="s">
        <v>19</v>
      </c>
      <c r="F1675" s="252" t="s">
        <v>2068</v>
      </c>
      <c r="G1675" s="250"/>
      <c r="H1675" s="253">
        <v>21.893999999999998</v>
      </c>
      <c r="I1675" s="254"/>
      <c r="J1675" s="250"/>
      <c r="K1675" s="250"/>
      <c r="L1675" s="255"/>
      <c r="M1675" s="256"/>
      <c r="N1675" s="257"/>
      <c r="O1675" s="257"/>
      <c r="P1675" s="257"/>
      <c r="Q1675" s="257"/>
      <c r="R1675" s="257"/>
      <c r="S1675" s="257"/>
      <c r="T1675" s="25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9" t="s">
        <v>327</v>
      </c>
      <c r="AU1675" s="259" t="s">
        <v>85</v>
      </c>
      <c r="AV1675" s="14" t="s">
        <v>85</v>
      </c>
      <c r="AW1675" s="14" t="s">
        <v>36</v>
      </c>
      <c r="AX1675" s="14" t="s">
        <v>75</v>
      </c>
      <c r="AY1675" s="259" t="s">
        <v>207</v>
      </c>
    </row>
    <row r="1676" s="14" customFormat="1">
      <c r="A1676" s="14"/>
      <c r="B1676" s="249"/>
      <c r="C1676" s="250"/>
      <c r="D1676" s="240" t="s">
        <v>327</v>
      </c>
      <c r="E1676" s="251" t="s">
        <v>19</v>
      </c>
      <c r="F1676" s="252" t="s">
        <v>2069</v>
      </c>
      <c r="G1676" s="250"/>
      <c r="H1676" s="253">
        <v>-2.6400000000000001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9" t="s">
        <v>327</v>
      </c>
      <c r="AU1676" s="259" t="s">
        <v>85</v>
      </c>
      <c r="AV1676" s="14" t="s">
        <v>85</v>
      </c>
      <c r="AW1676" s="14" t="s">
        <v>36</v>
      </c>
      <c r="AX1676" s="14" t="s">
        <v>75</v>
      </c>
      <c r="AY1676" s="259" t="s">
        <v>207</v>
      </c>
    </row>
    <row r="1677" s="16" customFormat="1">
      <c r="A1677" s="16"/>
      <c r="B1677" s="271"/>
      <c r="C1677" s="272"/>
      <c r="D1677" s="240" t="s">
        <v>327</v>
      </c>
      <c r="E1677" s="273" t="s">
        <v>19</v>
      </c>
      <c r="F1677" s="274" t="s">
        <v>420</v>
      </c>
      <c r="G1677" s="272"/>
      <c r="H1677" s="275">
        <v>26.213999999999999</v>
      </c>
      <c r="I1677" s="276"/>
      <c r="J1677" s="272"/>
      <c r="K1677" s="272"/>
      <c r="L1677" s="277"/>
      <c r="M1677" s="278"/>
      <c r="N1677" s="279"/>
      <c r="O1677" s="279"/>
      <c r="P1677" s="279"/>
      <c r="Q1677" s="279"/>
      <c r="R1677" s="279"/>
      <c r="S1677" s="279"/>
      <c r="T1677" s="280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81" t="s">
        <v>327</v>
      </c>
      <c r="AU1677" s="281" t="s">
        <v>85</v>
      </c>
      <c r="AV1677" s="16" t="s">
        <v>216</v>
      </c>
      <c r="AW1677" s="16" t="s">
        <v>36</v>
      </c>
      <c r="AX1677" s="16" t="s">
        <v>75</v>
      </c>
      <c r="AY1677" s="281" t="s">
        <v>207</v>
      </c>
    </row>
    <row r="1678" s="15" customFormat="1">
      <c r="A1678" s="15"/>
      <c r="B1678" s="260"/>
      <c r="C1678" s="261"/>
      <c r="D1678" s="240" t="s">
        <v>327</v>
      </c>
      <c r="E1678" s="262" t="s">
        <v>19</v>
      </c>
      <c r="F1678" s="263" t="s">
        <v>345</v>
      </c>
      <c r="G1678" s="261"/>
      <c r="H1678" s="264">
        <v>48.863999999999997</v>
      </c>
      <c r="I1678" s="265"/>
      <c r="J1678" s="261"/>
      <c r="K1678" s="261"/>
      <c r="L1678" s="266"/>
      <c r="M1678" s="267"/>
      <c r="N1678" s="268"/>
      <c r="O1678" s="268"/>
      <c r="P1678" s="268"/>
      <c r="Q1678" s="268"/>
      <c r="R1678" s="268"/>
      <c r="S1678" s="268"/>
      <c r="T1678" s="269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70" t="s">
        <v>327</v>
      </c>
      <c r="AU1678" s="270" t="s">
        <v>85</v>
      </c>
      <c r="AV1678" s="15" t="s">
        <v>215</v>
      </c>
      <c r="AW1678" s="15" t="s">
        <v>36</v>
      </c>
      <c r="AX1678" s="15" t="s">
        <v>82</v>
      </c>
      <c r="AY1678" s="270" t="s">
        <v>207</v>
      </c>
    </row>
    <row r="1679" s="2" customFormat="1" ht="16.5" customHeight="1">
      <c r="A1679" s="40"/>
      <c r="B1679" s="41"/>
      <c r="C1679" s="282" t="s">
        <v>2070</v>
      </c>
      <c r="D1679" s="282" t="s">
        <v>427</v>
      </c>
      <c r="E1679" s="283" t="s">
        <v>2071</v>
      </c>
      <c r="F1679" s="284" t="s">
        <v>2072</v>
      </c>
      <c r="G1679" s="285" t="s">
        <v>2073</v>
      </c>
      <c r="H1679" s="286">
        <v>73.296000000000006</v>
      </c>
      <c r="I1679" s="287"/>
      <c r="J1679" s="288">
        <f>ROUND(I1679*H1679,2)</f>
        <v>0</v>
      </c>
      <c r="K1679" s="284" t="s">
        <v>323</v>
      </c>
      <c r="L1679" s="289"/>
      <c r="M1679" s="290" t="s">
        <v>19</v>
      </c>
      <c r="N1679" s="291" t="s">
        <v>46</v>
      </c>
      <c r="O1679" s="86"/>
      <c r="P1679" s="231">
        <f>O1679*H1679</f>
        <v>0</v>
      </c>
      <c r="Q1679" s="231">
        <v>0.001</v>
      </c>
      <c r="R1679" s="231">
        <f>Q1679*H1679</f>
        <v>0.073296000000000014</v>
      </c>
      <c r="S1679" s="231">
        <v>0</v>
      </c>
      <c r="T1679" s="232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6" t="s">
        <v>677</v>
      </c>
      <c r="AT1679" s="226" t="s">
        <v>427</v>
      </c>
      <c r="AU1679" s="226" t="s">
        <v>85</v>
      </c>
      <c r="AY1679" s="19" t="s">
        <v>207</v>
      </c>
      <c r="BE1679" s="227">
        <f>IF(N1679="základní",J1679,0)</f>
        <v>0</v>
      </c>
      <c r="BF1679" s="227">
        <f>IF(N1679="snížená",J1679,0)</f>
        <v>0</v>
      </c>
      <c r="BG1679" s="227">
        <f>IF(N1679="zákl. přenesená",J1679,0)</f>
        <v>0</v>
      </c>
      <c r="BH1679" s="227">
        <f>IF(N1679="sníž. přenesená",J1679,0)</f>
        <v>0</v>
      </c>
      <c r="BI1679" s="227">
        <f>IF(N1679="nulová",J1679,0)</f>
        <v>0</v>
      </c>
      <c r="BJ1679" s="19" t="s">
        <v>82</v>
      </c>
      <c r="BK1679" s="227">
        <f>ROUND(I1679*H1679,2)</f>
        <v>0</v>
      </c>
      <c r="BL1679" s="19" t="s">
        <v>486</v>
      </c>
      <c r="BM1679" s="226" t="s">
        <v>2074</v>
      </c>
    </row>
    <row r="1680" s="14" customFormat="1">
      <c r="A1680" s="14"/>
      <c r="B1680" s="249"/>
      <c r="C1680" s="250"/>
      <c r="D1680" s="240" t="s">
        <v>327</v>
      </c>
      <c r="E1680" s="251" t="s">
        <v>19</v>
      </c>
      <c r="F1680" s="252" t="s">
        <v>2075</v>
      </c>
      <c r="G1680" s="250"/>
      <c r="H1680" s="253">
        <v>73.296000000000006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327</v>
      </c>
      <c r="AU1680" s="259" t="s">
        <v>85</v>
      </c>
      <c r="AV1680" s="14" t="s">
        <v>85</v>
      </c>
      <c r="AW1680" s="14" t="s">
        <v>36</v>
      </c>
      <c r="AX1680" s="14" t="s">
        <v>82</v>
      </c>
      <c r="AY1680" s="259" t="s">
        <v>207</v>
      </c>
    </row>
    <row r="1681" s="2" customFormat="1" ht="16.5" customHeight="1">
      <c r="A1681" s="40"/>
      <c r="B1681" s="41"/>
      <c r="C1681" s="214" t="s">
        <v>2076</v>
      </c>
      <c r="D1681" s="214" t="s">
        <v>211</v>
      </c>
      <c r="E1681" s="215" t="s">
        <v>2077</v>
      </c>
      <c r="F1681" s="216" t="s">
        <v>2078</v>
      </c>
      <c r="G1681" s="217" t="s">
        <v>220</v>
      </c>
      <c r="H1681" s="218">
        <v>1.95</v>
      </c>
      <c r="I1681" s="219"/>
      <c r="J1681" s="220">
        <f>ROUND(I1681*H1681,2)</f>
        <v>0</v>
      </c>
      <c r="K1681" s="216" t="s">
        <v>323</v>
      </c>
      <c r="L1681" s="46"/>
      <c r="M1681" s="229" t="s">
        <v>19</v>
      </c>
      <c r="N1681" s="230" t="s">
        <v>46</v>
      </c>
      <c r="O1681" s="86"/>
      <c r="P1681" s="231">
        <f>O1681*H1681</f>
        <v>0</v>
      </c>
      <c r="Q1681" s="231">
        <v>0</v>
      </c>
      <c r="R1681" s="231">
        <f>Q1681*H1681</f>
        <v>0</v>
      </c>
      <c r="S1681" s="231">
        <v>0.0040000000000000001</v>
      </c>
      <c r="T1681" s="232">
        <f>S1681*H1681</f>
        <v>0.0077999999999999996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486</v>
      </c>
      <c r="AT1681" s="226" t="s">
        <v>211</v>
      </c>
      <c r="AU1681" s="226" t="s">
        <v>85</v>
      </c>
      <c r="AY1681" s="19" t="s">
        <v>207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82</v>
      </c>
      <c r="BK1681" s="227">
        <f>ROUND(I1681*H1681,2)</f>
        <v>0</v>
      </c>
      <c r="BL1681" s="19" t="s">
        <v>486</v>
      </c>
      <c r="BM1681" s="226" t="s">
        <v>2079</v>
      </c>
    </row>
    <row r="1682" s="2" customFormat="1">
      <c r="A1682" s="40"/>
      <c r="B1682" s="41"/>
      <c r="C1682" s="42"/>
      <c r="D1682" s="233" t="s">
        <v>325</v>
      </c>
      <c r="E1682" s="42"/>
      <c r="F1682" s="234" t="s">
        <v>2080</v>
      </c>
      <c r="G1682" s="42"/>
      <c r="H1682" s="42"/>
      <c r="I1682" s="235"/>
      <c r="J1682" s="42"/>
      <c r="K1682" s="42"/>
      <c r="L1682" s="46"/>
      <c r="M1682" s="236"/>
      <c r="N1682" s="237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325</v>
      </c>
      <c r="AU1682" s="19" t="s">
        <v>85</v>
      </c>
    </row>
    <row r="1683" s="13" customFormat="1">
      <c r="A1683" s="13"/>
      <c r="B1683" s="238"/>
      <c r="C1683" s="239"/>
      <c r="D1683" s="240" t="s">
        <v>327</v>
      </c>
      <c r="E1683" s="241" t="s">
        <v>19</v>
      </c>
      <c r="F1683" s="242" t="s">
        <v>1515</v>
      </c>
      <c r="G1683" s="239"/>
      <c r="H1683" s="241" t="s">
        <v>19</v>
      </c>
      <c r="I1683" s="243"/>
      <c r="J1683" s="239"/>
      <c r="K1683" s="239"/>
      <c r="L1683" s="244"/>
      <c r="M1683" s="245"/>
      <c r="N1683" s="246"/>
      <c r="O1683" s="246"/>
      <c r="P1683" s="246"/>
      <c r="Q1683" s="246"/>
      <c r="R1683" s="246"/>
      <c r="S1683" s="246"/>
      <c r="T1683" s="247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8" t="s">
        <v>327</v>
      </c>
      <c r="AU1683" s="248" t="s">
        <v>85</v>
      </c>
      <c r="AV1683" s="13" t="s">
        <v>82</v>
      </c>
      <c r="AW1683" s="13" t="s">
        <v>36</v>
      </c>
      <c r="AX1683" s="13" t="s">
        <v>75</v>
      </c>
      <c r="AY1683" s="248" t="s">
        <v>207</v>
      </c>
    </row>
    <row r="1684" s="14" customFormat="1">
      <c r="A1684" s="14"/>
      <c r="B1684" s="249"/>
      <c r="C1684" s="250"/>
      <c r="D1684" s="240" t="s">
        <v>327</v>
      </c>
      <c r="E1684" s="251" t="s">
        <v>19</v>
      </c>
      <c r="F1684" s="252" t="s">
        <v>2051</v>
      </c>
      <c r="G1684" s="250"/>
      <c r="H1684" s="253">
        <v>1.95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327</v>
      </c>
      <c r="AU1684" s="259" t="s">
        <v>85</v>
      </c>
      <c r="AV1684" s="14" t="s">
        <v>85</v>
      </c>
      <c r="AW1684" s="14" t="s">
        <v>36</v>
      </c>
      <c r="AX1684" s="14" t="s">
        <v>82</v>
      </c>
      <c r="AY1684" s="259" t="s">
        <v>207</v>
      </c>
    </row>
    <row r="1685" s="2" customFormat="1" ht="16.5" customHeight="1">
      <c r="A1685" s="40"/>
      <c r="B1685" s="41"/>
      <c r="C1685" s="214" t="s">
        <v>2081</v>
      </c>
      <c r="D1685" s="214" t="s">
        <v>211</v>
      </c>
      <c r="E1685" s="215" t="s">
        <v>2082</v>
      </c>
      <c r="F1685" s="216" t="s">
        <v>2083</v>
      </c>
      <c r="G1685" s="217" t="s">
        <v>220</v>
      </c>
      <c r="H1685" s="218">
        <v>1.95</v>
      </c>
      <c r="I1685" s="219"/>
      <c r="J1685" s="220">
        <f>ROUND(I1685*H1685,2)</f>
        <v>0</v>
      </c>
      <c r="K1685" s="216" t="s">
        <v>323</v>
      </c>
      <c r="L1685" s="46"/>
      <c r="M1685" s="229" t="s">
        <v>19</v>
      </c>
      <c r="N1685" s="230" t="s">
        <v>46</v>
      </c>
      <c r="O1685" s="86"/>
      <c r="P1685" s="231">
        <f>O1685*H1685</f>
        <v>0</v>
      </c>
      <c r="Q1685" s="231">
        <v>0.00040000000000000002</v>
      </c>
      <c r="R1685" s="231">
        <f>Q1685*H1685</f>
        <v>0.00077999999999999999</v>
      </c>
      <c r="S1685" s="231">
        <v>0</v>
      </c>
      <c r="T1685" s="232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6" t="s">
        <v>486</v>
      </c>
      <c r="AT1685" s="226" t="s">
        <v>211</v>
      </c>
      <c r="AU1685" s="226" t="s">
        <v>85</v>
      </c>
      <c r="AY1685" s="19" t="s">
        <v>207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19" t="s">
        <v>82</v>
      </c>
      <c r="BK1685" s="227">
        <f>ROUND(I1685*H1685,2)</f>
        <v>0</v>
      </c>
      <c r="BL1685" s="19" t="s">
        <v>486</v>
      </c>
      <c r="BM1685" s="226" t="s">
        <v>2084</v>
      </c>
    </row>
    <row r="1686" s="2" customFormat="1">
      <c r="A1686" s="40"/>
      <c r="B1686" s="41"/>
      <c r="C1686" s="42"/>
      <c r="D1686" s="233" t="s">
        <v>325</v>
      </c>
      <c r="E1686" s="42"/>
      <c r="F1686" s="234" t="s">
        <v>2085</v>
      </c>
      <c r="G1686" s="42"/>
      <c r="H1686" s="42"/>
      <c r="I1686" s="235"/>
      <c r="J1686" s="42"/>
      <c r="K1686" s="42"/>
      <c r="L1686" s="46"/>
      <c r="M1686" s="236"/>
      <c r="N1686" s="237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325</v>
      </c>
      <c r="AU1686" s="19" t="s">
        <v>85</v>
      </c>
    </row>
    <row r="1687" s="13" customFormat="1">
      <c r="A1687" s="13"/>
      <c r="B1687" s="238"/>
      <c r="C1687" s="239"/>
      <c r="D1687" s="240" t="s">
        <v>327</v>
      </c>
      <c r="E1687" s="241" t="s">
        <v>19</v>
      </c>
      <c r="F1687" s="242" t="s">
        <v>1515</v>
      </c>
      <c r="G1687" s="239"/>
      <c r="H1687" s="241" t="s">
        <v>19</v>
      </c>
      <c r="I1687" s="243"/>
      <c r="J1687" s="239"/>
      <c r="K1687" s="239"/>
      <c r="L1687" s="244"/>
      <c r="M1687" s="245"/>
      <c r="N1687" s="246"/>
      <c r="O1687" s="246"/>
      <c r="P1687" s="246"/>
      <c r="Q1687" s="246"/>
      <c r="R1687" s="246"/>
      <c r="S1687" s="246"/>
      <c r="T1687" s="247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8" t="s">
        <v>327</v>
      </c>
      <c r="AU1687" s="248" t="s">
        <v>85</v>
      </c>
      <c r="AV1687" s="13" t="s">
        <v>82</v>
      </c>
      <c r="AW1687" s="13" t="s">
        <v>36</v>
      </c>
      <c r="AX1687" s="13" t="s">
        <v>75</v>
      </c>
      <c r="AY1687" s="248" t="s">
        <v>207</v>
      </c>
    </row>
    <row r="1688" s="14" customFormat="1">
      <c r="A1688" s="14"/>
      <c r="B1688" s="249"/>
      <c r="C1688" s="250"/>
      <c r="D1688" s="240" t="s">
        <v>327</v>
      </c>
      <c r="E1688" s="251" t="s">
        <v>19</v>
      </c>
      <c r="F1688" s="252" t="s">
        <v>2051</v>
      </c>
      <c r="G1688" s="250"/>
      <c r="H1688" s="253">
        <v>1.95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327</v>
      </c>
      <c r="AU1688" s="259" t="s">
        <v>85</v>
      </c>
      <c r="AV1688" s="14" t="s">
        <v>85</v>
      </c>
      <c r="AW1688" s="14" t="s">
        <v>36</v>
      </c>
      <c r="AX1688" s="14" t="s">
        <v>82</v>
      </c>
      <c r="AY1688" s="259" t="s">
        <v>207</v>
      </c>
    </row>
    <row r="1689" s="2" customFormat="1" ht="24.15" customHeight="1">
      <c r="A1689" s="40"/>
      <c r="B1689" s="41"/>
      <c r="C1689" s="282" t="s">
        <v>2086</v>
      </c>
      <c r="D1689" s="282" t="s">
        <v>427</v>
      </c>
      <c r="E1689" s="283" t="s">
        <v>2087</v>
      </c>
      <c r="F1689" s="284" t="s">
        <v>2088</v>
      </c>
      <c r="G1689" s="285" t="s">
        <v>220</v>
      </c>
      <c r="H1689" s="286">
        <v>2.2429999999999999</v>
      </c>
      <c r="I1689" s="287"/>
      <c r="J1689" s="288">
        <f>ROUND(I1689*H1689,2)</f>
        <v>0</v>
      </c>
      <c r="K1689" s="284" t="s">
        <v>323</v>
      </c>
      <c r="L1689" s="289"/>
      <c r="M1689" s="290" t="s">
        <v>19</v>
      </c>
      <c r="N1689" s="291" t="s">
        <v>46</v>
      </c>
      <c r="O1689" s="86"/>
      <c r="P1689" s="231">
        <f>O1689*H1689</f>
        <v>0</v>
      </c>
      <c r="Q1689" s="231">
        <v>0.0054000000000000003</v>
      </c>
      <c r="R1689" s="231">
        <f>Q1689*H1689</f>
        <v>0.0121122</v>
      </c>
      <c r="S1689" s="231">
        <v>0</v>
      </c>
      <c r="T1689" s="232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677</v>
      </c>
      <c r="AT1689" s="226" t="s">
        <v>427</v>
      </c>
      <c r="AU1689" s="226" t="s">
        <v>85</v>
      </c>
      <c r="AY1689" s="19" t="s">
        <v>207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82</v>
      </c>
      <c r="BK1689" s="227">
        <f>ROUND(I1689*H1689,2)</f>
        <v>0</v>
      </c>
      <c r="BL1689" s="19" t="s">
        <v>486</v>
      </c>
      <c r="BM1689" s="226" t="s">
        <v>2089</v>
      </c>
    </row>
    <row r="1690" s="14" customFormat="1">
      <c r="A1690" s="14"/>
      <c r="B1690" s="249"/>
      <c r="C1690" s="250"/>
      <c r="D1690" s="240" t="s">
        <v>327</v>
      </c>
      <c r="E1690" s="251" t="s">
        <v>19</v>
      </c>
      <c r="F1690" s="252" t="s">
        <v>2090</v>
      </c>
      <c r="G1690" s="250"/>
      <c r="H1690" s="253">
        <v>2.2429999999999999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327</v>
      </c>
      <c r="AU1690" s="259" t="s">
        <v>85</v>
      </c>
      <c r="AV1690" s="14" t="s">
        <v>85</v>
      </c>
      <c r="AW1690" s="14" t="s">
        <v>36</v>
      </c>
      <c r="AX1690" s="14" t="s">
        <v>82</v>
      </c>
      <c r="AY1690" s="259" t="s">
        <v>207</v>
      </c>
    </row>
    <row r="1691" s="2" customFormat="1" ht="16.5" customHeight="1">
      <c r="A1691" s="40"/>
      <c r="B1691" s="41"/>
      <c r="C1691" s="214" t="s">
        <v>2091</v>
      </c>
      <c r="D1691" s="214" t="s">
        <v>211</v>
      </c>
      <c r="E1691" s="215" t="s">
        <v>2092</v>
      </c>
      <c r="F1691" s="216" t="s">
        <v>2093</v>
      </c>
      <c r="G1691" s="217" t="s">
        <v>220</v>
      </c>
      <c r="H1691" s="218">
        <v>138.79900000000001</v>
      </c>
      <c r="I1691" s="219"/>
      <c r="J1691" s="220">
        <f>ROUND(I1691*H1691,2)</f>
        <v>0</v>
      </c>
      <c r="K1691" s="216" t="s">
        <v>323</v>
      </c>
      <c r="L1691" s="46"/>
      <c r="M1691" s="229" t="s">
        <v>19</v>
      </c>
      <c r="N1691" s="230" t="s">
        <v>46</v>
      </c>
      <c r="O1691" s="86"/>
      <c r="P1691" s="231">
        <f>O1691*H1691</f>
        <v>0</v>
      </c>
      <c r="Q1691" s="231">
        <v>4.0000000000000003E-05</v>
      </c>
      <c r="R1691" s="231">
        <f>Q1691*H1691</f>
        <v>0.0055519600000000007</v>
      </c>
      <c r="S1691" s="231">
        <v>0</v>
      </c>
      <c r="T1691" s="232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6" t="s">
        <v>486</v>
      </c>
      <c r="AT1691" s="226" t="s">
        <v>211</v>
      </c>
      <c r="AU1691" s="226" t="s">
        <v>85</v>
      </c>
      <c r="AY1691" s="19" t="s">
        <v>207</v>
      </c>
      <c r="BE1691" s="227">
        <f>IF(N1691="základní",J1691,0)</f>
        <v>0</v>
      </c>
      <c r="BF1691" s="227">
        <f>IF(N1691="snížená",J1691,0)</f>
        <v>0</v>
      </c>
      <c r="BG1691" s="227">
        <f>IF(N1691="zákl. přenesená",J1691,0)</f>
        <v>0</v>
      </c>
      <c r="BH1691" s="227">
        <f>IF(N1691="sníž. přenesená",J1691,0)</f>
        <v>0</v>
      </c>
      <c r="BI1691" s="227">
        <f>IF(N1691="nulová",J1691,0)</f>
        <v>0</v>
      </c>
      <c r="BJ1691" s="19" t="s">
        <v>82</v>
      </c>
      <c r="BK1691" s="227">
        <f>ROUND(I1691*H1691,2)</f>
        <v>0</v>
      </c>
      <c r="BL1691" s="19" t="s">
        <v>486</v>
      </c>
      <c r="BM1691" s="226" t="s">
        <v>2094</v>
      </c>
    </row>
    <row r="1692" s="2" customFormat="1">
      <c r="A1692" s="40"/>
      <c r="B1692" s="41"/>
      <c r="C1692" s="42"/>
      <c r="D1692" s="233" t="s">
        <v>325</v>
      </c>
      <c r="E1692" s="42"/>
      <c r="F1692" s="234" t="s">
        <v>2095</v>
      </c>
      <c r="G1692" s="42"/>
      <c r="H1692" s="42"/>
      <c r="I1692" s="235"/>
      <c r="J1692" s="42"/>
      <c r="K1692" s="42"/>
      <c r="L1692" s="46"/>
      <c r="M1692" s="236"/>
      <c r="N1692" s="237"/>
      <c r="O1692" s="86"/>
      <c r="P1692" s="86"/>
      <c r="Q1692" s="86"/>
      <c r="R1692" s="86"/>
      <c r="S1692" s="86"/>
      <c r="T1692" s="87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T1692" s="19" t="s">
        <v>325</v>
      </c>
      <c r="AU1692" s="19" t="s">
        <v>85</v>
      </c>
    </row>
    <row r="1693" s="13" customFormat="1">
      <c r="A1693" s="13"/>
      <c r="B1693" s="238"/>
      <c r="C1693" s="239"/>
      <c r="D1693" s="240" t="s">
        <v>327</v>
      </c>
      <c r="E1693" s="241" t="s">
        <v>19</v>
      </c>
      <c r="F1693" s="242" t="s">
        <v>2096</v>
      </c>
      <c r="G1693" s="239"/>
      <c r="H1693" s="241" t="s">
        <v>19</v>
      </c>
      <c r="I1693" s="243"/>
      <c r="J1693" s="239"/>
      <c r="K1693" s="239"/>
      <c r="L1693" s="244"/>
      <c r="M1693" s="245"/>
      <c r="N1693" s="246"/>
      <c r="O1693" s="246"/>
      <c r="P1693" s="246"/>
      <c r="Q1693" s="246"/>
      <c r="R1693" s="246"/>
      <c r="S1693" s="246"/>
      <c r="T1693" s="247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8" t="s">
        <v>327</v>
      </c>
      <c r="AU1693" s="248" t="s">
        <v>85</v>
      </c>
      <c r="AV1693" s="13" t="s">
        <v>82</v>
      </c>
      <c r="AW1693" s="13" t="s">
        <v>36</v>
      </c>
      <c r="AX1693" s="13" t="s">
        <v>75</v>
      </c>
      <c r="AY1693" s="248" t="s">
        <v>207</v>
      </c>
    </row>
    <row r="1694" s="13" customFormat="1">
      <c r="A1694" s="13"/>
      <c r="B1694" s="238"/>
      <c r="C1694" s="239"/>
      <c r="D1694" s="240" t="s">
        <v>327</v>
      </c>
      <c r="E1694" s="241" t="s">
        <v>19</v>
      </c>
      <c r="F1694" s="242" t="s">
        <v>1445</v>
      </c>
      <c r="G1694" s="239"/>
      <c r="H1694" s="241" t="s">
        <v>19</v>
      </c>
      <c r="I1694" s="243"/>
      <c r="J1694" s="239"/>
      <c r="K1694" s="239"/>
      <c r="L1694" s="244"/>
      <c r="M1694" s="245"/>
      <c r="N1694" s="246"/>
      <c r="O1694" s="246"/>
      <c r="P1694" s="246"/>
      <c r="Q1694" s="246"/>
      <c r="R1694" s="246"/>
      <c r="S1694" s="246"/>
      <c r="T1694" s="247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8" t="s">
        <v>327</v>
      </c>
      <c r="AU1694" s="248" t="s">
        <v>85</v>
      </c>
      <c r="AV1694" s="13" t="s">
        <v>82</v>
      </c>
      <c r="AW1694" s="13" t="s">
        <v>36</v>
      </c>
      <c r="AX1694" s="13" t="s">
        <v>75</v>
      </c>
      <c r="AY1694" s="248" t="s">
        <v>207</v>
      </c>
    </row>
    <row r="1695" s="14" customFormat="1">
      <c r="A1695" s="14"/>
      <c r="B1695" s="249"/>
      <c r="C1695" s="250"/>
      <c r="D1695" s="240" t="s">
        <v>327</v>
      </c>
      <c r="E1695" s="251" t="s">
        <v>19</v>
      </c>
      <c r="F1695" s="252" t="s">
        <v>2097</v>
      </c>
      <c r="G1695" s="250"/>
      <c r="H1695" s="253">
        <v>1.9310000000000001</v>
      </c>
      <c r="I1695" s="254"/>
      <c r="J1695" s="250"/>
      <c r="K1695" s="250"/>
      <c r="L1695" s="255"/>
      <c r="M1695" s="256"/>
      <c r="N1695" s="257"/>
      <c r="O1695" s="257"/>
      <c r="P1695" s="257"/>
      <c r="Q1695" s="257"/>
      <c r="R1695" s="257"/>
      <c r="S1695" s="257"/>
      <c r="T1695" s="25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9" t="s">
        <v>327</v>
      </c>
      <c r="AU1695" s="259" t="s">
        <v>85</v>
      </c>
      <c r="AV1695" s="14" t="s">
        <v>85</v>
      </c>
      <c r="AW1695" s="14" t="s">
        <v>36</v>
      </c>
      <c r="AX1695" s="14" t="s">
        <v>75</v>
      </c>
      <c r="AY1695" s="259" t="s">
        <v>207</v>
      </c>
    </row>
    <row r="1696" s="14" customFormat="1">
      <c r="A1696" s="14"/>
      <c r="B1696" s="249"/>
      <c r="C1696" s="250"/>
      <c r="D1696" s="240" t="s">
        <v>327</v>
      </c>
      <c r="E1696" s="251" t="s">
        <v>19</v>
      </c>
      <c r="F1696" s="252" t="s">
        <v>2098</v>
      </c>
      <c r="G1696" s="250"/>
      <c r="H1696" s="253">
        <v>1.8899999999999999</v>
      </c>
      <c r="I1696" s="254"/>
      <c r="J1696" s="250"/>
      <c r="K1696" s="250"/>
      <c r="L1696" s="255"/>
      <c r="M1696" s="256"/>
      <c r="N1696" s="257"/>
      <c r="O1696" s="257"/>
      <c r="P1696" s="257"/>
      <c r="Q1696" s="257"/>
      <c r="R1696" s="257"/>
      <c r="S1696" s="257"/>
      <c r="T1696" s="258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9" t="s">
        <v>327</v>
      </c>
      <c r="AU1696" s="259" t="s">
        <v>85</v>
      </c>
      <c r="AV1696" s="14" t="s">
        <v>85</v>
      </c>
      <c r="AW1696" s="14" t="s">
        <v>36</v>
      </c>
      <c r="AX1696" s="14" t="s">
        <v>75</v>
      </c>
      <c r="AY1696" s="259" t="s">
        <v>207</v>
      </c>
    </row>
    <row r="1697" s="14" customFormat="1">
      <c r="A1697" s="14"/>
      <c r="B1697" s="249"/>
      <c r="C1697" s="250"/>
      <c r="D1697" s="240" t="s">
        <v>327</v>
      </c>
      <c r="E1697" s="251" t="s">
        <v>19</v>
      </c>
      <c r="F1697" s="252" t="s">
        <v>2099</v>
      </c>
      <c r="G1697" s="250"/>
      <c r="H1697" s="253">
        <v>7.875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9" t="s">
        <v>327</v>
      </c>
      <c r="AU1697" s="259" t="s">
        <v>85</v>
      </c>
      <c r="AV1697" s="14" t="s">
        <v>85</v>
      </c>
      <c r="AW1697" s="14" t="s">
        <v>36</v>
      </c>
      <c r="AX1697" s="14" t="s">
        <v>75</v>
      </c>
      <c r="AY1697" s="259" t="s">
        <v>207</v>
      </c>
    </row>
    <row r="1698" s="14" customFormat="1">
      <c r="A1698" s="14"/>
      <c r="B1698" s="249"/>
      <c r="C1698" s="250"/>
      <c r="D1698" s="240" t="s">
        <v>327</v>
      </c>
      <c r="E1698" s="251" t="s">
        <v>19</v>
      </c>
      <c r="F1698" s="252" t="s">
        <v>2100</v>
      </c>
      <c r="G1698" s="250"/>
      <c r="H1698" s="253">
        <v>30.398</v>
      </c>
      <c r="I1698" s="254"/>
      <c r="J1698" s="250"/>
      <c r="K1698" s="250"/>
      <c r="L1698" s="255"/>
      <c r="M1698" s="256"/>
      <c r="N1698" s="257"/>
      <c r="O1698" s="257"/>
      <c r="P1698" s="257"/>
      <c r="Q1698" s="257"/>
      <c r="R1698" s="257"/>
      <c r="S1698" s="257"/>
      <c r="T1698" s="25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9" t="s">
        <v>327</v>
      </c>
      <c r="AU1698" s="259" t="s">
        <v>85</v>
      </c>
      <c r="AV1698" s="14" t="s">
        <v>85</v>
      </c>
      <c r="AW1698" s="14" t="s">
        <v>36</v>
      </c>
      <c r="AX1698" s="14" t="s">
        <v>75</v>
      </c>
      <c r="AY1698" s="259" t="s">
        <v>207</v>
      </c>
    </row>
    <row r="1699" s="14" customFormat="1">
      <c r="A1699" s="14"/>
      <c r="B1699" s="249"/>
      <c r="C1699" s="250"/>
      <c r="D1699" s="240" t="s">
        <v>327</v>
      </c>
      <c r="E1699" s="251" t="s">
        <v>19</v>
      </c>
      <c r="F1699" s="252" t="s">
        <v>2101</v>
      </c>
      <c r="G1699" s="250"/>
      <c r="H1699" s="253">
        <v>18.465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9" t="s">
        <v>327</v>
      </c>
      <c r="AU1699" s="259" t="s">
        <v>85</v>
      </c>
      <c r="AV1699" s="14" t="s">
        <v>85</v>
      </c>
      <c r="AW1699" s="14" t="s">
        <v>36</v>
      </c>
      <c r="AX1699" s="14" t="s">
        <v>75</v>
      </c>
      <c r="AY1699" s="259" t="s">
        <v>207</v>
      </c>
    </row>
    <row r="1700" s="13" customFormat="1">
      <c r="A1700" s="13"/>
      <c r="B1700" s="238"/>
      <c r="C1700" s="239"/>
      <c r="D1700" s="240" t="s">
        <v>327</v>
      </c>
      <c r="E1700" s="241" t="s">
        <v>19</v>
      </c>
      <c r="F1700" s="242" t="s">
        <v>1447</v>
      </c>
      <c r="G1700" s="239"/>
      <c r="H1700" s="241" t="s">
        <v>19</v>
      </c>
      <c r="I1700" s="243"/>
      <c r="J1700" s="239"/>
      <c r="K1700" s="239"/>
      <c r="L1700" s="244"/>
      <c r="M1700" s="245"/>
      <c r="N1700" s="246"/>
      <c r="O1700" s="246"/>
      <c r="P1700" s="246"/>
      <c r="Q1700" s="246"/>
      <c r="R1700" s="246"/>
      <c r="S1700" s="246"/>
      <c r="T1700" s="247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8" t="s">
        <v>327</v>
      </c>
      <c r="AU1700" s="248" t="s">
        <v>85</v>
      </c>
      <c r="AV1700" s="13" t="s">
        <v>82</v>
      </c>
      <c r="AW1700" s="13" t="s">
        <v>36</v>
      </c>
      <c r="AX1700" s="13" t="s">
        <v>75</v>
      </c>
      <c r="AY1700" s="248" t="s">
        <v>207</v>
      </c>
    </row>
    <row r="1701" s="14" customFormat="1">
      <c r="A1701" s="14"/>
      <c r="B1701" s="249"/>
      <c r="C1701" s="250"/>
      <c r="D1701" s="240" t="s">
        <v>327</v>
      </c>
      <c r="E1701" s="251" t="s">
        <v>19</v>
      </c>
      <c r="F1701" s="252" t="s">
        <v>2102</v>
      </c>
      <c r="G1701" s="250"/>
      <c r="H1701" s="253">
        <v>25.050000000000001</v>
      </c>
      <c r="I1701" s="254"/>
      <c r="J1701" s="250"/>
      <c r="K1701" s="250"/>
      <c r="L1701" s="255"/>
      <c r="M1701" s="256"/>
      <c r="N1701" s="257"/>
      <c r="O1701" s="257"/>
      <c r="P1701" s="257"/>
      <c r="Q1701" s="257"/>
      <c r="R1701" s="257"/>
      <c r="S1701" s="257"/>
      <c r="T1701" s="258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9" t="s">
        <v>327</v>
      </c>
      <c r="AU1701" s="259" t="s">
        <v>85</v>
      </c>
      <c r="AV1701" s="14" t="s">
        <v>85</v>
      </c>
      <c r="AW1701" s="14" t="s">
        <v>36</v>
      </c>
      <c r="AX1701" s="14" t="s">
        <v>75</v>
      </c>
      <c r="AY1701" s="259" t="s">
        <v>207</v>
      </c>
    </row>
    <row r="1702" s="13" customFormat="1">
      <c r="A1702" s="13"/>
      <c r="B1702" s="238"/>
      <c r="C1702" s="239"/>
      <c r="D1702" s="240" t="s">
        <v>327</v>
      </c>
      <c r="E1702" s="241" t="s">
        <v>19</v>
      </c>
      <c r="F1702" s="242" t="s">
        <v>1449</v>
      </c>
      <c r="G1702" s="239"/>
      <c r="H1702" s="241" t="s">
        <v>19</v>
      </c>
      <c r="I1702" s="243"/>
      <c r="J1702" s="239"/>
      <c r="K1702" s="239"/>
      <c r="L1702" s="244"/>
      <c r="M1702" s="245"/>
      <c r="N1702" s="246"/>
      <c r="O1702" s="246"/>
      <c r="P1702" s="246"/>
      <c r="Q1702" s="246"/>
      <c r="R1702" s="246"/>
      <c r="S1702" s="246"/>
      <c r="T1702" s="247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8" t="s">
        <v>327</v>
      </c>
      <c r="AU1702" s="248" t="s">
        <v>85</v>
      </c>
      <c r="AV1702" s="13" t="s">
        <v>82</v>
      </c>
      <c r="AW1702" s="13" t="s">
        <v>36</v>
      </c>
      <c r="AX1702" s="13" t="s">
        <v>75</v>
      </c>
      <c r="AY1702" s="248" t="s">
        <v>207</v>
      </c>
    </row>
    <row r="1703" s="14" customFormat="1">
      <c r="A1703" s="14"/>
      <c r="B1703" s="249"/>
      <c r="C1703" s="250"/>
      <c r="D1703" s="240" t="s">
        <v>327</v>
      </c>
      <c r="E1703" s="251" t="s">
        <v>19</v>
      </c>
      <c r="F1703" s="252" t="s">
        <v>2103</v>
      </c>
      <c r="G1703" s="250"/>
      <c r="H1703" s="253">
        <v>25.350000000000001</v>
      </c>
      <c r="I1703" s="254"/>
      <c r="J1703" s="250"/>
      <c r="K1703" s="250"/>
      <c r="L1703" s="255"/>
      <c r="M1703" s="256"/>
      <c r="N1703" s="257"/>
      <c r="O1703" s="257"/>
      <c r="P1703" s="257"/>
      <c r="Q1703" s="257"/>
      <c r="R1703" s="257"/>
      <c r="S1703" s="257"/>
      <c r="T1703" s="25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9" t="s">
        <v>327</v>
      </c>
      <c r="AU1703" s="259" t="s">
        <v>85</v>
      </c>
      <c r="AV1703" s="14" t="s">
        <v>85</v>
      </c>
      <c r="AW1703" s="14" t="s">
        <v>36</v>
      </c>
      <c r="AX1703" s="14" t="s">
        <v>75</v>
      </c>
      <c r="AY1703" s="259" t="s">
        <v>207</v>
      </c>
    </row>
    <row r="1704" s="14" customFormat="1">
      <c r="A1704" s="14"/>
      <c r="B1704" s="249"/>
      <c r="C1704" s="250"/>
      <c r="D1704" s="240" t="s">
        <v>327</v>
      </c>
      <c r="E1704" s="251" t="s">
        <v>19</v>
      </c>
      <c r="F1704" s="252" t="s">
        <v>2104</v>
      </c>
      <c r="G1704" s="250"/>
      <c r="H1704" s="253">
        <v>27.84</v>
      </c>
      <c r="I1704" s="254"/>
      <c r="J1704" s="250"/>
      <c r="K1704" s="250"/>
      <c r="L1704" s="255"/>
      <c r="M1704" s="256"/>
      <c r="N1704" s="257"/>
      <c r="O1704" s="257"/>
      <c r="P1704" s="257"/>
      <c r="Q1704" s="257"/>
      <c r="R1704" s="257"/>
      <c r="S1704" s="257"/>
      <c r="T1704" s="25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9" t="s">
        <v>327</v>
      </c>
      <c r="AU1704" s="259" t="s">
        <v>85</v>
      </c>
      <c r="AV1704" s="14" t="s">
        <v>85</v>
      </c>
      <c r="AW1704" s="14" t="s">
        <v>36</v>
      </c>
      <c r="AX1704" s="14" t="s">
        <v>75</v>
      </c>
      <c r="AY1704" s="259" t="s">
        <v>207</v>
      </c>
    </row>
    <row r="1705" s="15" customFormat="1">
      <c r="A1705" s="15"/>
      <c r="B1705" s="260"/>
      <c r="C1705" s="261"/>
      <c r="D1705" s="240" t="s">
        <v>327</v>
      </c>
      <c r="E1705" s="262" t="s">
        <v>19</v>
      </c>
      <c r="F1705" s="263" t="s">
        <v>345</v>
      </c>
      <c r="G1705" s="261"/>
      <c r="H1705" s="264">
        <v>138.79900000000001</v>
      </c>
      <c r="I1705" s="265"/>
      <c r="J1705" s="261"/>
      <c r="K1705" s="261"/>
      <c r="L1705" s="266"/>
      <c r="M1705" s="267"/>
      <c r="N1705" s="268"/>
      <c r="O1705" s="268"/>
      <c r="P1705" s="268"/>
      <c r="Q1705" s="268"/>
      <c r="R1705" s="268"/>
      <c r="S1705" s="268"/>
      <c r="T1705" s="269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0" t="s">
        <v>327</v>
      </c>
      <c r="AU1705" s="270" t="s">
        <v>85</v>
      </c>
      <c r="AV1705" s="15" t="s">
        <v>215</v>
      </c>
      <c r="AW1705" s="15" t="s">
        <v>36</v>
      </c>
      <c r="AX1705" s="15" t="s">
        <v>82</v>
      </c>
      <c r="AY1705" s="270" t="s">
        <v>207</v>
      </c>
    </row>
    <row r="1706" s="2" customFormat="1" ht="16.5" customHeight="1">
      <c r="A1706" s="40"/>
      <c r="B1706" s="41"/>
      <c r="C1706" s="282" t="s">
        <v>2105</v>
      </c>
      <c r="D1706" s="282" t="s">
        <v>427</v>
      </c>
      <c r="E1706" s="283" t="s">
        <v>2106</v>
      </c>
      <c r="F1706" s="284" t="s">
        <v>2107</v>
      </c>
      <c r="G1706" s="285" t="s">
        <v>220</v>
      </c>
      <c r="H1706" s="286">
        <v>152.679</v>
      </c>
      <c r="I1706" s="287"/>
      <c r="J1706" s="288">
        <f>ROUND(I1706*H1706,2)</f>
        <v>0</v>
      </c>
      <c r="K1706" s="284" t="s">
        <v>323</v>
      </c>
      <c r="L1706" s="289"/>
      <c r="M1706" s="290" t="s">
        <v>19</v>
      </c>
      <c r="N1706" s="291" t="s">
        <v>46</v>
      </c>
      <c r="O1706" s="86"/>
      <c r="P1706" s="231">
        <f>O1706*H1706</f>
        <v>0</v>
      </c>
      <c r="Q1706" s="231">
        <v>0.00064999999999999997</v>
      </c>
      <c r="R1706" s="231">
        <f>Q1706*H1706</f>
        <v>0.099241349999999992</v>
      </c>
      <c r="S1706" s="231">
        <v>0</v>
      </c>
      <c r="T1706" s="232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677</v>
      </c>
      <c r="AT1706" s="226" t="s">
        <v>427</v>
      </c>
      <c r="AU1706" s="226" t="s">
        <v>85</v>
      </c>
      <c r="AY1706" s="19" t="s">
        <v>207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82</v>
      </c>
      <c r="BK1706" s="227">
        <f>ROUND(I1706*H1706,2)</f>
        <v>0</v>
      </c>
      <c r="BL1706" s="19" t="s">
        <v>486</v>
      </c>
      <c r="BM1706" s="226" t="s">
        <v>2108</v>
      </c>
    </row>
    <row r="1707" s="14" customFormat="1">
      <c r="A1707" s="14"/>
      <c r="B1707" s="249"/>
      <c r="C1707" s="250"/>
      <c r="D1707" s="240" t="s">
        <v>327</v>
      </c>
      <c r="E1707" s="251" t="s">
        <v>19</v>
      </c>
      <c r="F1707" s="252" t="s">
        <v>2109</v>
      </c>
      <c r="G1707" s="250"/>
      <c r="H1707" s="253">
        <v>152.679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327</v>
      </c>
      <c r="AU1707" s="259" t="s">
        <v>85</v>
      </c>
      <c r="AV1707" s="14" t="s">
        <v>85</v>
      </c>
      <c r="AW1707" s="14" t="s">
        <v>36</v>
      </c>
      <c r="AX1707" s="14" t="s">
        <v>82</v>
      </c>
      <c r="AY1707" s="259" t="s">
        <v>207</v>
      </c>
    </row>
    <row r="1708" s="2" customFormat="1" ht="24.15" customHeight="1">
      <c r="A1708" s="40"/>
      <c r="B1708" s="41"/>
      <c r="C1708" s="214" t="s">
        <v>2110</v>
      </c>
      <c r="D1708" s="214" t="s">
        <v>211</v>
      </c>
      <c r="E1708" s="215" t="s">
        <v>2111</v>
      </c>
      <c r="F1708" s="216" t="s">
        <v>2112</v>
      </c>
      <c r="G1708" s="217" t="s">
        <v>220</v>
      </c>
      <c r="H1708" s="218">
        <v>1526.364</v>
      </c>
      <c r="I1708" s="219"/>
      <c r="J1708" s="220">
        <f>ROUND(I1708*H1708,2)</f>
        <v>0</v>
      </c>
      <c r="K1708" s="216" t="s">
        <v>323</v>
      </c>
      <c r="L1708" s="46"/>
      <c r="M1708" s="229" t="s">
        <v>19</v>
      </c>
      <c r="N1708" s="230" t="s">
        <v>46</v>
      </c>
      <c r="O1708" s="86"/>
      <c r="P1708" s="231">
        <f>O1708*H1708</f>
        <v>0</v>
      </c>
      <c r="Q1708" s="231">
        <v>0</v>
      </c>
      <c r="R1708" s="231">
        <f>Q1708*H1708</f>
        <v>0</v>
      </c>
      <c r="S1708" s="231">
        <v>0</v>
      </c>
      <c r="T1708" s="232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26" t="s">
        <v>486</v>
      </c>
      <c r="AT1708" s="226" t="s">
        <v>211</v>
      </c>
      <c r="AU1708" s="226" t="s">
        <v>85</v>
      </c>
      <c r="AY1708" s="19" t="s">
        <v>207</v>
      </c>
      <c r="BE1708" s="227">
        <f>IF(N1708="základní",J1708,0)</f>
        <v>0</v>
      </c>
      <c r="BF1708" s="227">
        <f>IF(N1708="snížená",J1708,0)</f>
        <v>0</v>
      </c>
      <c r="BG1708" s="227">
        <f>IF(N1708="zákl. přenesená",J1708,0)</f>
        <v>0</v>
      </c>
      <c r="BH1708" s="227">
        <f>IF(N1708="sníž. přenesená",J1708,0)</f>
        <v>0</v>
      </c>
      <c r="BI1708" s="227">
        <f>IF(N1708="nulová",J1708,0)</f>
        <v>0</v>
      </c>
      <c r="BJ1708" s="19" t="s">
        <v>82</v>
      </c>
      <c r="BK1708" s="227">
        <f>ROUND(I1708*H1708,2)</f>
        <v>0</v>
      </c>
      <c r="BL1708" s="19" t="s">
        <v>486</v>
      </c>
      <c r="BM1708" s="226" t="s">
        <v>2113</v>
      </c>
    </row>
    <row r="1709" s="2" customFormat="1">
      <c r="A1709" s="40"/>
      <c r="B1709" s="41"/>
      <c r="C1709" s="42"/>
      <c r="D1709" s="233" t="s">
        <v>325</v>
      </c>
      <c r="E1709" s="42"/>
      <c r="F1709" s="234" t="s">
        <v>2114</v>
      </c>
      <c r="G1709" s="42"/>
      <c r="H1709" s="42"/>
      <c r="I1709" s="235"/>
      <c r="J1709" s="42"/>
      <c r="K1709" s="42"/>
      <c r="L1709" s="46"/>
      <c r="M1709" s="236"/>
      <c r="N1709" s="237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325</v>
      </c>
      <c r="AU1709" s="19" t="s">
        <v>85</v>
      </c>
    </row>
    <row r="1710" s="14" customFormat="1">
      <c r="A1710" s="14"/>
      <c r="B1710" s="249"/>
      <c r="C1710" s="250"/>
      <c r="D1710" s="240" t="s">
        <v>327</v>
      </c>
      <c r="E1710" s="251" t="s">
        <v>19</v>
      </c>
      <c r="F1710" s="252" t="s">
        <v>2115</v>
      </c>
      <c r="G1710" s="250"/>
      <c r="H1710" s="253">
        <v>1533.672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9" t="s">
        <v>327</v>
      </c>
      <c r="AU1710" s="259" t="s">
        <v>85</v>
      </c>
      <c r="AV1710" s="14" t="s">
        <v>85</v>
      </c>
      <c r="AW1710" s="14" t="s">
        <v>36</v>
      </c>
      <c r="AX1710" s="14" t="s">
        <v>75</v>
      </c>
      <c r="AY1710" s="259" t="s">
        <v>207</v>
      </c>
    </row>
    <row r="1711" s="14" customFormat="1">
      <c r="A1711" s="14"/>
      <c r="B1711" s="249"/>
      <c r="C1711" s="250"/>
      <c r="D1711" s="240" t="s">
        <v>327</v>
      </c>
      <c r="E1711" s="251" t="s">
        <v>19</v>
      </c>
      <c r="F1711" s="252" t="s">
        <v>2116</v>
      </c>
      <c r="G1711" s="250"/>
      <c r="H1711" s="253">
        <v>-7.3079999999999998</v>
      </c>
      <c r="I1711" s="254"/>
      <c r="J1711" s="250"/>
      <c r="K1711" s="250"/>
      <c r="L1711" s="255"/>
      <c r="M1711" s="256"/>
      <c r="N1711" s="257"/>
      <c r="O1711" s="257"/>
      <c r="P1711" s="257"/>
      <c r="Q1711" s="257"/>
      <c r="R1711" s="257"/>
      <c r="S1711" s="257"/>
      <c r="T1711" s="25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9" t="s">
        <v>327</v>
      </c>
      <c r="AU1711" s="259" t="s">
        <v>85</v>
      </c>
      <c r="AV1711" s="14" t="s">
        <v>85</v>
      </c>
      <c r="AW1711" s="14" t="s">
        <v>36</v>
      </c>
      <c r="AX1711" s="14" t="s">
        <v>75</v>
      </c>
      <c r="AY1711" s="259" t="s">
        <v>207</v>
      </c>
    </row>
    <row r="1712" s="15" customFormat="1">
      <c r="A1712" s="15"/>
      <c r="B1712" s="260"/>
      <c r="C1712" s="261"/>
      <c r="D1712" s="240" t="s">
        <v>327</v>
      </c>
      <c r="E1712" s="262" t="s">
        <v>19</v>
      </c>
      <c r="F1712" s="263" t="s">
        <v>345</v>
      </c>
      <c r="G1712" s="261"/>
      <c r="H1712" s="264">
        <v>1526.364</v>
      </c>
      <c r="I1712" s="265"/>
      <c r="J1712" s="261"/>
      <c r="K1712" s="261"/>
      <c r="L1712" s="266"/>
      <c r="M1712" s="267"/>
      <c r="N1712" s="268"/>
      <c r="O1712" s="268"/>
      <c r="P1712" s="268"/>
      <c r="Q1712" s="268"/>
      <c r="R1712" s="268"/>
      <c r="S1712" s="268"/>
      <c r="T1712" s="269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70" t="s">
        <v>327</v>
      </c>
      <c r="AU1712" s="270" t="s">
        <v>85</v>
      </c>
      <c r="AV1712" s="15" t="s">
        <v>215</v>
      </c>
      <c r="AW1712" s="15" t="s">
        <v>36</v>
      </c>
      <c r="AX1712" s="15" t="s">
        <v>82</v>
      </c>
      <c r="AY1712" s="270" t="s">
        <v>207</v>
      </c>
    </row>
    <row r="1713" s="2" customFormat="1" ht="24.15" customHeight="1">
      <c r="A1713" s="40"/>
      <c r="B1713" s="41"/>
      <c r="C1713" s="214" t="s">
        <v>2117</v>
      </c>
      <c r="D1713" s="214" t="s">
        <v>211</v>
      </c>
      <c r="E1713" s="215" t="s">
        <v>2118</v>
      </c>
      <c r="F1713" s="216" t="s">
        <v>2119</v>
      </c>
      <c r="G1713" s="217" t="s">
        <v>220</v>
      </c>
      <c r="H1713" s="218">
        <v>234.089</v>
      </c>
      <c r="I1713" s="219"/>
      <c r="J1713" s="220">
        <f>ROUND(I1713*H1713,2)</f>
        <v>0</v>
      </c>
      <c r="K1713" s="216" t="s">
        <v>323</v>
      </c>
      <c r="L1713" s="46"/>
      <c r="M1713" s="229" t="s">
        <v>19</v>
      </c>
      <c r="N1713" s="230" t="s">
        <v>46</v>
      </c>
      <c r="O1713" s="86"/>
      <c r="P1713" s="231">
        <f>O1713*H1713</f>
        <v>0</v>
      </c>
      <c r="Q1713" s="231">
        <v>0</v>
      </c>
      <c r="R1713" s="231">
        <f>Q1713*H1713</f>
        <v>0</v>
      </c>
      <c r="S1713" s="231">
        <v>0</v>
      </c>
      <c r="T1713" s="232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6" t="s">
        <v>486</v>
      </c>
      <c r="AT1713" s="226" t="s">
        <v>211</v>
      </c>
      <c r="AU1713" s="226" t="s">
        <v>85</v>
      </c>
      <c r="AY1713" s="19" t="s">
        <v>207</v>
      </c>
      <c r="BE1713" s="227">
        <f>IF(N1713="základní",J1713,0)</f>
        <v>0</v>
      </c>
      <c r="BF1713" s="227">
        <f>IF(N1713="snížená",J1713,0)</f>
        <v>0</v>
      </c>
      <c r="BG1713" s="227">
        <f>IF(N1713="zákl. přenesená",J1713,0)</f>
        <v>0</v>
      </c>
      <c r="BH1713" s="227">
        <f>IF(N1713="sníž. přenesená",J1713,0)</f>
        <v>0</v>
      </c>
      <c r="BI1713" s="227">
        <f>IF(N1713="nulová",J1713,0)</f>
        <v>0</v>
      </c>
      <c r="BJ1713" s="19" t="s">
        <v>82</v>
      </c>
      <c r="BK1713" s="227">
        <f>ROUND(I1713*H1713,2)</f>
        <v>0</v>
      </c>
      <c r="BL1713" s="19" t="s">
        <v>486</v>
      </c>
      <c r="BM1713" s="226" t="s">
        <v>2120</v>
      </c>
    </row>
    <row r="1714" s="2" customFormat="1">
      <c r="A1714" s="40"/>
      <c r="B1714" s="41"/>
      <c r="C1714" s="42"/>
      <c r="D1714" s="233" t="s">
        <v>325</v>
      </c>
      <c r="E1714" s="42"/>
      <c r="F1714" s="234" t="s">
        <v>2121</v>
      </c>
      <c r="G1714" s="42"/>
      <c r="H1714" s="42"/>
      <c r="I1714" s="235"/>
      <c r="J1714" s="42"/>
      <c r="K1714" s="42"/>
      <c r="L1714" s="46"/>
      <c r="M1714" s="236"/>
      <c r="N1714" s="237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325</v>
      </c>
      <c r="AU1714" s="19" t="s">
        <v>85</v>
      </c>
    </row>
    <row r="1715" s="13" customFormat="1">
      <c r="A1715" s="13"/>
      <c r="B1715" s="238"/>
      <c r="C1715" s="239"/>
      <c r="D1715" s="240" t="s">
        <v>327</v>
      </c>
      <c r="E1715" s="241" t="s">
        <v>19</v>
      </c>
      <c r="F1715" s="242" t="s">
        <v>2122</v>
      </c>
      <c r="G1715" s="239"/>
      <c r="H1715" s="241" t="s">
        <v>19</v>
      </c>
      <c r="I1715" s="243"/>
      <c r="J1715" s="239"/>
      <c r="K1715" s="239"/>
      <c r="L1715" s="244"/>
      <c r="M1715" s="245"/>
      <c r="N1715" s="246"/>
      <c r="O1715" s="246"/>
      <c r="P1715" s="246"/>
      <c r="Q1715" s="246"/>
      <c r="R1715" s="246"/>
      <c r="S1715" s="246"/>
      <c r="T1715" s="247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8" t="s">
        <v>327</v>
      </c>
      <c r="AU1715" s="248" t="s">
        <v>85</v>
      </c>
      <c r="AV1715" s="13" t="s">
        <v>82</v>
      </c>
      <c r="AW1715" s="13" t="s">
        <v>36</v>
      </c>
      <c r="AX1715" s="13" t="s">
        <v>75</v>
      </c>
      <c r="AY1715" s="248" t="s">
        <v>207</v>
      </c>
    </row>
    <row r="1716" s="13" customFormat="1">
      <c r="A1716" s="13"/>
      <c r="B1716" s="238"/>
      <c r="C1716" s="239"/>
      <c r="D1716" s="240" t="s">
        <v>327</v>
      </c>
      <c r="E1716" s="241" t="s">
        <v>19</v>
      </c>
      <c r="F1716" s="242" t="s">
        <v>1445</v>
      </c>
      <c r="G1716" s="239"/>
      <c r="H1716" s="241" t="s">
        <v>19</v>
      </c>
      <c r="I1716" s="243"/>
      <c r="J1716" s="239"/>
      <c r="K1716" s="239"/>
      <c r="L1716" s="244"/>
      <c r="M1716" s="245"/>
      <c r="N1716" s="246"/>
      <c r="O1716" s="246"/>
      <c r="P1716" s="246"/>
      <c r="Q1716" s="246"/>
      <c r="R1716" s="246"/>
      <c r="S1716" s="246"/>
      <c r="T1716" s="247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8" t="s">
        <v>327</v>
      </c>
      <c r="AU1716" s="248" t="s">
        <v>85</v>
      </c>
      <c r="AV1716" s="13" t="s">
        <v>82</v>
      </c>
      <c r="AW1716" s="13" t="s">
        <v>36</v>
      </c>
      <c r="AX1716" s="13" t="s">
        <v>75</v>
      </c>
      <c r="AY1716" s="248" t="s">
        <v>207</v>
      </c>
    </row>
    <row r="1717" s="14" customFormat="1">
      <c r="A1717" s="14"/>
      <c r="B1717" s="249"/>
      <c r="C1717" s="250"/>
      <c r="D1717" s="240" t="s">
        <v>327</v>
      </c>
      <c r="E1717" s="251" t="s">
        <v>19</v>
      </c>
      <c r="F1717" s="252" t="s">
        <v>2123</v>
      </c>
      <c r="G1717" s="250"/>
      <c r="H1717" s="253">
        <v>115.762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327</v>
      </c>
      <c r="AU1717" s="259" t="s">
        <v>85</v>
      </c>
      <c r="AV1717" s="14" t="s">
        <v>85</v>
      </c>
      <c r="AW1717" s="14" t="s">
        <v>36</v>
      </c>
      <c r="AX1717" s="14" t="s">
        <v>75</v>
      </c>
      <c r="AY1717" s="259" t="s">
        <v>207</v>
      </c>
    </row>
    <row r="1718" s="14" customFormat="1">
      <c r="A1718" s="14"/>
      <c r="B1718" s="249"/>
      <c r="C1718" s="250"/>
      <c r="D1718" s="240" t="s">
        <v>327</v>
      </c>
      <c r="E1718" s="251" t="s">
        <v>19</v>
      </c>
      <c r="F1718" s="252" t="s">
        <v>2124</v>
      </c>
      <c r="G1718" s="250"/>
      <c r="H1718" s="253">
        <v>73.986999999999995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327</v>
      </c>
      <c r="AU1718" s="259" t="s">
        <v>85</v>
      </c>
      <c r="AV1718" s="14" t="s">
        <v>85</v>
      </c>
      <c r="AW1718" s="14" t="s">
        <v>36</v>
      </c>
      <c r="AX1718" s="14" t="s">
        <v>75</v>
      </c>
      <c r="AY1718" s="259" t="s">
        <v>207</v>
      </c>
    </row>
    <row r="1719" s="13" customFormat="1">
      <c r="A1719" s="13"/>
      <c r="B1719" s="238"/>
      <c r="C1719" s="239"/>
      <c r="D1719" s="240" t="s">
        <v>327</v>
      </c>
      <c r="E1719" s="241" t="s">
        <v>19</v>
      </c>
      <c r="F1719" s="242" t="s">
        <v>1447</v>
      </c>
      <c r="G1719" s="239"/>
      <c r="H1719" s="241" t="s">
        <v>19</v>
      </c>
      <c r="I1719" s="243"/>
      <c r="J1719" s="239"/>
      <c r="K1719" s="239"/>
      <c r="L1719" s="244"/>
      <c r="M1719" s="245"/>
      <c r="N1719" s="246"/>
      <c r="O1719" s="246"/>
      <c r="P1719" s="246"/>
      <c r="Q1719" s="246"/>
      <c r="R1719" s="246"/>
      <c r="S1719" s="246"/>
      <c r="T1719" s="247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8" t="s">
        <v>327</v>
      </c>
      <c r="AU1719" s="248" t="s">
        <v>85</v>
      </c>
      <c r="AV1719" s="13" t="s">
        <v>82</v>
      </c>
      <c r="AW1719" s="13" t="s">
        <v>36</v>
      </c>
      <c r="AX1719" s="13" t="s">
        <v>75</v>
      </c>
      <c r="AY1719" s="248" t="s">
        <v>207</v>
      </c>
    </row>
    <row r="1720" s="14" customFormat="1">
      <c r="A1720" s="14"/>
      <c r="B1720" s="249"/>
      <c r="C1720" s="250"/>
      <c r="D1720" s="240" t="s">
        <v>327</v>
      </c>
      <c r="E1720" s="251" t="s">
        <v>19</v>
      </c>
      <c r="F1720" s="252" t="s">
        <v>2125</v>
      </c>
      <c r="G1720" s="250"/>
      <c r="H1720" s="253">
        <v>12.525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9" t="s">
        <v>327</v>
      </c>
      <c r="AU1720" s="259" t="s">
        <v>85</v>
      </c>
      <c r="AV1720" s="14" t="s">
        <v>85</v>
      </c>
      <c r="AW1720" s="14" t="s">
        <v>36</v>
      </c>
      <c r="AX1720" s="14" t="s">
        <v>75</v>
      </c>
      <c r="AY1720" s="259" t="s">
        <v>207</v>
      </c>
    </row>
    <row r="1721" s="13" customFormat="1">
      <c r="A1721" s="13"/>
      <c r="B1721" s="238"/>
      <c r="C1721" s="239"/>
      <c r="D1721" s="240" t="s">
        <v>327</v>
      </c>
      <c r="E1721" s="241" t="s">
        <v>19</v>
      </c>
      <c r="F1721" s="242" t="s">
        <v>1449</v>
      </c>
      <c r="G1721" s="239"/>
      <c r="H1721" s="241" t="s">
        <v>19</v>
      </c>
      <c r="I1721" s="243"/>
      <c r="J1721" s="239"/>
      <c r="K1721" s="239"/>
      <c r="L1721" s="244"/>
      <c r="M1721" s="245"/>
      <c r="N1721" s="246"/>
      <c r="O1721" s="246"/>
      <c r="P1721" s="246"/>
      <c r="Q1721" s="246"/>
      <c r="R1721" s="246"/>
      <c r="S1721" s="246"/>
      <c r="T1721" s="247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8" t="s">
        <v>327</v>
      </c>
      <c r="AU1721" s="248" t="s">
        <v>85</v>
      </c>
      <c r="AV1721" s="13" t="s">
        <v>82</v>
      </c>
      <c r="AW1721" s="13" t="s">
        <v>36</v>
      </c>
      <c r="AX1721" s="13" t="s">
        <v>75</v>
      </c>
      <c r="AY1721" s="248" t="s">
        <v>207</v>
      </c>
    </row>
    <row r="1722" s="14" customFormat="1">
      <c r="A1722" s="14"/>
      <c r="B1722" s="249"/>
      <c r="C1722" s="250"/>
      <c r="D1722" s="240" t="s">
        <v>327</v>
      </c>
      <c r="E1722" s="251" t="s">
        <v>19</v>
      </c>
      <c r="F1722" s="252" t="s">
        <v>2126</v>
      </c>
      <c r="G1722" s="250"/>
      <c r="H1722" s="253">
        <v>12.675000000000001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327</v>
      </c>
      <c r="AU1722" s="259" t="s">
        <v>85</v>
      </c>
      <c r="AV1722" s="14" t="s">
        <v>85</v>
      </c>
      <c r="AW1722" s="14" t="s">
        <v>36</v>
      </c>
      <c r="AX1722" s="14" t="s">
        <v>75</v>
      </c>
      <c r="AY1722" s="259" t="s">
        <v>207</v>
      </c>
    </row>
    <row r="1723" s="14" customFormat="1">
      <c r="A1723" s="14"/>
      <c r="B1723" s="249"/>
      <c r="C1723" s="250"/>
      <c r="D1723" s="240" t="s">
        <v>327</v>
      </c>
      <c r="E1723" s="251" t="s">
        <v>19</v>
      </c>
      <c r="F1723" s="252" t="s">
        <v>2127</v>
      </c>
      <c r="G1723" s="250"/>
      <c r="H1723" s="253">
        <v>19.140000000000001</v>
      </c>
      <c r="I1723" s="254"/>
      <c r="J1723" s="250"/>
      <c r="K1723" s="250"/>
      <c r="L1723" s="255"/>
      <c r="M1723" s="256"/>
      <c r="N1723" s="257"/>
      <c r="O1723" s="257"/>
      <c r="P1723" s="257"/>
      <c r="Q1723" s="257"/>
      <c r="R1723" s="257"/>
      <c r="S1723" s="257"/>
      <c r="T1723" s="25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9" t="s">
        <v>327</v>
      </c>
      <c r="AU1723" s="259" t="s">
        <v>85</v>
      </c>
      <c r="AV1723" s="14" t="s">
        <v>85</v>
      </c>
      <c r="AW1723" s="14" t="s">
        <v>36</v>
      </c>
      <c r="AX1723" s="14" t="s">
        <v>75</v>
      </c>
      <c r="AY1723" s="259" t="s">
        <v>207</v>
      </c>
    </row>
    <row r="1724" s="15" customFormat="1">
      <c r="A1724" s="15"/>
      <c r="B1724" s="260"/>
      <c r="C1724" s="261"/>
      <c r="D1724" s="240" t="s">
        <v>327</v>
      </c>
      <c r="E1724" s="262" t="s">
        <v>19</v>
      </c>
      <c r="F1724" s="263" t="s">
        <v>345</v>
      </c>
      <c r="G1724" s="261"/>
      <c r="H1724" s="264">
        <v>234.089</v>
      </c>
      <c r="I1724" s="265"/>
      <c r="J1724" s="261"/>
      <c r="K1724" s="261"/>
      <c r="L1724" s="266"/>
      <c r="M1724" s="267"/>
      <c r="N1724" s="268"/>
      <c r="O1724" s="268"/>
      <c r="P1724" s="268"/>
      <c r="Q1724" s="268"/>
      <c r="R1724" s="268"/>
      <c r="S1724" s="268"/>
      <c r="T1724" s="269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0" t="s">
        <v>327</v>
      </c>
      <c r="AU1724" s="270" t="s">
        <v>85</v>
      </c>
      <c r="AV1724" s="15" t="s">
        <v>215</v>
      </c>
      <c r="AW1724" s="15" t="s">
        <v>36</v>
      </c>
      <c r="AX1724" s="15" t="s">
        <v>82</v>
      </c>
      <c r="AY1724" s="270" t="s">
        <v>207</v>
      </c>
    </row>
    <row r="1725" s="2" customFormat="1" ht="16.5" customHeight="1">
      <c r="A1725" s="40"/>
      <c r="B1725" s="41"/>
      <c r="C1725" s="282" t="s">
        <v>2128</v>
      </c>
      <c r="D1725" s="282" t="s">
        <v>427</v>
      </c>
      <c r="E1725" s="283" t="s">
        <v>2129</v>
      </c>
      <c r="F1725" s="284" t="s">
        <v>2130</v>
      </c>
      <c r="G1725" s="285" t="s">
        <v>220</v>
      </c>
      <c r="H1725" s="286">
        <v>1936.4980000000001</v>
      </c>
      <c r="I1725" s="287"/>
      <c r="J1725" s="288">
        <f>ROUND(I1725*H1725,2)</f>
        <v>0</v>
      </c>
      <c r="K1725" s="284" t="s">
        <v>323</v>
      </c>
      <c r="L1725" s="289"/>
      <c r="M1725" s="290" t="s">
        <v>19</v>
      </c>
      <c r="N1725" s="291" t="s">
        <v>46</v>
      </c>
      <c r="O1725" s="86"/>
      <c r="P1725" s="231">
        <f>O1725*H1725</f>
        <v>0</v>
      </c>
      <c r="Q1725" s="231">
        <v>0.00115</v>
      </c>
      <c r="R1725" s="231">
        <f>Q1725*H1725</f>
        <v>2.2269727000000001</v>
      </c>
      <c r="S1725" s="231">
        <v>0</v>
      </c>
      <c r="T1725" s="232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26" t="s">
        <v>677</v>
      </c>
      <c r="AT1725" s="226" t="s">
        <v>427</v>
      </c>
      <c r="AU1725" s="226" t="s">
        <v>85</v>
      </c>
      <c r="AY1725" s="19" t="s">
        <v>207</v>
      </c>
      <c r="BE1725" s="227">
        <f>IF(N1725="základní",J1725,0)</f>
        <v>0</v>
      </c>
      <c r="BF1725" s="227">
        <f>IF(N1725="snížená",J1725,0)</f>
        <v>0</v>
      </c>
      <c r="BG1725" s="227">
        <f>IF(N1725="zákl. přenesená",J1725,0)</f>
        <v>0</v>
      </c>
      <c r="BH1725" s="227">
        <f>IF(N1725="sníž. přenesená",J1725,0)</f>
        <v>0</v>
      </c>
      <c r="BI1725" s="227">
        <f>IF(N1725="nulová",J1725,0)</f>
        <v>0</v>
      </c>
      <c r="BJ1725" s="19" t="s">
        <v>82</v>
      </c>
      <c r="BK1725" s="227">
        <f>ROUND(I1725*H1725,2)</f>
        <v>0</v>
      </c>
      <c r="BL1725" s="19" t="s">
        <v>486</v>
      </c>
      <c r="BM1725" s="226" t="s">
        <v>2131</v>
      </c>
    </row>
    <row r="1726" s="14" customFormat="1">
      <c r="A1726" s="14"/>
      <c r="B1726" s="249"/>
      <c r="C1726" s="250"/>
      <c r="D1726" s="240" t="s">
        <v>327</v>
      </c>
      <c r="E1726" s="251" t="s">
        <v>19</v>
      </c>
      <c r="F1726" s="252" t="s">
        <v>2132</v>
      </c>
      <c r="G1726" s="250"/>
      <c r="H1726" s="253">
        <v>1679</v>
      </c>
      <c r="I1726" s="254"/>
      <c r="J1726" s="250"/>
      <c r="K1726" s="250"/>
      <c r="L1726" s="255"/>
      <c r="M1726" s="256"/>
      <c r="N1726" s="257"/>
      <c r="O1726" s="257"/>
      <c r="P1726" s="257"/>
      <c r="Q1726" s="257"/>
      <c r="R1726" s="257"/>
      <c r="S1726" s="257"/>
      <c r="T1726" s="25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9" t="s">
        <v>327</v>
      </c>
      <c r="AU1726" s="259" t="s">
        <v>85</v>
      </c>
      <c r="AV1726" s="14" t="s">
        <v>85</v>
      </c>
      <c r="AW1726" s="14" t="s">
        <v>36</v>
      </c>
      <c r="AX1726" s="14" t="s">
        <v>75</v>
      </c>
      <c r="AY1726" s="259" t="s">
        <v>207</v>
      </c>
    </row>
    <row r="1727" s="14" customFormat="1">
      <c r="A1727" s="14"/>
      <c r="B1727" s="249"/>
      <c r="C1727" s="250"/>
      <c r="D1727" s="240" t="s">
        <v>327</v>
      </c>
      <c r="E1727" s="251" t="s">
        <v>19</v>
      </c>
      <c r="F1727" s="252" t="s">
        <v>2133</v>
      </c>
      <c r="G1727" s="250"/>
      <c r="H1727" s="253">
        <v>257.49799999999999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327</v>
      </c>
      <c r="AU1727" s="259" t="s">
        <v>85</v>
      </c>
      <c r="AV1727" s="14" t="s">
        <v>85</v>
      </c>
      <c r="AW1727" s="14" t="s">
        <v>36</v>
      </c>
      <c r="AX1727" s="14" t="s">
        <v>75</v>
      </c>
      <c r="AY1727" s="259" t="s">
        <v>207</v>
      </c>
    </row>
    <row r="1728" s="15" customFormat="1">
      <c r="A1728" s="15"/>
      <c r="B1728" s="260"/>
      <c r="C1728" s="261"/>
      <c r="D1728" s="240" t="s">
        <v>327</v>
      </c>
      <c r="E1728" s="262" t="s">
        <v>19</v>
      </c>
      <c r="F1728" s="263" t="s">
        <v>345</v>
      </c>
      <c r="G1728" s="261"/>
      <c r="H1728" s="264">
        <v>1936.4980000000001</v>
      </c>
      <c r="I1728" s="265"/>
      <c r="J1728" s="261"/>
      <c r="K1728" s="261"/>
      <c r="L1728" s="266"/>
      <c r="M1728" s="267"/>
      <c r="N1728" s="268"/>
      <c r="O1728" s="268"/>
      <c r="P1728" s="268"/>
      <c r="Q1728" s="268"/>
      <c r="R1728" s="268"/>
      <c r="S1728" s="268"/>
      <c r="T1728" s="269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70" t="s">
        <v>327</v>
      </c>
      <c r="AU1728" s="270" t="s">
        <v>85</v>
      </c>
      <c r="AV1728" s="15" t="s">
        <v>215</v>
      </c>
      <c r="AW1728" s="15" t="s">
        <v>36</v>
      </c>
      <c r="AX1728" s="15" t="s">
        <v>82</v>
      </c>
      <c r="AY1728" s="270" t="s">
        <v>207</v>
      </c>
    </row>
    <row r="1729" s="2" customFormat="1" ht="16.5" customHeight="1">
      <c r="A1729" s="40"/>
      <c r="B1729" s="41"/>
      <c r="C1729" s="214" t="s">
        <v>2134</v>
      </c>
      <c r="D1729" s="214" t="s">
        <v>211</v>
      </c>
      <c r="E1729" s="215" t="s">
        <v>2135</v>
      </c>
      <c r="F1729" s="216" t="s">
        <v>2136</v>
      </c>
      <c r="G1729" s="217" t="s">
        <v>220</v>
      </c>
      <c r="H1729" s="218">
        <v>1526.364</v>
      </c>
      <c r="I1729" s="219"/>
      <c r="J1729" s="220">
        <f>ROUND(I1729*H1729,2)</f>
        <v>0</v>
      </c>
      <c r="K1729" s="216" t="s">
        <v>323</v>
      </c>
      <c r="L1729" s="46"/>
      <c r="M1729" s="229" t="s">
        <v>19</v>
      </c>
      <c r="N1729" s="230" t="s">
        <v>46</v>
      </c>
      <c r="O1729" s="86"/>
      <c r="P1729" s="231">
        <f>O1729*H1729</f>
        <v>0</v>
      </c>
      <c r="Q1729" s="231">
        <v>0</v>
      </c>
      <c r="R1729" s="231">
        <f>Q1729*H1729</f>
        <v>0</v>
      </c>
      <c r="S1729" s="231">
        <v>0</v>
      </c>
      <c r="T1729" s="232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26" t="s">
        <v>486</v>
      </c>
      <c r="AT1729" s="226" t="s">
        <v>211</v>
      </c>
      <c r="AU1729" s="226" t="s">
        <v>85</v>
      </c>
      <c r="AY1729" s="19" t="s">
        <v>207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19" t="s">
        <v>82</v>
      </c>
      <c r="BK1729" s="227">
        <f>ROUND(I1729*H1729,2)</f>
        <v>0</v>
      </c>
      <c r="BL1729" s="19" t="s">
        <v>486</v>
      </c>
      <c r="BM1729" s="226" t="s">
        <v>2137</v>
      </c>
    </row>
    <row r="1730" s="2" customFormat="1">
      <c r="A1730" s="40"/>
      <c r="B1730" s="41"/>
      <c r="C1730" s="42"/>
      <c r="D1730" s="233" t="s">
        <v>325</v>
      </c>
      <c r="E1730" s="42"/>
      <c r="F1730" s="234" t="s">
        <v>2138</v>
      </c>
      <c r="G1730" s="42"/>
      <c r="H1730" s="42"/>
      <c r="I1730" s="235"/>
      <c r="J1730" s="42"/>
      <c r="K1730" s="42"/>
      <c r="L1730" s="46"/>
      <c r="M1730" s="236"/>
      <c r="N1730" s="237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325</v>
      </c>
      <c r="AU1730" s="19" t="s">
        <v>85</v>
      </c>
    </row>
    <row r="1731" s="13" customFormat="1">
      <c r="A1731" s="13"/>
      <c r="B1731" s="238"/>
      <c r="C1731" s="239"/>
      <c r="D1731" s="240" t="s">
        <v>327</v>
      </c>
      <c r="E1731" s="241" t="s">
        <v>19</v>
      </c>
      <c r="F1731" s="242" t="s">
        <v>2139</v>
      </c>
      <c r="G1731" s="239"/>
      <c r="H1731" s="241" t="s">
        <v>19</v>
      </c>
      <c r="I1731" s="243"/>
      <c r="J1731" s="239"/>
      <c r="K1731" s="239"/>
      <c r="L1731" s="244"/>
      <c r="M1731" s="245"/>
      <c r="N1731" s="246"/>
      <c r="O1731" s="246"/>
      <c r="P1731" s="246"/>
      <c r="Q1731" s="246"/>
      <c r="R1731" s="246"/>
      <c r="S1731" s="246"/>
      <c r="T1731" s="247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8" t="s">
        <v>327</v>
      </c>
      <c r="AU1731" s="248" t="s">
        <v>85</v>
      </c>
      <c r="AV1731" s="13" t="s">
        <v>82</v>
      </c>
      <c r="AW1731" s="13" t="s">
        <v>36</v>
      </c>
      <c r="AX1731" s="13" t="s">
        <v>75</v>
      </c>
      <c r="AY1731" s="248" t="s">
        <v>207</v>
      </c>
    </row>
    <row r="1732" s="14" customFormat="1">
      <c r="A1732" s="14"/>
      <c r="B1732" s="249"/>
      <c r="C1732" s="250"/>
      <c r="D1732" s="240" t="s">
        <v>327</v>
      </c>
      <c r="E1732" s="251" t="s">
        <v>19</v>
      </c>
      <c r="F1732" s="252" t="s">
        <v>2140</v>
      </c>
      <c r="G1732" s="250"/>
      <c r="H1732" s="253">
        <v>1526.364</v>
      </c>
      <c r="I1732" s="254"/>
      <c r="J1732" s="250"/>
      <c r="K1732" s="250"/>
      <c r="L1732" s="255"/>
      <c r="M1732" s="256"/>
      <c r="N1732" s="257"/>
      <c r="O1732" s="257"/>
      <c r="P1732" s="257"/>
      <c r="Q1732" s="257"/>
      <c r="R1732" s="257"/>
      <c r="S1732" s="257"/>
      <c r="T1732" s="25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9" t="s">
        <v>327</v>
      </c>
      <c r="AU1732" s="259" t="s">
        <v>85</v>
      </c>
      <c r="AV1732" s="14" t="s">
        <v>85</v>
      </c>
      <c r="AW1732" s="14" t="s">
        <v>36</v>
      </c>
      <c r="AX1732" s="14" t="s">
        <v>82</v>
      </c>
      <c r="AY1732" s="259" t="s">
        <v>207</v>
      </c>
    </row>
    <row r="1733" s="2" customFormat="1" ht="16.5" customHeight="1">
      <c r="A1733" s="40"/>
      <c r="B1733" s="41"/>
      <c r="C1733" s="214" t="s">
        <v>2141</v>
      </c>
      <c r="D1733" s="214" t="s">
        <v>211</v>
      </c>
      <c r="E1733" s="215" t="s">
        <v>2142</v>
      </c>
      <c r="F1733" s="216" t="s">
        <v>2143</v>
      </c>
      <c r="G1733" s="217" t="s">
        <v>220</v>
      </c>
      <c r="H1733" s="218">
        <v>1526.364</v>
      </c>
      <c r="I1733" s="219"/>
      <c r="J1733" s="220">
        <f>ROUND(I1733*H1733,2)</f>
        <v>0</v>
      </c>
      <c r="K1733" s="216" t="s">
        <v>323</v>
      </c>
      <c r="L1733" s="46"/>
      <c r="M1733" s="229" t="s">
        <v>19</v>
      </c>
      <c r="N1733" s="230" t="s">
        <v>46</v>
      </c>
      <c r="O1733" s="86"/>
      <c r="P1733" s="231">
        <f>O1733*H1733</f>
        <v>0</v>
      </c>
      <c r="Q1733" s="231">
        <v>0</v>
      </c>
      <c r="R1733" s="231">
        <f>Q1733*H1733</f>
        <v>0</v>
      </c>
      <c r="S1733" s="231">
        <v>0</v>
      </c>
      <c r="T1733" s="232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6" t="s">
        <v>486</v>
      </c>
      <c r="AT1733" s="226" t="s">
        <v>211</v>
      </c>
      <c r="AU1733" s="226" t="s">
        <v>85</v>
      </c>
      <c r="AY1733" s="19" t="s">
        <v>207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9" t="s">
        <v>82</v>
      </c>
      <c r="BK1733" s="227">
        <f>ROUND(I1733*H1733,2)</f>
        <v>0</v>
      </c>
      <c r="BL1733" s="19" t="s">
        <v>486</v>
      </c>
      <c r="BM1733" s="226" t="s">
        <v>2144</v>
      </c>
    </row>
    <row r="1734" s="2" customFormat="1">
      <c r="A1734" s="40"/>
      <c r="B1734" s="41"/>
      <c r="C1734" s="42"/>
      <c r="D1734" s="233" t="s">
        <v>325</v>
      </c>
      <c r="E1734" s="42"/>
      <c r="F1734" s="234" t="s">
        <v>2145</v>
      </c>
      <c r="G1734" s="42"/>
      <c r="H1734" s="42"/>
      <c r="I1734" s="235"/>
      <c r="J1734" s="42"/>
      <c r="K1734" s="42"/>
      <c r="L1734" s="46"/>
      <c r="M1734" s="236"/>
      <c r="N1734" s="237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325</v>
      </c>
      <c r="AU1734" s="19" t="s">
        <v>85</v>
      </c>
    </row>
    <row r="1735" s="2" customFormat="1" ht="16.5" customHeight="1">
      <c r="A1735" s="40"/>
      <c r="B1735" s="41"/>
      <c r="C1735" s="214" t="s">
        <v>2146</v>
      </c>
      <c r="D1735" s="214" t="s">
        <v>211</v>
      </c>
      <c r="E1735" s="215" t="s">
        <v>2147</v>
      </c>
      <c r="F1735" s="216" t="s">
        <v>2148</v>
      </c>
      <c r="G1735" s="217" t="s">
        <v>220</v>
      </c>
      <c r="H1735" s="218">
        <v>234.089</v>
      </c>
      <c r="I1735" s="219"/>
      <c r="J1735" s="220">
        <f>ROUND(I1735*H1735,2)</f>
        <v>0</v>
      </c>
      <c r="K1735" s="216" t="s">
        <v>323</v>
      </c>
      <c r="L1735" s="46"/>
      <c r="M1735" s="229" t="s">
        <v>19</v>
      </c>
      <c r="N1735" s="230" t="s">
        <v>46</v>
      </c>
      <c r="O1735" s="86"/>
      <c r="P1735" s="231">
        <f>O1735*H1735</f>
        <v>0</v>
      </c>
      <c r="Q1735" s="231">
        <v>0</v>
      </c>
      <c r="R1735" s="231">
        <f>Q1735*H1735</f>
        <v>0</v>
      </c>
      <c r="S1735" s="231">
        <v>0</v>
      </c>
      <c r="T1735" s="232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6" t="s">
        <v>486</v>
      </c>
      <c r="AT1735" s="226" t="s">
        <v>211</v>
      </c>
      <c r="AU1735" s="226" t="s">
        <v>85</v>
      </c>
      <c r="AY1735" s="19" t="s">
        <v>207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19" t="s">
        <v>82</v>
      </c>
      <c r="BK1735" s="227">
        <f>ROUND(I1735*H1735,2)</f>
        <v>0</v>
      </c>
      <c r="BL1735" s="19" t="s">
        <v>486</v>
      </c>
      <c r="BM1735" s="226" t="s">
        <v>2149</v>
      </c>
    </row>
    <row r="1736" s="2" customFormat="1">
      <c r="A1736" s="40"/>
      <c r="B1736" s="41"/>
      <c r="C1736" s="42"/>
      <c r="D1736" s="233" t="s">
        <v>325</v>
      </c>
      <c r="E1736" s="42"/>
      <c r="F1736" s="234" t="s">
        <v>2150</v>
      </c>
      <c r="G1736" s="42"/>
      <c r="H1736" s="42"/>
      <c r="I1736" s="235"/>
      <c r="J1736" s="42"/>
      <c r="K1736" s="42"/>
      <c r="L1736" s="46"/>
      <c r="M1736" s="236"/>
      <c r="N1736" s="237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325</v>
      </c>
      <c r="AU1736" s="19" t="s">
        <v>85</v>
      </c>
    </row>
    <row r="1737" s="13" customFormat="1">
      <c r="A1737" s="13"/>
      <c r="B1737" s="238"/>
      <c r="C1737" s="239"/>
      <c r="D1737" s="240" t="s">
        <v>327</v>
      </c>
      <c r="E1737" s="241" t="s">
        <v>19</v>
      </c>
      <c r="F1737" s="242" t="s">
        <v>2139</v>
      </c>
      <c r="G1737" s="239"/>
      <c r="H1737" s="241" t="s">
        <v>19</v>
      </c>
      <c r="I1737" s="243"/>
      <c r="J1737" s="239"/>
      <c r="K1737" s="239"/>
      <c r="L1737" s="244"/>
      <c r="M1737" s="245"/>
      <c r="N1737" s="246"/>
      <c r="O1737" s="246"/>
      <c r="P1737" s="246"/>
      <c r="Q1737" s="246"/>
      <c r="R1737" s="246"/>
      <c r="S1737" s="246"/>
      <c r="T1737" s="247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8" t="s">
        <v>327</v>
      </c>
      <c r="AU1737" s="248" t="s">
        <v>85</v>
      </c>
      <c r="AV1737" s="13" t="s">
        <v>82</v>
      </c>
      <c r="AW1737" s="13" t="s">
        <v>36</v>
      </c>
      <c r="AX1737" s="13" t="s">
        <v>75</v>
      </c>
      <c r="AY1737" s="248" t="s">
        <v>207</v>
      </c>
    </row>
    <row r="1738" s="14" customFormat="1">
      <c r="A1738" s="14"/>
      <c r="B1738" s="249"/>
      <c r="C1738" s="250"/>
      <c r="D1738" s="240" t="s">
        <v>327</v>
      </c>
      <c r="E1738" s="251" t="s">
        <v>19</v>
      </c>
      <c r="F1738" s="252" t="s">
        <v>2151</v>
      </c>
      <c r="G1738" s="250"/>
      <c r="H1738" s="253">
        <v>234.089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327</v>
      </c>
      <c r="AU1738" s="259" t="s">
        <v>85</v>
      </c>
      <c r="AV1738" s="14" t="s">
        <v>85</v>
      </c>
      <c r="AW1738" s="14" t="s">
        <v>36</v>
      </c>
      <c r="AX1738" s="14" t="s">
        <v>82</v>
      </c>
      <c r="AY1738" s="259" t="s">
        <v>207</v>
      </c>
    </row>
    <row r="1739" s="2" customFormat="1" ht="16.5" customHeight="1">
      <c r="A1739" s="40"/>
      <c r="B1739" s="41"/>
      <c r="C1739" s="214" t="s">
        <v>2152</v>
      </c>
      <c r="D1739" s="214" t="s">
        <v>211</v>
      </c>
      <c r="E1739" s="215" t="s">
        <v>2153</v>
      </c>
      <c r="F1739" s="216" t="s">
        <v>2154</v>
      </c>
      <c r="G1739" s="217" t="s">
        <v>220</v>
      </c>
      <c r="H1739" s="218">
        <v>234.089</v>
      </c>
      <c r="I1739" s="219"/>
      <c r="J1739" s="220">
        <f>ROUND(I1739*H1739,2)</f>
        <v>0</v>
      </c>
      <c r="K1739" s="216" t="s">
        <v>323</v>
      </c>
      <c r="L1739" s="46"/>
      <c r="M1739" s="229" t="s">
        <v>19</v>
      </c>
      <c r="N1739" s="230" t="s">
        <v>46</v>
      </c>
      <c r="O1739" s="86"/>
      <c r="P1739" s="231">
        <f>O1739*H1739</f>
        <v>0</v>
      </c>
      <c r="Q1739" s="231">
        <v>0</v>
      </c>
      <c r="R1739" s="231">
        <f>Q1739*H1739</f>
        <v>0</v>
      </c>
      <c r="S1739" s="231">
        <v>0</v>
      </c>
      <c r="T1739" s="232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6" t="s">
        <v>486</v>
      </c>
      <c r="AT1739" s="226" t="s">
        <v>211</v>
      </c>
      <c r="AU1739" s="226" t="s">
        <v>85</v>
      </c>
      <c r="AY1739" s="19" t="s">
        <v>207</v>
      </c>
      <c r="BE1739" s="227">
        <f>IF(N1739="základní",J1739,0)</f>
        <v>0</v>
      </c>
      <c r="BF1739" s="227">
        <f>IF(N1739="snížená",J1739,0)</f>
        <v>0</v>
      </c>
      <c r="BG1739" s="227">
        <f>IF(N1739="zákl. přenesená",J1739,0)</f>
        <v>0</v>
      </c>
      <c r="BH1739" s="227">
        <f>IF(N1739="sníž. přenesená",J1739,0)</f>
        <v>0</v>
      </c>
      <c r="BI1739" s="227">
        <f>IF(N1739="nulová",J1739,0)</f>
        <v>0</v>
      </c>
      <c r="BJ1739" s="19" t="s">
        <v>82</v>
      </c>
      <c r="BK1739" s="227">
        <f>ROUND(I1739*H1739,2)</f>
        <v>0</v>
      </c>
      <c r="BL1739" s="19" t="s">
        <v>486</v>
      </c>
      <c r="BM1739" s="226" t="s">
        <v>2155</v>
      </c>
    </row>
    <row r="1740" s="2" customFormat="1">
      <c r="A1740" s="40"/>
      <c r="B1740" s="41"/>
      <c r="C1740" s="42"/>
      <c r="D1740" s="233" t="s">
        <v>325</v>
      </c>
      <c r="E1740" s="42"/>
      <c r="F1740" s="234" t="s">
        <v>2156</v>
      </c>
      <c r="G1740" s="42"/>
      <c r="H1740" s="42"/>
      <c r="I1740" s="235"/>
      <c r="J1740" s="42"/>
      <c r="K1740" s="42"/>
      <c r="L1740" s="46"/>
      <c r="M1740" s="236"/>
      <c r="N1740" s="237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325</v>
      </c>
      <c r="AU1740" s="19" t="s">
        <v>85</v>
      </c>
    </row>
    <row r="1741" s="2" customFormat="1" ht="16.5" customHeight="1">
      <c r="A1741" s="40"/>
      <c r="B1741" s="41"/>
      <c r="C1741" s="282" t="s">
        <v>2157</v>
      </c>
      <c r="D1741" s="282" t="s">
        <v>427</v>
      </c>
      <c r="E1741" s="283" t="s">
        <v>2158</v>
      </c>
      <c r="F1741" s="284" t="s">
        <v>2159</v>
      </c>
      <c r="G1741" s="285" t="s">
        <v>220</v>
      </c>
      <c r="H1741" s="286">
        <v>3696.951</v>
      </c>
      <c r="I1741" s="287"/>
      <c r="J1741" s="288">
        <f>ROUND(I1741*H1741,2)</f>
        <v>0</v>
      </c>
      <c r="K1741" s="284" t="s">
        <v>323</v>
      </c>
      <c r="L1741" s="289"/>
      <c r="M1741" s="290" t="s">
        <v>19</v>
      </c>
      <c r="N1741" s="291" t="s">
        <v>46</v>
      </c>
      <c r="O1741" s="86"/>
      <c r="P1741" s="231">
        <f>O1741*H1741</f>
        <v>0</v>
      </c>
      <c r="Q1741" s="231">
        <v>0.00029999999999999997</v>
      </c>
      <c r="R1741" s="231">
        <f>Q1741*H1741</f>
        <v>1.1090852999999998</v>
      </c>
      <c r="S1741" s="231">
        <v>0</v>
      </c>
      <c r="T1741" s="232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6" t="s">
        <v>677</v>
      </c>
      <c r="AT1741" s="226" t="s">
        <v>427</v>
      </c>
      <c r="AU1741" s="226" t="s">
        <v>85</v>
      </c>
      <c r="AY1741" s="19" t="s">
        <v>207</v>
      </c>
      <c r="BE1741" s="227">
        <f>IF(N1741="základní",J1741,0)</f>
        <v>0</v>
      </c>
      <c r="BF1741" s="227">
        <f>IF(N1741="snížená",J1741,0)</f>
        <v>0</v>
      </c>
      <c r="BG1741" s="227">
        <f>IF(N1741="zákl. přenesená",J1741,0)</f>
        <v>0</v>
      </c>
      <c r="BH1741" s="227">
        <f>IF(N1741="sníž. přenesená",J1741,0)</f>
        <v>0</v>
      </c>
      <c r="BI1741" s="227">
        <f>IF(N1741="nulová",J1741,0)</f>
        <v>0</v>
      </c>
      <c r="BJ1741" s="19" t="s">
        <v>82</v>
      </c>
      <c r="BK1741" s="227">
        <f>ROUND(I1741*H1741,2)</f>
        <v>0</v>
      </c>
      <c r="BL1741" s="19" t="s">
        <v>486</v>
      </c>
      <c r="BM1741" s="226" t="s">
        <v>2160</v>
      </c>
    </row>
    <row r="1742" s="14" customFormat="1">
      <c r="A1742" s="14"/>
      <c r="B1742" s="249"/>
      <c r="C1742" s="250"/>
      <c r="D1742" s="240" t="s">
        <v>327</v>
      </c>
      <c r="E1742" s="251" t="s">
        <v>19</v>
      </c>
      <c r="F1742" s="252" t="s">
        <v>2161</v>
      </c>
      <c r="G1742" s="250"/>
      <c r="H1742" s="253">
        <v>3205.364</v>
      </c>
      <c r="I1742" s="254"/>
      <c r="J1742" s="250"/>
      <c r="K1742" s="250"/>
      <c r="L1742" s="255"/>
      <c r="M1742" s="256"/>
      <c r="N1742" s="257"/>
      <c r="O1742" s="257"/>
      <c r="P1742" s="257"/>
      <c r="Q1742" s="257"/>
      <c r="R1742" s="257"/>
      <c r="S1742" s="257"/>
      <c r="T1742" s="258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9" t="s">
        <v>327</v>
      </c>
      <c r="AU1742" s="259" t="s">
        <v>85</v>
      </c>
      <c r="AV1742" s="14" t="s">
        <v>85</v>
      </c>
      <c r="AW1742" s="14" t="s">
        <v>36</v>
      </c>
      <c r="AX1742" s="14" t="s">
        <v>75</v>
      </c>
      <c r="AY1742" s="259" t="s">
        <v>207</v>
      </c>
    </row>
    <row r="1743" s="14" customFormat="1">
      <c r="A1743" s="14"/>
      <c r="B1743" s="249"/>
      <c r="C1743" s="250"/>
      <c r="D1743" s="240" t="s">
        <v>327</v>
      </c>
      <c r="E1743" s="251" t="s">
        <v>19</v>
      </c>
      <c r="F1743" s="252" t="s">
        <v>2162</v>
      </c>
      <c r="G1743" s="250"/>
      <c r="H1743" s="253">
        <v>491.58699999999999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327</v>
      </c>
      <c r="AU1743" s="259" t="s">
        <v>85</v>
      </c>
      <c r="AV1743" s="14" t="s">
        <v>85</v>
      </c>
      <c r="AW1743" s="14" t="s">
        <v>36</v>
      </c>
      <c r="AX1743" s="14" t="s">
        <v>75</v>
      </c>
      <c r="AY1743" s="259" t="s">
        <v>207</v>
      </c>
    </row>
    <row r="1744" s="15" customFormat="1">
      <c r="A1744" s="15"/>
      <c r="B1744" s="260"/>
      <c r="C1744" s="261"/>
      <c r="D1744" s="240" t="s">
        <v>327</v>
      </c>
      <c r="E1744" s="262" t="s">
        <v>19</v>
      </c>
      <c r="F1744" s="263" t="s">
        <v>345</v>
      </c>
      <c r="G1744" s="261"/>
      <c r="H1744" s="264">
        <v>3696.951</v>
      </c>
      <c r="I1744" s="265"/>
      <c r="J1744" s="261"/>
      <c r="K1744" s="261"/>
      <c r="L1744" s="266"/>
      <c r="M1744" s="267"/>
      <c r="N1744" s="268"/>
      <c r="O1744" s="268"/>
      <c r="P1744" s="268"/>
      <c r="Q1744" s="268"/>
      <c r="R1744" s="268"/>
      <c r="S1744" s="268"/>
      <c r="T1744" s="269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0" t="s">
        <v>327</v>
      </c>
      <c r="AU1744" s="270" t="s">
        <v>85</v>
      </c>
      <c r="AV1744" s="15" t="s">
        <v>215</v>
      </c>
      <c r="AW1744" s="15" t="s">
        <v>36</v>
      </c>
      <c r="AX1744" s="15" t="s">
        <v>82</v>
      </c>
      <c r="AY1744" s="270" t="s">
        <v>207</v>
      </c>
    </row>
    <row r="1745" s="2" customFormat="1" ht="24.15" customHeight="1">
      <c r="A1745" s="40"/>
      <c r="B1745" s="41"/>
      <c r="C1745" s="214" t="s">
        <v>2163</v>
      </c>
      <c r="D1745" s="214" t="s">
        <v>211</v>
      </c>
      <c r="E1745" s="215" t="s">
        <v>2164</v>
      </c>
      <c r="F1745" s="216" t="s">
        <v>2165</v>
      </c>
      <c r="G1745" s="217" t="s">
        <v>430</v>
      </c>
      <c r="H1745" s="218">
        <v>3.528</v>
      </c>
      <c r="I1745" s="219"/>
      <c r="J1745" s="220">
        <f>ROUND(I1745*H1745,2)</f>
        <v>0</v>
      </c>
      <c r="K1745" s="216" t="s">
        <v>323</v>
      </c>
      <c r="L1745" s="46"/>
      <c r="M1745" s="229" t="s">
        <v>19</v>
      </c>
      <c r="N1745" s="230" t="s">
        <v>46</v>
      </c>
      <c r="O1745" s="86"/>
      <c r="P1745" s="231">
        <f>O1745*H1745</f>
        <v>0</v>
      </c>
      <c r="Q1745" s="231">
        <v>0</v>
      </c>
      <c r="R1745" s="231">
        <f>Q1745*H1745</f>
        <v>0</v>
      </c>
      <c r="S1745" s="231">
        <v>0</v>
      </c>
      <c r="T1745" s="232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6" t="s">
        <v>486</v>
      </c>
      <c r="AT1745" s="226" t="s">
        <v>211</v>
      </c>
      <c r="AU1745" s="226" t="s">
        <v>85</v>
      </c>
      <c r="AY1745" s="19" t="s">
        <v>207</v>
      </c>
      <c r="BE1745" s="227">
        <f>IF(N1745="základní",J1745,0)</f>
        <v>0</v>
      </c>
      <c r="BF1745" s="227">
        <f>IF(N1745="snížená",J1745,0)</f>
        <v>0</v>
      </c>
      <c r="BG1745" s="227">
        <f>IF(N1745="zákl. přenesená",J1745,0)</f>
        <v>0</v>
      </c>
      <c r="BH1745" s="227">
        <f>IF(N1745="sníž. přenesená",J1745,0)</f>
        <v>0</v>
      </c>
      <c r="BI1745" s="227">
        <f>IF(N1745="nulová",J1745,0)</f>
        <v>0</v>
      </c>
      <c r="BJ1745" s="19" t="s">
        <v>82</v>
      </c>
      <c r="BK1745" s="227">
        <f>ROUND(I1745*H1745,2)</f>
        <v>0</v>
      </c>
      <c r="BL1745" s="19" t="s">
        <v>486</v>
      </c>
      <c r="BM1745" s="226" t="s">
        <v>2166</v>
      </c>
    </row>
    <row r="1746" s="2" customFormat="1">
      <c r="A1746" s="40"/>
      <c r="B1746" s="41"/>
      <c r="C1746" s="42"/>
      <c r="D1746" s="233" t="s">
        <v>325</v>
      </c>
      <c r="E1746" s="42"/>
      <c r="F1746" s="234" t="s">
        <v>2167</v>
      </c>
      <c r="G1746" s="42"/>
      <c r="H1746" s="42"/>
      <c r="I1746" s="235"/>
      <c r="J1746" s="42"/>
      <c r="K1746" s="42"/>
      <c r="L1746" s="46"/>
      <c r="M1746" s="236"/>
      <c r="N1746" s="237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325</v>
      </c>
      <c r="AU1746" s="19" t="s">
        <v>85</v>
      </c>
    </row>
    <row r="1747" s="12" customFormat="1" ht="22.8" customHeight="1">
      <c r="A1747" s="12"/>
      <c r="B1747" s="198"/>
      <c r="C1747" s="199"/>
      <c r="D1747" s="200" t="s">
        <v>74</v>
      </c>
      <c r="E1747" s="212" t="s">
        <v>2168</v>
      </c>
      <c r="F1747" s="212" t="s">
        <v>2169</v>
      </c>
      <c r="G1747" s="199"/>
      <c r="H1747" s="199"/>
      <c r="I1747" s="202"/>
      <c r="J1747" s="213">
        <f>BK1747</f>
        <v>0</v>
      </c>
      <c r="K1747" s="199"/>
      <c r="L1747" s="204"/>
      <c r="M1747" s="205"/>
      <c r="N1747" s="206"/>
      <c r="O1747" s="206"/>
      <c r="P1747" s="207">
        <f>SUM(P1748:P1933)</f>
        <v>0</v>
      </c>
      <c r="Q1747" s="206"/>
      <c r="R1747" s="207">
        <f>SUM(R1748:R1933)</f>
        <v>120.81867745</v>
      </c>
      <c r="S1747" s="206"/>
      <c r="T1747" s="208">
        <f>SUM(T1748:T1933)</f>
        <v>0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09" t="s">
        <v>85</v>
      </c>
      <c r="AT1747" s="210" t="s">
        <v>74</v>
      </c>
      <c r="AU1747" s="210" t="s">
        <v>82</v>
      </c>
      <c r="AY1747" s="209" t="s">
        <v>207</v>
      </c>
      <c r="BK1747" s="211">
        <f>SUM(BK1748:BK1933)</f>
        <v>0</v>
      </c>
    </row>
    <row r="1748" s="2" customFormat="1" ht="24.15" customHeight="1">
      <c r="A1748" s="40"/>
      <c r="B1748" s="41"/>
      <c r="C1748" s="214" t="s">
        <v>2170</v>
      </c>
      <c r="D1748" s="214" t="s">
        <v>211</v>
      </c>
      <c r="E1748" s="215" t="s">
        <v>2171</v>
      </c>
      <c r="F1748" s="216" t="s">
        <v>2172</v>
      </c>
      <c r="G1748" s="217" t="s">
        <v>220</v>
      </c>
      <c r="H1748" s="218">
        <v>67.486999999999995</v>
      </c>
      <c r="I1748" s="219"/>
      <c r="J1748" s="220">
        <f>ROUND(I1748*H1748,2)</f>
        <v>0</v>
      </c>
      <c r="K1748" s="216" t="s">
        <v>323</v>
      </c>
      <c r="L1748" s="46"/>
      <c r="M1748" s="229" t="s">
        <v>19</v>
      </c>
      <c r="N1748" s="230" t="s">
        <v>46</v>
      </c>
      <c r="O1748" s="86"/>
      <c r="P1748" s="231">
        <f>O1748*H1748</f>
        <v>0</v>
      </c>
      <c r="Q1748" s="231">
        <v>0</v>
      </c>
      <c r="R1748" s="231">
        <f>Q1748*H1748</f>
        <v>0</v>
      </c>
      <c r="S1748" s="231">
        <v>0</v>
      </c>
      <c r="T1748" s="232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26" t="s">
        <v>486</v>
      </c>
      <c r="AT1748" s="226" t="s">
        <v>211</v>
      </c>
      <c r="AU1748" s="226" t="s">
        <v>85</v>
      </c>
      <c r="AY1748" s="19" t="s">
        <v>207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19" t="s">
        <v>82</v>
      </c>
      <c r="BK1748" s="227">
        <f>ROUND(I1748*H1748,2)</f>
        <v>0</v>
      </c>
      <c r="BL1748" s="19" t="s">
        <v>486</v>
      </c>
      <c r="BM1748" s="226" t="s">
        <v>2173</v>
      </c>
    </row>
    <row r="1749" s="2" customFormat="1">
      <c r="A1749" s="40"/>
      <c r="B1749" s="41"/>
      <c r="C1749" s="42"/>
      <c r="D1749" s="233" t="s">
        <v>325</v>
      </c>
      <c r="E1749" s="42"/>
      <c r="F1749" s="234" t="s">
        <v>2174</v>
      </c>
      <c r="G1749" s="42"/>
      <c r="H1749" s="42"/>
      <c r="I1749" s="235"/>
      <c r="J1749" s="42"/>
      <c r="K1749" s="42"/>
      <c r="L1749" s="46"/>
      <c r="M1749" s="236"/>
      <c r="N1749" s="237"/>
      <c r="O1749" s="86"/>
      <c r="P1749" s="86"/>
      <c r="Q1749" s="86"/>
      <c r="R1749" s="86"/>
      <c r="S1749" s="86"/>
      <c r="T1749" s="87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T1749" s="19" t="s">
        <v>325</v>
      </c>
      <c r="AU1749" s="19" t="s">
        <v>85</v>
      </c>
    </row>
    <row r="1750" s="14" customFormat="1">
      <c r="A1750" s="14"/>
      <c r="B1750" s="249"/>
      <c r="C1750" s="250"/>
      <c r="D1750" s="240" t="s">
        <v>327</v>
      </c>
      <c r="E1750" s="251" t="s">
        <v>19</v>
      </c>
      <c r="F1750" s="252" t="s">
        <v>271</v>
      </c>
      <c r="G1750" s="250"/>
      <c r="H1750" s="253">
        <v>67.486999999999995</v>
      </c>
      <c r="I1750" s="254"/>
      <c r="J1750" s="250"/>
      <c r="K1750" s="250"/>
      <c r="L1750" s="255"/>
      <c r="M1750" s="256"/>
      <c r="N1750" s="257"/>
      <c r="O1750" s="257"/>
      <c r="P1750" s="257"/>
      <c r="Q1750" s="257"/>
      <c r="R1750" s="257"/>
      <c r="S1750" s="257"/>
      <c r="T1750" s="25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9" t="s">
        <v>327</v>
      </c>
      <c r="AU1750" s="259" t="s">
        <v>85</v>
      </c>
      <c r="AV1750" s="14" t="s">
        <v>85</v>
      </c>
      <c r="AW1750" s="14" t="s">
        <v>36</v>
      </c>
      <c r="AX1750" s="14" t="s">
        <v>82</v>
      </c>
      <c r="AY1750" s="259" t="s">
        <v>207</v>
      </c>
    </row>
    <row r="1751" s="2" customFormat="1" ht="24.15" customHeight="1">
      <c r="A1751" s="40"/>
      <c r="B1751" s="41"/>
      <c r="C1751" s="214" t="s">
        <v>2175</v>
      </c>
      <c r="D1751" s="214" t="s">
        <v>211</v>
      </c>
      <c r="E1751" s="215" t="s">
        <v>2176</v>
      </c>
      <c r="F1751" s="216" t="s">
        <v>2177</v>
      </c>
      <c r="G1751" s="217" t="s">
        <v>220</v>
      </c>
      <c r="H1751" s="218">
        <v>31.350000000000001</v>
      </c>
      <c r="I1751" s="219"/>
      <c r="J1751" s="220">
        <f>ROUND(I1751*H1751,2)</f>
        <v>0</v>
      </c>
      <c r="K1751" s="216" t="s">
        <v>323</v>
      </c>
      <c r="L1751" s="46"/>
      <c r="M1751" s="229" t="s">
        <v>19</v>
      </c>
      <c r="N1751" s="230" t="s">
        <v>46</v>
      </c>
      <c r="O1751" s="86"/>
      <c r="P1751" s="231">
        <f>O1751*H1751</f>
        <v>0</v>
      </c>
      <c r="Q1751" s="231">
        <v>0</v>
      </c>
      <c r="R1751" s="231">
        <f>Q1751*H1751</f>
        <v>0</v>
      </c>
      <c r="S1751" s="231">
        <v>0</v>
      </c>
      <c r="T1751" s="232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6" t="s">
        <v>486</v>
      </c>
      <c r="AT1751" s="226" t="s">
        <v>211</v>
      </c>
      <c r="AU1751" s="226" t="s">
        <v>85</v>
      </c>
      <c r="AY1751" s="19" t="s">
        <v>207</v>
      </c>
      <c r="BE1751" s="227">
        <f>IF(N1751="základní",J1751,0)</f>
        <v>0</v>
      </c>
      <c r="BF1751" s="227">
        <f>IF(N1751="snížená",J1751,0)</f>
        <v>0</v>
      </c>
      <c r="BG1751" s="227">
        <f>IF(N1751="zákl. přenesená",J1751,0)</f>
        <v>0</v>
      </c>
      <c r="BH1751" s="227">
        <f>IF(N1751="sníž. přenesená",J1751,0)</f>
        <v>0</v>
      </c>
      <c r="BI1751" s="227">
        <f>IF(N1751="nulová",J1751,0)</f>
        <v>0</v>
      </c>
      <c r="BJ1751" s="19" t="s">
        <v>82</v>
      </c>
      <c r="BK1751" s="227">
        <f>ROUND(I1751*H1751,2)</f>
        <v>0</v>
      </c>
      <c r="BL1751" s="19" t="s">
        <v>486</v>
      </c>
      <c r="BM1751" s="226" t="s">
        <v>2178</v>
      </c>
    </row>
    <row r="1752" s="2" customFormat="1">
      <c r="A1752" s="40"/>
      <c r="B1752" s="41"/>
      <c r="C1752" s="42"/>
      <c r="D1752" s="233" t="s">
        <v>325</v>
      </c>
      <c r="E1752" s="42"/>
      <c r="F1752" s="234" t="s">
        <v>2179</v>
      </c>
      <c r="G1752" s="42"/>
      <c r="H1752" s="42"/>
      <c r="I1752" s="235"/>
      <c r="J1752" s="42"/>
      <c r="K1752" s="42"/>
      <c r="L1752" s="46"/>
      <c r="M1752" s="236"/>
      <c r="N1752" s="237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325</v>
      </c>
      <c r="AU1752" s="19" t="s">
        <v>85</v>
      </c>
    </row>
    <row r="1753" s="14" customFormat="1">
      <c r="A1753" s="14"/>
      <c r="B1753" s="249"/>
      <c r="C1753" s="250"/>
      <c r="D1753" s="240" t="s">
        <v>327</v>
      </c>
      <c r="E1753" s="251" t="s">
        <v>19</v>
      </c>
      <c r="F1753" s="252" t="s">
        <v>277</v>
      </c>
      <c r="G1753" s="250"/>
      <c r="H1753" s="253">
        <v>31.350000000000001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327</v>
      </c>
      <c r="AU1753" s="259" t="s">
        <v>85</v>
      </c>
      <c r="AV1753" s="14" t="s">
        <v>85</v>
      </c>
      <c r="AW1753" s="14" t="s">
        <v>36</v>
      </c>
      <c r="AX1753" s="14" t="s">
        <v>82</v>
      </c>
      <c r="AY1753" s="259" t="s">
        <v>207</v>
      </c>
    </row>
    <row r="1754" s="2" customFormat="1" ht="16.5" customHeight="1">
      <c r="A1754" s="40"/>
      <c r="B1754" s="41"/>
      <c r="C1754" s="282" t="s">
        <v>2180</v>
      </c>
      <c r="D1754" s="282" t="s">
        <v>427</v>
      </c>
      <c r="E1754" s="283" t="s">
        <v>2053</v>
      </c>
      <c r="F1754" s="284" t="s">
        <v>2054</v>
      </c>
      <c r="G1754" s="285" t="s">
        <v>2055</v>
      </c>
      <c r="H1754" s="286">
        <v>29.651</v>
      </c>
      <c r="I1754" s="287"/>
      <c r="J1754" s="288">
        <f>ROUND(I1754*H1754,2)</f>
        <v>0</v>
      </c>
      <c r="K1754" s="284" t="s">
        <v>323</v>
      </c>
      <c r="L1754" s="289"/>
      <c r="M1754" s="290" t="s">
        <v>19</v>
      </c>
      <c r="N1754" s="291" t="s">
        <v>46</v>
      </c>
      <c r="O1754" s="86"/>
      <c r="P1754" s="231">
        <f>O1754*H1754</f>
        <v>0</v>
      </c>
      <c r="Q1754" s="231">
        <v>0.001</v>
      </c>
      <c r="R1754" s="231">
        <f>Q1754*H1754</f>
        <v>0.029651</v>
      </c>
      <c r="S1754" s="231">
        <v>0</v>
      </c>
      <c r="T1754" s="232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6" t="s">
        <v>677</v>
      </c>
      <c r="AT1754" s="226" t="s">
        <v>427</v>
      </c>
      <c r="AU1754" s="226" t="s">
        <v>85</v>
      </c>
      <c r="AY1754" s="19" t="s">
        <v>207</v>
      </c>
      <c r="BE1754" s="227">
        <f>IF(N1754="základní",J1754,0)</f>
        <v>0</v>
      </c>
      <c r="BF1754" s="227">
        <f>IF(N1754="snížená",J1754,0)</f>
        <v>0</v>
      </c>
      <c r="BG1754" s="227">
        <f>IF(N1754="zákl. přenesená",J1754,0)</f>
        <v>0</v>
      </c>
      <c r="BH1754" s="227">
        <f>IF(N1754="sníž. přenesená",J1754,0)</f>
        <v>0</v>
      </c>
      <c r="BI1754" s="227">
        <f>IF(N1754="nulová",J1754,0)</f>
        <v>0</v>
      </c>
      <c r="BJ1754" s="19" t="s">
        <v>82</v>
      </c>
      <c r="BK1754" s="227">
        <f>ROUND(I1754*H1754,2)</f>
        <v>0</v>
      </c>
      <c r="BL1754" s="19" t="s">
        <v>486</v>
      </c>
      <c r="BM1754" s="226" t="s">
        <v>2181</v>
      </c>
    </row>
    <row r="1755" s="14" customFormat="1">
      <c r="A1755" s="14"/>
      <c r="B1755" s="249"/>
      <c r="C1755" s="250"/>
      <c r="D1755" s="240" t="s">
        <v>327</v>
      </c>
      <c r="E1755" s="251" t="s">
        <v>19</v>
      </c>
      <c r="F1755" s="252" t="s">
        <v>2182</v>
      </c>
      <c r="G1755" s="250"/>
      <c r="H1755" s="253">
        <v>20.245999999999999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327</v>
      </c>
      <c r="AU1755" s="259" t="s">
        <v>85</v>
      </c>
      <c r="AV1755" s="14" t="s">
        <v>85</v>
      </c>
      <c r="AW1755" s="14" t="s">
        <v>36</v>
      </c>
      <c r="AX1755" s="14" t="s">
        <v>75</v>
      </c>
      <c r="AY1755" s="259" t="s">
        <v>207</v>
      </c>
    </row>
    <row r="1756" s="14" customFormat="1">
      <c r="A1756" s="14"/>
      <c r="B1756" s="249"/>
      <c r="C1756" s="250"/>
      <c r="D1756" s="240" t="s">
        <v>327</v>
      </c>
      <c r="E1756" s="251" t="s">
        <v>19</v>
      </c>
      <c r="F1756" s="252" t="s">
        <v>2183</v>
      </c>
      <c r="G1756" s="250"/>
      <c r="H1756" s="253">
        <v>9.4049999999999994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9" t="s">
        <v>327</v>
      </c>
      <c r="AU1756" s="259" t="s">
        <v>85</v>
      </c>
      <c r="AV1756" s="14" t="s">
        <v>85</v>
      </c>
      <c r="AW1756" s="14" t="s">
        <v>36</v>
      </c>
      <c r="AX1756" s="14" t="s">
        <v>75</v>
      </c>
      <c r="AY1756" s="259" t="s">
        <v>207</v>
      </c>
    </row>
    <row r="1757" s="15" customFormat="1">
      <c r="A1757" s="15"/>
      <c r="B1757" s="260"/>
      <c r="C1757" s="261"/>
      <c r="D1757" s="240" t="s">
        <v>327</v>
      </c>
      <c r="E1757" s="262" t="s">
        <v>19</v>
      </c>
      <c r="F1757" s="263" t="s">
        <v>345</v>
      </c>
      <c r="G1757" s="261"/>
      <c r="H1757" s="264">
        <v>29.651</v>
      </c>
      <c r="I1757" s="265"/>
      <c r="J1757" s="261"/>
      <c r="K1757" s="261"/>
      <c r="L1757" s="266"/>
      <c r="M1757" s="267"/>
      <c r="N1757" s="268"/>
      <c r="O1757" s="268"/>
      <c r="P1757" s="268"/>
      <c r="Q1757" s="268"/>
      <c r="R1757" s="268"/>
      <c r="S1757" s="268"/>
      <c r="T1757" s="269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70" t="s">
        <v>327</v>
      </c>
      <c r="AU1757" s="270" t="s">
        <v>85</v>
      </c>
      <c r="AV1757" s="15" t="s">
        <v>215</v>
      </c>
      <c r="AW1757" s="15" t="s">
        <v>36</v>
      </c>
      <c r="AX1757" s="15" t="s">
        <v>82</v>
      </c>
      <c r="AY1757" s="270" t="s">
        <v>207</v>
      </c>
    </row>
    <row r="1758" s="2" customFormat="1" ht="21.75" customHeight="1">
      <c r="A1758" s="40"/>
      <c r="B1758" s="41"/>
      <c r="C1758" s="214" t="s">
        <v>2184</v>
      </c>
      <c r="D1758" s="214" t="s">
        <v>211</v>
      </c>
      <c r="E1758" s="215" t="s">
        <v>2185</v>
      </c>
      <c r="F1758" s="216" t="s">
        <v>2186</v>
      </c>
      <c r="G1758" s="217" t="s">
        <v>220</v>
      </c>
      <c r="H1758" s="218">
        <v>1503.3589999999999</v>
      </c>
      <c r="I1758" s="219"/>
      <c r="J1758" s="220">
        <f>ROUND(I1758*H1758,2)</f>
        <v>0</v>
      </c>
      <c r="K1758" s="216" t="s">
        <v>323</v>
      </c>
      <c r="L1758" s="46"/>
      <c r="M1758" s="229" t="s">
        <v>19</v>
      </c>
      <c r="N1758" s="230" t="s">
        <v>46</v>
      </c>
      <c r="O1758" s="86"/>
      <c r="P1758" s="231">
        <f>O1758*H1758</f>
        <v>0</v>
      </c>
      <c r="Q1758" s="231">
        <v>0</v>
      </c>
      <c r="R1758" s="231">
        <f>Q1758*H1758</f>
        <v>0</v>
      </c>
      <c r="S1758" s="231">
        <v>0</v>
      </c>
      <c r="T1758" s="232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26" t="s">
        <v>486</v>
      </c>
      <c r="AT1758" s="226" t="s">
        <v>211</v>
      </c>
      <c r="AU1758" s="226" t="s">
        <v>85</v>
      </c>
      <c r="AY1758" s="19" t="s">
        <v>207</v>
      </c>
      <c r="BE1758" s="227">
        <f>IF(N1758="základní",J1758,0)</f>
        <v>0</v>
      </c>
      <c r="BF1758" s="227">
        <f>IF(N1758="snížená",J1758,0)</f>
        <v>0</v>
      </c>
      <c r="BG1758" s="227">
        <f>IF(N1758="zákl. přenesená",J1758,0)</f>
        <v>0</v>
      </c>
      <c r="BH1758" s="227">
        <f>IF(N1758="sníž. přenesená",J1758,0)</f>
        <v>0</v>
      </c>
      <c r="BI1758" s="227">
        <f>IF(N1758="nulová",J1758,0)</f>
        <v>0</v>
      </c>
      <c r="BJ1758" s="19" t="s">
        <v>82</v>
      </c>
      <c r="BK1758" s="227">
        <f>ROUND(I1758*H1758,2)</f>
        <v>0</v>
      </c>
      <c r="BL1758" s="19" t="s">
        <v>486</v>
      </c>
      <c r="BM1758" s="226" t="s">
        <v>2187</v>
      </c>
    </row>
    <row r="1759" s="2" customFormat="1">
      <c r="A1759" s="40"/>
      <c r="B1759" s="41"/>
      <c r="C1759" s="42"/>
      <c r="D1759" s="233" t="s">
        <v>325</v>
      </c>
      <c r="E1759" s="42"/>
      <c r="F1759" s="234" t="s">
        <v>2188</v>
      </c>
      <c r="G1759" s="42"/>
      <c r="H1759" s="42"/>
      <c r="I1759" s="235"/>
      <c r="J1759" s="42"/>
      <c r="K1759" s="42"/>
      <c r="L1759" s="46"/>
      <c r="M1759" s="236"/>
      <c r="N1759" s="237"/>
      <c r="O1759" s="86"/>
      <c r="P1759" s="86"/>
      <c r="Q1759" s="86"/>
      <c r="R1759" s="86"/>
      <c r="S1759" s="86"/>
      <c r="T1759" s="87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9" t="s">
        <v>325</v>
      </c>
      <c r="AU1759" s="19" t="s">
        <v>85</v>
      </c>
    </row>
    <row r="1760" s="14" customFormat="1">
      <c r="A1760" s="14"/>
      <c r="B1760" s="249"/>
      <c r="C1760" s="250"/>
      <c r="D1760" s="240" t="s">
        <v>327</v>
      </c>
      <c r="E1760" s="251" t="s">
        <v>19</v>
      </c>
      <c r="F1760" s="252" t="s">
        <v>262</v>
      </c>
      <c r="G1760" s="250"/>
      <c r="H1760" s="253">
        <v>1400.1289999999999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327</v>
      </c>
      <c r="AU1760" s="259" t="s">
        <v>85</v>
      </c>
      <c r="AV1760" s="14" t="s">
        <v>85</v>
      </c>
      <c r="AW1760" s="14" t="s">
        <v>36</v>
      </c>
      <c r="AX1760" s="14" t="s">
        <v>75</v>
      </c>
      <c r="AY1760" s="259" t="s">
        <v>207</v>
      </c>
    </row>
    <row r="1761" s="14" customFormat="1">
      <c r="A1761" s="14"/>
      <c r="B1761" s="249"/>
      <c r="C1761" s="250"/>
      <c r="D1761" s="240" t="s">
        <v>327</v>
      </c>
      <c r="E1761" s="251" t="s">
        <v>19</v>
      </c>
      <c r="F1761" s="252" t="s">
        <v>268</v>
      </c>
      <c r="G1761" s="250"/>
      <c r="H1761" s="253">
        <v>103.23</v>
      </c>
      <c r="I1761" s="254"/>
      <c r="J1761" s="250"/>
      <c r="K1761" s="250"/>
      <c r="L1761" s="255"/>
      <c r="M1761" s="256"/>
      <c r="N1761" s="257"/>
      <c r="O1761" s="257"/>
      <c r="P1761" s="257"/>
      <c r="Q1761" s="257"/>
      <c r="R1761" s="257"/>
      <c r="S1761" s="257"/>
      <c r="T1761" s="25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9" t="s">
        <v>327</v>
      </c>
      <c r="AU1761" s="259" t="s">
        <v>85</v>
      </c>
      <c r="AV1761" s="14" t="s">
        <v>85</v>
      </c>
      <c r="AW1761" s="14" t="s">
        <v>36</v>
      </c>
      <c r="AX1761" s="14" t="s">
        <v>75</v>
      </c>
      <c r="AY1761" s="259" t="s">
        <v>207</v>
      </c>
    </row>
    <row r="1762" s="15" customFormat="1">
      <c r="A1762" s="15"/>
      <c r="B1762" s="260"/>
      <c r="C1762" s="261"/>
      <c r="D1762" s="240" t="s">
        <v>327</v>
      </c>
      <c r="E1762" s="262" t="s">
        <v>19</v>
      </c>
      <c r="F1762" s="263" t="s">
        <v>345</v>
      </c>
      <c r="G1762" s="261"/>
      <c r="H1762" s="264">
        <v>1503.3589999999999</v>
      </c>
      <c r="I1762" s="265"/>
      <c r="J1762" s="261"/>
      <c r="K1762" s="261"/>
      <c r="L1762" s="266"/>
      <c r="M1762" s="267"/>
      <c r="N1762" s="268"/>
      <c r="O1762" s="268"/>
      <c r="P1762" s="268"/>
      <c r="Q1762" s="268"/>
      <c r="R1762" s="268"/>
      <c r="S1762" s="268"/>
      <c r="T1762" s="269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70" t="s">
        <v>327</v>
      </c>
      <c r="AU1762" s="270" t="s">
        <v>85</v>
      </c>
      <c r="AV1762" s="15" t="s">
        <v>215</v>
      </c>
      <c r="AW1762" s="15" t="s">
        <v>36</v>
      </c>
      <c r="AX1762" s="15" t="s">
        <v>82</v>
      </c>
      <c r="AY1762" s="270" t="s">
        <v>207</v>
      </c>
    </row>
    <row r="1763" s="2" customFormat="1" ht="24.15" customHeight="1">
      <c r="A1763" s="40"/>
      <c r="B1763" s="41"/>
      <c r="C1763" s="282" t="s">
        <v>2189</v>
      </c>
      <c r="D1763" s="282" t="s">
        <v>427</v>
      </c>
      <c r="E1763" s="283" t="s">
        <v>2190</v>
      </c>
      <c r="F1763" s="284" t="s">
        <v>2191</v>
      </c>
      <c r="G1763" s="285" t="s">
        <v>220</v>
      </c>
      <c r="H1763" s="286">
        <v>1734.0239999999999</v>
      </c>
      <c r="I1763" s="287"/>
      <c r="J1763" s="288">
        <f>ROUND(I1763*H1763,2)</f>
        <v>0</v>
      </c>
      <c r="K1763" s="284" t="s">
        <v>323</v>
      </c>
      <c r="L1763" s="289"/>
      <c r="M1763" s="290" t="s">
        <v>19</v>
      </c>
      <c r="N1763" s="291" t="s">
        <v>46</v>
      </c>
      <c r="O1763" s="86"/>
      <c r="P1763" s="231">
        <f>O1763*H1763</f>
        <v>0</v>
      </c>
      <c r="Q1763" s="231">
        <v>0.00040000000000000002</v>
      </c>
      <c r="R1763" s="231">
        <f>Q1763*H1763</f>
        <v>0.69360959999999994</v>
      </c>
      <c r="S1763" s="231">
        <v>0</v>
      </c>
      <c r="T1763" s="232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6" t="s">
        <v>677</v>
      </c>
      <c r="AT1763" s="226" t="s">
        <v>427</v>
      </c>
      <c r="AU1763" s="226" t="s">
        <v>85</v>
      </c>
      <c r="AY1763" s="19" t="s">
        <v>207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19" t="s">
        <v>82</v>
      </c>
      <c r="BK1763" s="227">
        <f>ROUND(I1763*H1763,2)</f>
        <v>0</v>
      </c>
      <c r="BL1763" s="19" t="s">
        <v>486</v>
      </c>
      <c r="BM1763" s="226" t="s">
        <v>2192</v>
      </c>
    </row>
    <row r="1764" s="14" customFormat="1">
      <c r="A1764" s="14"/>
      <c r="B1764" s="249"/>
      <c r="C1764" s="250"/>
      <c r="D1764" s="240" t="s">
        <v>327</v>
      </c>
      <c r="E1764" s="251" t="s">
        <v>19</v>
      </c>
      <c r="F1764" s="252" t="s">
        <v>2193</v>
      </c>
      <c r="G1764" s="250"/>
      <c r="H1764" s="253">
        <v>1610.1479999999999</v>
      </c>
      <c r="I1764" s="254"/>
      <c r="J1764" s="250"/>
      <c r="K1764" s="250"/>
      <c r="L1764" s="255"/>
      <c r="M1764" s="256"/>
      <c r="N1764" s="257"/>
      <c r="O1764" s="257"/>
      <c r="P1764" s="257"/>
      <c r="Q1764" s="257"/>
      <c r="R1764" s="257"/>
      <c r="S1764" s="257"/>
      <c r="T1764" s="258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9" t="s">
        <v>327</v>
      </c>
      <c r="AU1764" s="259" t="s">
        <v>85</v>
      </c>
      <c r="AV1764" s="14" t="s">
        <v>85</v>
      </c>
      <c r="AW1764" s="14" t="s">
        <v>36</v>
      </c>
      <c r="AX1764" s="14" t="s">
        <v>75</v>
      </c>
      <c r="AY1764" s="259" t="s">
        <v>207</v>
      </c>
    </row>
    <row r="1765" s="14" customFormat="1">
      <c r="A1765" s="14"/>
      <c r="B1765" s="249"/>
      <c r="C1765" s="250"/>
      <c r="D1765" s="240" t="s">
        <v>327</v>
      </c>
      <c r="E1765" s="251" t="s">
        <v>19</v>
      </c>
      <c r="F1765" s="252" t="s">
        <v>2194</v>
      </c>
      <c r="G1765" s="250"/>
      <c r="H1765" s="253">
        <v>123.87600000000001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327</v>
      </c>
      <c r="AU1765" s="259" t="s">
        <v>85</v>
      </c>
      <c r="AV1765" s="14" t="s">
        <v>85</v>
      </c>
      <c r="AW1765" s="14" t="s">
        <v>36</v>
      </c>
      <c r="AX1765" s="14" t="s">
        <v>75</v>
      </c>
      <c r="AY1765" s="259" t="s">
        <v>207</v>
      </c>
    </row>
    <row r="1766" s="15" customFormat="1">
      <c r="A1766" s="15"/>
      <c r="B1766" s="260"/>
      <c r="C1766" s="261"/>
      <c r="D1766" s="240" t="s">
        <v>327</v>
      </c>
      <c r="E1766" s="262" t="s">
        <v>19</v>
      </c>
      <c r="F1766" s="263" t="s">
        <v>345</v>
      </c>
      <c r="G1766" s="261"/>
      <c r="H1766" s="264">
        <v>1734.0239999999999</v>
      </c>
      <c r="I1766" s="265"/>
      <c r="J1766" s="261"/>
      <c r="K1766" s="261"/>
      <c r="L1766" s="266"/>
      <c r="M1766" s="267"/>
      <c r="N1766" s="268"/>
      <c r="O1766" s="268"/>
      <c r="P1766" s="268"/>
      <c r="Q1766" s="268"/>
      <c r="R1766" s="268"/>
      <c r="S1766" s="268"/>
      <c r="T1766" s="269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0" t="s">
        <v>327</v>
      </c>
      <c r="AU1766" s="270" t="s">
        <v>85</v>
      </c>
      <c r="AV1766" s="15" t="s">
        <v>215</v>
      </c>
      <c r="AW1766" s="15" t="s">
        <v>36</v>
      </c>
      <c r="AX1766" s="15" t="s">
        <v>82</v>
      </c>
      <c r="AY1766" s="270" t="s">
        <v>207</v>
      </c>
    </row>
    <row r="1767" s="2" customFormat="1" ht="16.5" customHeight="1">
      <c r="A1767" s="40"/>
      <c r="B1767" s="41"/>
      <c r="C1767" s="214" t="s">
        <v>2195</v>
      </c>
      <c r="D1767" s="214" t="s">
        <v>211</v>
      </c>
      <c r="E1767" s="215" t="s">
        <v>2196</v>
      </c>
      <c r="F1767" s="216" t="s">
        <v>2197</v>
      </c>
      <c r="G1767" s="217" t="s">
        <v>220</v>
      </c>
      <c r="H1767" s="218">
        <v>67.486999999999995</v>
      </c>
      <c r="I1767" s="219"/>
      <c r="J1767" s="220">
        <f>ROUND(I1767*H1767,2)</f>
        <v>0</v>
      </c>
      <c r="K1767" s="216" t="s">
        <v>323</v>
      </c>
      <c r="L1767" s="46"/>
      <c r="M1767" s="229" t="s">
        <v>19</v>
      </c>
      <c r="N1767" s="230" t="s">
        <v>46</v>
      </c>
      <c r="O1767" s="86"/>
      <c r="P1767" s="231">
        <f>O1767*H1767</f>
        <v>0</v>
      </c>
      <c r="Q1767" s="231">
        <v>0.00088000000000000003</v>
      </c>
      <c r="R1767" s="231">
        <f>Q1767*H1767</f>
        <v>0.05938856</v>
      </c>
      <c r="S1767" s="231">
        <v>0</v>
      </c>
      <c r="T1767" s="232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6" t="s">
        <v>486</v>
      </c>
      <c r="AT1767" s="226" t="s">
        <v>211</v>
      </c>
      <c r="AU1767" s="226" t="s">
        <v>85</v>
      </c>
      <c r="AY1767" s="19" t="s">
        <v>207</v>
      </c>
      <c r="BE1767" s="227">
        <f>IF(N1767="základní",J1767,0)</f>
        <v>0</v>
      </c>
      <c r="BF1767" s="227">
        <f>IF(N1767="snížená",J1767,0)</f>
        <v>0</v>
      </c>
      <c r="BG1767" s="227">
        <f>IF(N1767="zákl. přenesená",J1767,0)</f>
        <v>0</v>
      </c>
      <c r="BH1767" s="227">
        <f>IF(N1767="sníž. přenesená",J1767,0)</f>
        <v>0</v>
      </c>
      <c r="BI1767" s="227">
        <f>IF(N1767="nulová",J1767,0)</f>
        <v>0</v>
      </c>
      <c r="BJ1767" s="19" t="s">
        <v>82</v>
      </c>
      <c r="BK1767" s="227">
        <f>ROUND(I1767*H1767,2)</f>
        <v>0</v>
      </c>
      <c r="BL1767" s="19" t="s">
        <v>486</v>
      </c>
      <c r="BM1767" s="226" t="s">
        <v>2198</v>
      </c>
    </row>
    <row r="1768" s="2" customFormat="1">
      <c r="A1768" s="40"/>
      <c r="B1768" s="41"/>
      <c r="C1768" s="42"/>
      <c r="D1768" s="233" t="s">
        <v>325</v>
      </c>
      <c r="E1768" s="42"/>
      <c r="F1768" s="234" t="s">
        <v>2199</v>
      </c>
      <c r="G1768" s="42"/>
      <c r="H1768" s="42"/>
      <c r="I1768" s="235"/>
      <c r="J1768" s="42"/>
      <c r="K1768" s="42"/>
      <c r="L1768" s="46"/>
      <c r="M1768" s="236"/>
      <c r="N1768" s="237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325</v>
      </c>
      <c r="AU1768" s="19" t="s">
        <v>85</v>
      </c>
    </row>
    <row r="1769" s="14" customFormat="1">
      <c r="A1769" s="14"/>
      <c r="B1769" s="249"/>
      <c r="C1769" s="250"/>
      <c r="D1769" s="240" t="s">
        <v>327</v>
      </c>
      <c r="E1769" s="251" t="s">
        <v>19</v>
      </c>
      <c r="F1769" s="252" t="s">
        <v>271</v>
      </c>
      <c r="G1769" s="250"/>
      <c r="H1769" s="253">
        <v>67.486999999999995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9" t="s">
        <v>327</v>
      </c>
      <c r="AU1769" s="259" t="s">
        <v>85</v>
      </c>
      <c r="AV1769" s="14" t="s">
        <v>85</v>
      </c>
      <c r="AW1769" s="14" t="s">
        <v>36</v>
      </c>
      <c r="AX1769" s="14" t="s">
        <v>82</v>
      </c>
      <c r="AY1769" s="259" t="s">
        <v>207</v>
      </c>
    </row>
    <row r="1770" s="2" customFormat="1" ht="24.15" customHeight="1">
      <c r="A1770" s="40"/>
      <c r="B1770" s="41"/>
      <c r="C1770" s="214" t="s">
        <v>2200</v>
      </c>
      <c r="D1770" s="214" t="s">
        <v>211</v>
      </c>
      <c r="E1770" s="215" t="s">
        <v>2201</v>
      </c>
      <c r="F1770" s="216" t="s">
        <v>2202</v>
      </c>
      <c r="G1770" s="217" t="s">
        <v>220</v>
      </c>
      <c r="H1770" s="218">
        <v>31.350000000000001</v>
      </c>
      <c r="I1770" s="219"/>
      <c r="J1770" s="220">
        <f>ROUND(I1770*H1770,2)</f>
        <v>0</v>
      </c>
      <c r="K1770" s="216" t="s">
        <v>323</v>
      </c>
      <c r="L1770" s="46"/>
      <c r="M1770" s="229" t="s">
        <v>19</v>
      </c>
      <c r="N1770" s="230" t="s">
        <v>46</v>
      </c>
      <c r="O1770" s="86"/>
      <c r="P1770" s="231">
        <f>O1770*H1770</f>
        <v>0</v>
      </c>
      <c r="Q1770" s="231">
        <v>0.00093999999999999997</v>
      </c>
      <c r="R1770" s="231">
        <f>Q1770*H1770</f>
        <v>0.029469000000000002</v>
      </c>
      <c r="S1770" s="231">
        <v>0</v>
      </c>
      <c r="T1770" s="232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6" t="s">
        <v>486</v>
      </c>
      <c r="AT1770" s="226" t="s">
        <v>211</v>
      </c>
      <c r="AU1770" s="226" t="s">
        <v>85</v>
      </c>
      <c r="AY1770" s="19" t="s">
        <v>207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19" t="s">
        <v>82</v>
      </c>
      <c r="BK1770" s="227">
        <f>ROUND(I1770*H1770,2)</f>
        <v>0</v>
      </c>
      <c r="BL1770" s="19" t="s">
        <v>486</v>
      </c>
      <c r="BM1770" s="226" t="s">
        <v>2203</v>
      </c>
    </row>
    <row r="1771" s="2" customFormat="1">
      <c r="A1771" s="40"/>
      <c r="B1771" s="41"/>
      <c r="C1771" s="42"/>
      <c r="D1771" s="233" t="s">
        <v>325</v>
      </c>
      <c r="E1771" s="42"/>
      <c r="F1771" s="234" t="s">
        <v>2204</v>
      </c>
      <c r="G1771" s="42"/>
      <c r="H1771" s="42"/>
      <c r="I1771" s="235"/>
      <c r="J1771" s="42"/>
      <c r="K1771" s="42"/>
      <c r="L1771" s="46"/>
      <c r="M1771" s="236"/>
      <c r="N1771" s="237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325</v>
      </c>
      <c r="AU1771" s="19" t="s">
        <v>85</v>
      </c>
    </row>
    <row r="1772" s="14" customFormat="1">
      <c r="A1772" s="14"/>
      <c r="B1772" s="249"/>
      <c r="C1772" s="250"/>
      <c r="D1772" s="240" t="s">
        <v>327</v>
      </c>
      <c r="E1772" s="251" t="s">
        <v>19</v>
      </c>
      <c r="F1772" s="252" t="s">
        <v>277</v>
      </c>
      <c r="G1772" s="250"/>
      <c r="H1772" s="253">
        <v>31.350000000000001</v>
      </c>
      <c r="I1772" s="254"/>
      <c r="J1772" s="250"/>
      <c r="K1772" s="250"/>
      <c r="L1772" s="255"/>
      <c r="M1772" s="256"/>
      <c r="N1772" s="257"/>
      <c r="O1772" s="257"/>
      <c r="P1772" s="257"/>
      <c r="Q1772" s="257"/>
      <c r="R1772" s="257"/>
      <c r="S1772" s="257"/>
      <c r="T1772" s="258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9" t="s">
        <v>327</v>
      </c>
      <c r="AU1772" s="259" t="s">
        <v>85</v>
      </c>
      <c r="AV1772" s="14" t="s">
        <v>85</v>
      </c>
      <c r="AW1772" s="14" t="s">
        <v>36</v>
      </c>
      <c r="AX1772" s="14" t="s">
        <v>82</v>
      </c>
      <c r="AY1772" s="259" t="s">
        <v>207</v>
      </c>
    </row>
    <row r="1773" s="2" customFormat="1" ht="24.15" customHeight="1">
      <c r="A1773" s="40"/>
      <c r="B1773" s="41"/>
      <c r="C1773" s="282" t="s">
        <v>2205</v>
      </c>
      <c r="D1773" s="282" t="s">
        <v>427</v>
      </c>
      <c r="E1773" s="283" t="s">
        <v>2206</v>
      </c>
      <c r="F1773" s="284" t="s">
        <v>2207</v>
      </c>
      <c r="G1773" s="285" t="s">
        <v>220</v>
      </c>
      <c r="H1773" s="286">
        <v>115.23</v>
      </c>
      <c r="I1773" s="287"/>
      <c r="J1773" s="288">
        <f>ROUND(I1773*H1773,2)</f>
        <v>0</v>
      </c>
      <c r="K1773" s="284" t="s">
        <v>323</v>
      </c>
      <c r="L1773" s="289"/>
      <c r="M1773" s="290" t="s">
        <v>19</v>
      </c>
      <c r="N1773" s="291" t="s">
        <v>46</v>
      </c>
      <c r="O1773" s="86"/>
      <c r="P1773" s="231">
        <f>O1773*H1773</f>
        <v>0</v>
      </c>
      <c r="Q1773" s="231">
        <v>0.0047000000000000002</v>
      </c>
      <c r="R1773" s="231">
        <f>Q1773*H1773</f>
        <v>0.54158100000000009</v>
      </c>
      <c r="S1773" s="231">
        <v>0</v>
      </c>
      <c r="T1773" s="232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26" t="s">
        <v>677</v>
      </c>
      <c r="AT1773" s="226" t="s">
        <v>427</v>
      </c>
      <c r="AU1773" s="226" t="s">
        <v>85</v>
      </c>
      <c r="AY1773" s="19" t="s">
        <v>207</v>
      </c>
      <c r="BE1773" s="227">
        <f>IF(N1773="základní",J1773,0)</f>
        <v>0</v>
      </c>
      <c r="BF1773" s="227">
        <f>IF(N1773="snížená",J1773,0)</f>
        <v>0</v>
      </c>
      <c r="BG1773" s="227">
        <f>IF(N1773="zákl. přenesená",J1773,0)</f>
        <v>0</v>
      </c>
      <c r="BH1773" s="227">
        <f>IF(N1773="sníž. přenesená",J1773,0)</f>
        <v>0</v>
      </c>
      <c r="BI1773" s="227">
        <f>IF(N1773="nulová",J1773,0)</f>
        <v>0</v>
      </c>
      <c r="BJ1773" s="19" t="s">
        <v>82</v>
      </c>
      <c r="BK1773" s="227">
        <f>ROUND(I1773*H1773,2)</f>
        <v>0</v>
      </c>
      <c r="BL1773" s="19" t="s">
        <v>486</v>
      </c>
      <c r="BM1773" s="226" t="s">
        <v>2208</v>
      </c>
    </row>
    <row r="1774" s="14" customFormat="1">
      <c r="A1774" s="14"/>
      <c r="B1774" s="249"/>
      <c r="C1774" s="250"/>
      <c r="D1774" s="240" t="s">
        <v>327</v>
      </c>
      <c r="E1774" s="251" t="s">
        <v>19</v>
      </c>
      <c r="F1774" s="252" t="s">
        <v>2209</v>
      </c>
      <c r="G1774" s="250"/>
      <c r="H1774" s="253">
        <v>77.609999999999999</v>
      </c>
      <c r="I1774" s="254"/>
      <c r="J1774" s="250"/>
      <c r="K1774" s="250"/>
      <c r="L1774" s="255"/>
      <c r="M1774" s="256"/>
      <c r="N1774" s="257"/>
      <c r="O1774" s="257"/>
      <c r="P1774" s="257"/>
      <c r="Q1774" s="257"/>
      <c r="R1774" s="257"/>
      <c r="S1774" s="257"/>
      <c r="T1774" s="258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9" t="s">
        <v>327</v>
      </c>
      <c r="AU1774" s="259" t="s">
        <v>85</v>
      </c>
      <c r="AV1774" s="14" t="s">
        <v>85</v>
      </c>
      <c r="AW1774" s="14" t="s">
        <v>36</v>
      </c>
      <c r="AX1774" s="14" t="s">
        <v>75</v>
      </c>
      <c r="AY1774" s="259" t="s">
        <v>207</v>
      </c>
    </row>
    <row r="1775" s="14" customFormat="1">
      <c r="A1775" s="14"/>
      <c r="B1775" s="249"/>
      <c r="C1775" s="250"/>
      <c r="D1775" s="240" t="s">
        <v>327</v>
      </c>
      <c r="E1775" s="251" t="s">
        <v>19</v>
      </c>
      <c r="F1775" s="252" t="s">
        <v>2210</v>
      </c>
      <c r="G1775" s="250"/>
      <c r="H1775" s="253">
        <v>37.619999999999997</v>
      </c>
      <c r="I1775" s="254"/>
      <c r="J1775" s="250"/>
      <c r="K1775" s="250"/>
      <c r="L1775" s="255"/>
      <c r="M1775" s="256"/>
      <c r="N1775" s="257"/>
      <c r="O1775" s="257"/>
      <c r="P1775" s="257"/>
      <c r="Q1775" s="257"/>
      <c r="R1775" s="257"/>
      <c r="S1775" s="257"/>
      <c r="T1775" s="25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9" t="s">
        <v>327</v>
      </c>
      <c r="AU1775" s="259" t="s">
        <v>85</v>
      </c>
      <c r="AV1775" s="14" t="s">
        <v>85</v>
      </c>
      <c r="AW1775" s="14" t="s">
        <v>36</v>
      </c>
      <c r="AX1775" s="14" t="s">
        <v>75</v>
      </c>
      <c r="AY1775" s="259" t="s">
        <v>207</v>
      </c>
    </row>
    <row r="1776" s="15" customFormat="1">
      <c r="A1776" s="15"/>
      <c r="B1776" s="260"/>
      <c r="C1776" s="261"/>
      <c r="D1776" s="240" t="s">
        <v>327</v>
      </c>
      <c r="E1776" s="262" t="s">
        <v>19</v>
      </c>
      <c r="F1776" s="263" t="s">
        <v>345</v>
      </c>
      <c r="G1776" s="261"/>
      <c r="H1776" s="264">
        <v>115.23</v>
      </c>
      <c r="I1776" s="265"/>
      <c r="J1776" s="261"/>
      <c r="K1776" s="261"/>
      <c r="L1776" s="266"/>
      <c r="M1776" s="267"/>
      <c r="N1776" s="268"/>
      <c r="O1776" s="268"/>
      <c r="P1776" s="268"/>
      <c r="Q1776" s="268"/>
      <c r="R1776" s="268"/>
      <c r="S1776" s="268"/>
      <c r="T1776" s="269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70" t="s">
        <v>327</v>
      </c>
      <c r="AU1776" s="270" t="s">
        <v>85</v>
      </c>
      <c r="AV1776" s="15" t="s">
        <v>215</v>
      </c>
      <c r="AW1776" s="15" t="s">
        <v>36</v>
      </c>
      <c r="AX1776" s="15" t="s">
        <v>82</v>
      </c>
      <c r="AY1776" s="270" t="s">
        <v>207</v>
      </c>
    </row>
    <row r="1777" s="2" customFormat="1" ht="37.8" customHeight="1">
      <c r="A1777" s="40"/>
      <c r="B1777" s="41"/>
      <c r="C1777" s="214" t="s">
        <v>2211</v>
      </c>
      <c r="D1777" s="214" t="s">
        <v>211</v>
      </c>
      <c r="E1777" s="215" t="s">
        <v>2212</v>
      </c>
      <c r="F1777" s="216" t="s">
        <v>2213</v>
      </c>
      <c r="G1777" s="217" t="s">
        <v>220</v>
      </c>
      <c r="H1777" s="218">
        <v>700.06500000000005</v>
      </c>
      <c r="I1777" s="219"/>
      <c r="J1777" s="220">
        <f>ROUND(I1777*H1777,2)</f>
        <v>0</v>
      </c>
      <c r="K1777" s="216" t="s">
        <v>323</v>
      </c>
      <c r="L1777" s="46"/>
      <c r="M1777" s="229" t="s">
        <v>19</v>
      </c>
      <c r="N1777" s="230" t="s">
        <v>46</v>
      </c>
      <c r="O1777" s="86"/>
      <c r="P1777" s="231">
        <f>O1777*H1777</f>
        <v>0</v>
      </c>
      <c r="Q1777" s="231">
        <v>0.00029999999999999997</v>
      </c>
      <c r="R1777" s="231">
        <f>Q1777*H1777</f>
        <v>0.2100195</v>
      </c>
      <c r="S1777" s="231">
        <v>0</v>
      </c>
      <c r="T1777" s="232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26" t="s">
        <v>486</v>
      </c>
      <c r="AT1777" s="226" t="s">
        <v>211</v>
      </c>
      <c r="AU1777" s="226" t="s">
        <v>85</v>
      </c>
      <c r="AY1777" s="19" t="s">
        <v>207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19" t="s">
        <v>82</v>
      </c>
      <c r="BK1777" s="227">
        <f>ROUND(I1777*H1777,2)</f>
        <v>0</v>
      </c>
      <c r="BL1777" s="19" t="s">
        <v>486</v>
      </c>
      <c r="BM1777" s="226" t="s">
        <v>2214</v>
      </c>
    </row>
    <row r="1778" s="2" customFormat="1">
      <c r="A1778" s="40"/>
      <c r="B1778" s="41"/>
      <c r="C1778" s="42"/>
      <c r="D1778" s="233" t="s">
        <v>325</v>
      </c>
      <c r="E1778" s="42"/>
      <c r="F1778" s="234" t="s">
        <v>2215</v>
      </c>
      <c r="G1778" s="42"/>
      <c r="H1778" s="42"/>
      <c r="I1778" s="235"/>
      <c r="J1778" s="42"/>
      <c r="K1778" s="42"/>
      <c r="L1778" s="46"/>
      <c r="M1778" s="236"/>
      <c r="N1778" s="237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325</v>
      </c>
      <c r="AU1778" s="19" t="s">
        <v>85</v>
      </c>
    </row>
    <row r="1779" s="14" customFormat="1">
      <c r="A1779" s="14"/>
      <c r="B1779" s="249"/>
      <c r="C1779" s="250"/>
      <c r="D1779" s="240" t="s">
        <v>327</v>
      </c>
      <c r="E1779" s="251" t="s">
        <v>19</v>
      </c>
      <c r="F1779" s="252" t="s">
        <v>2216</v>
      </c>
      <c r="G1779" s="250"/>
      <c r="H1779" s="253">
        <v>700.06500000000005</v>
      </c>
      <c r="I1779" s="254"/>
      <c r="J1779" s="250"/>
      <c r="K1779" s="250"/>
      <c r="L1779" s="255"/>
      <c r="M1779" s="256"/>
      <c r="N1779" s="257"/>
      <c r="O1779" s="257"/>
      <c r="P1779" s="257"/>
      <c r="Q1779" s="257"/>
      <c r="R1779" s="257"/>
      <c r="S1779" s="257"/>
      <c r="T1779" s="258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9" t="s">
        <v>327</v>
      </c>
      <c r="AU1779" s="259" t="s">
        <v>85</v>
      </c>
      <c r="AV1779" s="14" t="s">
        <v>85</v>
      </c>
      <c r="AW1779" s="14" t="s">
        <v>36</v>
      </c>
      <c r="AX1779" s="14" t="s">
        <v>82</v>
      </c>
      <c r="AY1779" s="259" t="s">
        <v>207</v>
      </c>
    </row>
    <row r="1780" s="2" customFormat="1" ht="37.8" customHeight="1">
      <c r="A1780" s="40"/>
      <c r="B1780" s="41"/>
      <c r="C1780" s="214" t="s">
        <v>2217</v>
      </c>
      <c r="D1780" s="214" t="s">
        <v>211</v>
      </c>
      <c r="E1780" s="215" t="s">
        <v>2218</v>
      </c>
      <c r="F1780" s="216" t="s">
        <v>2219</v>
      </c>
      <c r="G1780" s="217" t="s">
        <v>220</v>
      </c>
      <c r="H1780" s="218">
        <v>420.03899999999999</v>
      </c>
      <c r="I1780" s="219"/>
      <c r="J1780" s="220">
        <f>ROUND(I1780*H1780,2)</f>
        <v>0</v>
      </c>
      <c r="K1780" s="216" t="s">
        <v>323</v>
      </c>
      <c r="L1780" s="46"/>
      <c r="M1780" s="229" t="s">
        <v>19</v>
      </c>
      <c r="N1780" s="230" t="s">
        <v>46</v>
      </c>
      <c r="O1780" s="86"/>
      <c r="P1780" s="231">
        <f>O1780*H1780</f>
        <v>0</v>
      </c>
      <c r="Q1780" s="231">
        <v>0.00048000000000000001</v>
      </c>
      <c r="R1780" s="231">
        <f>Q1780*H1780</f>
        <v>0.20161872</v>
      </c>
      <c r="S1780" s="231">
        <v>0</v>
      </c>
      <c r="T1780" s="232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26" t="s">
        <v>486</v>
      </c>
      <c r="AT1780" s="226" t="s">
        <v>211</v>
      </c>
      <c r="AU1780" s="226" t="s">
        <v>85</v>
      </c>
      <c r="AY1780" s="19" t="s">
        <v>207</v>
      </c>
      <c r="BE1780" s="227">
        <f>IF(N1780="základní",J1780,0)</f>
        <v>0</v>
      </c>
      <c r="BF1780" s="227">
        <f>IF(N1780="snížená",J1780,0)</f>
        <v>0</v>
      </c>
      <c r="BG1780" s="227">
        <f>IF(N1780="zákl. přenesená",J1780,0)</f>
        <v>0</v>
      </c>
      <c r="BH1780" s="227">
        <f>IF(N1780="sníž. přenesená",J1780,0)</f>
        <v>0</v>
      </c>
      <c r="BI1780" s="227">
        <f>IF(N1780="nulová",J1780,0)</f>
        <v>0</v>
      </c>
      <c r="BJ1780" s="19" t="s">
        <v>82</v>
      </c>
      <c r="BK1780" s="227">
        <f>ROUND(I1780*H1780,2)</f>
        <v>0</v>
      </c>
      <c r="BL1780" s="19" t="s">
        <v>486</v>
      </c>
      <c r="BM1780" s="226" t="s">
        <v>2220</v>
      </c>
    </row>
    <row r="1781" s="2" customFormat="1">
      <c r="A1781" s="40"/>
      <c r="B1781" s="41"/>
      <c r="C1781" s="42"/>
      <c r="D1781" s="233" t="s">
        <v>325</v>
      </c>
      <c r="E1781" s="42"/>
      <c r="F1781" s="234" t="s">
        <v>2221</v>
      </c>
      <c r="G1781" s="42"/>
      <c r="H1781" s="42"/>
      <c r="I1781" s="235"/>
      <c r="J1781" s="42"/>
      <c r="K1781" s="42"/>
      <c r="L1781" s="46"/>
      <c r="M1781" s="236"/>
      <c r="N1781" s="237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325</v>
      </c>
      <c r="AU1781" s="19" t="s">
        <v>85</v>
      </c>
    </row>
    <row r="1782" s="14" customFormat="1">
      <c r="A1782" s="14"/>
      <c r="B1782" s="249"/>
      <c r="C1782" s="250"/>
      <c r="D1782" s="240" t="s">
        <v>327</v>
      </c>
      <c r="E1782" s="251" t="s">
        <v>19</v>
      </c>
      <c r="F1782" s="252" t="s">
        <v>2222</v>
      </c>
      <c r="G1782" s="250"/>
      <c r="H1782" s="253">
        <v>420.03899999999999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9" t="s">
        <v>327</v>
      </c>
      <c r="AU1782" s="259" t="s">
        <v>85</v>
      </c>
      <c r="AV1782" s="14" t="s">
        <v>85</v>
      </c>
      <c r="AW1782" s="14" t="s">
        <v>36</v>
      </c>
      <c r="AX1782" s="14" t="s">
        <v>82</v>
      </c>
      <c r="AY1782" s="259" t="s">
        <v>207</v>
      </c>
    </row>
    <row r="1783" s="2" customFormat="1" ht="37.8" customHeight="1">
      <c r="A1783" s="40"/>
      <c r="B1783" s="41"/>
      <c r="C1783" s="214" t="s">
        <v>2223</v>
      </c>
      <c r="D1783" s="214" t="s">
        <v>211</v>
      </c>
      <c r="E1783" s="215" t="s">
        <v>2224</v>
      </c>
      <c r="F1783" s="216" t="s">
        <v>2225</v>
      </c>
      <c r="G1783" s="217" t="s">
        <v>220</v>
      </c>
      <c r="H1783" s="218">
        <v>280.02600000000001</v>
      </c>
      <c r="I1783" s="219"/>
      <c r="J1783" s="220">
        <f>ROUND(I1783*H1783,2)</f>
        <v>0</v>
      </c>
      <c r="K1783" s="216" t="s">
        <v>323</v>
      </c>
      <c r="L1783" s="46"/>
      <c r="M1783" s="229" t="s">
        <v>19</v>
      </c>
      <c r="N1783" s="230" t="s">
        <v>46</v>
      </c>
      <c r="O1783" s="86"/>
      <c r="P1783" s="231">
        <f>O1783*H1783</f>
        <v>0</v>
      </c>
      <c r="Q1783" s="231">
        <v>0.00066</v>
      </c>
      <c r="R1783" s="231">
        <f>Q1783*H1783</f>
        <v>0.18481716000000001</v>
      </c>
      <c r="S1783" s="231">
        <v>0</v>
      </c>
      <c r="T1783" s="232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6" t="s">
        <v>486</v>
      </c>
      <c r="AT1783" s="226" t="s">
        <v>211</v>
      </c>
      <c r="AU1783" s="226" t="s">
        <v>85</v>
      </c>
      <c r="AY1783" s="19" t="s">
        <v>207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19" t="s">
        <v>82</v>
      </c>
      <c r="BK1783" s="227">
        <f>ROUND(I1783*H1783,2)</f>
        <v>0</v>
      </c>
      <c r="BL1783" s="19" t="s">
        <v>486</v>
      </c>
      <c r="BM1783" s="226" t="s">
        <v>2226</v>
      </c>
    </row>
    <row r="1784" s="2" customFormat="1">
      <c r="A1784" s="40"/>
      <c r="B1784" s="41"/>
      <c r="C1784" s="42"/>
      <c r="D1784" s="233" t="s">
        <v>325</v>
      </c>
      <c r="E1784" s="42"/>
      <c r="F1784" s="234" t="s">
        <v>2227</v>
      </c>
      <c r="G1784" s="42"/>
      <c r="H1784" s="42"/>
      <c r="I1784" s="235"/>
      <c r="J1784" s="42"/>
      <c r="K1784" s="42"/>
      <c r="L1784" s="46"/>
      <c r="M1784" s="236"/>
      <c r="N1784" s="237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325</v>
      </c>
      <c r="AU1784" s="19" t="s">
        <v>85</v>
      </c>
    </row>
    <row r="1785" s="14" customFormat="1">
      <c r="A1785" s="14"/>
      <c r="B1785" s="249"/>
      <c r="C1785" s="250"/>
      <c r="D1785" s="240" t="s">
        <v>327</v>
      </c>
      <c r="E1785" s="251" t="s">
        <v>19</v>
      </c>
      <c r="F1785" s="252" t="s">
        <v>2228</v>
      </c>
      <c r="G1785" s="250"/>
      <c r="H1785" s="253">
        <v>280.02600000000001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9" t="s">
        <v>327</v>
      </c>
      <c r="AU1785" s="259" t="s">
        <v>85</v>
      </c>
      <c r="AV1785" s="14" t="s">
        <v>85</v>
      </c>
      <c r="AW1785" s="14" t="s">
        <v>36</v>
      </c>
      <c r="AX1785" s="14" t="s">
        <v>82</v>
      </c>
      <c r="AY1785" s="259" t="s">
        <v>207</v>
      </c>
    </row>
    <row r="1786" s="2" customFormat="1" ht="37.8" customHeight="1">
      <c r="A1786" s="40"/>
      <c r="B1786" s="41"/>
      <c r="C1786" s="214" t="s">
        <v>2229</v>
      </c>
      <c r="D1786" s="214" t="s">
        <v>211</v>
      </c>
      <c r="E1786" s="215" t="s">
        <v>2230</v>
      </c>
      <c r="F1786" s="216" t="s">
        <v>2231</v>
      </c>
      <c r="G1786" s="217" t="s">
        <v>220</v>
      </c>
      <c r="H1786" s="218">
        <v>33.744</v>
      </c>
      <c r="I1786" s="219"/>
      <c r="J1786" s="220">
        <f>ROUND(I1786*H1786,2)</f>
        <v>0</v>
      </c>
      <c r="K1786" s="216" t="s">
        <v>323</v>
      </c>
      <c r="L1786" s="46"/>
      <c r="M1786" s="229" t="s">
        <v>19</v>
      </c>
      <c r="N1786" s="230" t="s">
        <v>46</v>
      </c>
      <c r="O1786" s="86"/>
      <c r="P1786" s="231">
        <f>O1786*H1786</f>
        <v>0</v>
      </c>
      <c r="Q1786" s="231">
        <v>0.00024000000000000001</v>
      </c>
      <c r="R1786" s="231">
        <f>Q1786*H1786</f>
        <v>0.0080985599999999994</v>
      </c>
      <c r="S1786" s="231">
        <v>0</v>
      </c>
      <c r="T1786" s="232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26" t="s">
        <v>486</v>
      </c>
      <c r="AT1786" s="226" t="s">
        <v>211</v>
      </c>
      <c r="AU1786" s="226" t="s">
        <v>85</v>
      </c>
      <c r="AY1786" s="19" t="s">
        <v>207</v>
      </c>
      <c r="BE1786" s="227">
        <f>IF(N1786="základní",J1786,0)</f>
        <v>0</v>
      </c>
      <c r="BF1786" s="227">
        <f>IF(N1786="snížená",J1786,0)</f>
        <v>0</v>
      </c>
      <c r="BG1786" s="227">
        <f>IF(N1786="zákl. přenesená",J1786,0)</f>
        <v>0</v>
      </c>
      <c r="BH1786" s="227">
        <f>IF(N1786="sníž. přenesená",J1786,0)</f>
        <v>0</v>
      </c>
      <c r="BI1786" s="227">
        <f>IF(N1786="nulová",J1786,0)</f>
        <v>0</v>
      </c>
      <c r="BJ1786" s="19" t="s">
        <v>82</v>
      </c>
      <c r="BK1786" s="227">
        <f>ROUND(I1786*H1786,2)</f>
        <v>0</v>
      </c>
      <c r="BL1786" s="19" t="s">
        <v>486</v>
      </c>
      <c r="BM1786" s="226" t="s">
        <v>2232</v>
      </c>
    </row>
    <row r="1787" s="2" customFormat="1">
      <c r="A1787" s="40"/>
      <c r="B1787" s="41"/>
      <c r="C1787" s="42"/>
      <c r="D1787" s="233" t="s">
        <v>325</v>
      </c>
      <c r="E1787" s="42"/>
      <c r="F1787" s="234" t="s">
        <v>2233</v>
      </c>
      <c r="G1787" s="42"/>
      <c r="H1787" s="42"/>
      <c r="I1787" s="235"/>
      <c r="J1787" s="42"/>
      <c r="K1787" s="42"/>
      <c r="L1787" s="46"/>
      <c r="M1787" s="236"/>
      <c r="N1787" s="237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325</v>
      </c>
      <c r="AU1787" s="19" t="s">
        <v>85</v>
      </c>
    </row>
    <row r="1788" s="14" customFormat="1">
      <c r="A1788" s="14"/>
      <c r="B1788" s="249"/>
      <c r="C1788" s="250"/>
      <c r="D1788" s="240" t="s">
        <v>327</v>
      </c>
      <c r="E1788" s="251" t="s">
        <v>19</v>
      </c>
      <c r="F1788" s="252" t="s">
        <v>2234</v>
      </c>
      <c r="G1788" s="250"/>
      <c r="H1788" s="253">
        <v>33.744</v>
      </c>
      <c r="I1788" s="254"/>
      <c r="J1788" s="250"/>
      <c r="K1788" s="250"/>
      <c r="L1788" s="255"/>
      <c r="M1788" s="256"/>
      <c r="N1788" s="257"/>
      <c r="O1788" s="257"/>
      <c r="P1788" s="257"/>
      <c r="Q1788" s="257"/>
      <c r="R1788" s="257"/>
      <c r="S1788" s="257"/>
      <c r="T1788" s="258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9" t="s">
        <v>327</v>
      </c>
      <c r="AU1788" s="259" t="s">
        <v>85</v>
      </c>
      <c r="AV1788" s="14" t="s">
        <v>85</v>
      </c>
      <c r="AW1788" s="14" t="s">
        <v>36</v>
      </c>
      <c r="AX1788" s="14" t="s">
        <v>82</v>
      </c>
      <c r="AY1788" s="259" t="s">
        <v>207</v>
      </c>
    </row>
    <row r="1789" s="2" customFormat="1" ht="33" customHeight="1">
      <c r="A1789" s="40"/>
      <c r="B1789" s="41"/>
      <c r="C1789" s="214" t="s">
        <v>2235</v>
      </c>
      <c r="D1789" s="214" t="s">
        <v>211</v>
      </c>
      <c r="E1789" s="215" t="s">
        <v>2236</v>
      </c>
      <c r="F1789" s="216" t="s">
        <v>2237</v>
      </c>
      <c r="G1789" s="217" t="s">
        <v>220</v>
      </c>
      <c r="H1789" s="218">
        <v>20.245999999999999</v>
      </c>
      <c r="I1789" s="219"/>
      <c r="J1789" s="220">
        <f>ROUND(I1789*H1789,2)</f>
        <v>0</v>
      </c>
      <c r="K1789" s="216" t="s">
        <v>323</v>
      </c>
      <c r="L1789" s="46"/>
      <c r="M1789" s="229" t="s">
        <v>19</v>
      </c>
      <c r="N1789" s="230" t="s">
        <v>46</v>
      </c>
      <c r="O1789" s="86"/>
      <c r="P1789" s="231">
        <f>O1789*H1789</f>
        <v>0</v>
      </c>
      <c r="Q1789" s="231">
        <v>0.00038000000000000002</v>
      </c>
      <c r="R1789" s="231">
        <f>Q1789*H1789</f>
        <v>0.0076934799999999999</v>
      </c>
      <c r="S1789" s="231">
        <v>0</v>
      </c>
      <c r="T1789" s="232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26" t="s">
        <v>486</v>
      </c>
      <c r="AT1789" s="226" t="s">
        <v>211</v>
      </c>
      <c r="AU1789" s="226" t="s">
        <v>85</v>
      </c>
      <c r="AY1789" s="19" t="s">
        <v>207</v>
      </c>
      <c r="BE1789" s="227">
        <f>IF(N1789="základní",J1789,0)</f>
        <v>0</v>
      </c>
      <c r="BF1789" s="227">
        <f>IF(N1789="snížená",J1789,0)</f>
        <v>0</v>
      </c>
      <c r="BG1789" s="227">
        <f>IF(N1789="zákl. přenesená",J1789,0)</f>
        <v>0</v>
      </c>
      <c r="BH1789" s="227">
        <f>IF(N1789="sníž. přenesená",J1789,0)</f>
        <v>0</v>
      </c>
      <c r="BI1789" s="227">
        <f>IF(N1789="nulová",J1789,0)</f>
        <v>0</v>
      </c>
      <c r="BJ1789" s="19" t="s">
        <v>82</v>
      </c>
      <c r="BK1789" s="227">
        <f>ROUND(I1789*H1789,2)</f>
        <v>0</v>
      </c>
      <c r="BL1789" s="19" t="s">
        <v>486</v>
      </c>
      <c r="BM1789" s="226" t="s">
        <v>2238</v>
      </c>
    </row>
    <row r="1790" s="2" customFormat="1">
      <c r="A1790" s="40"/>
      <c r="B1790" s="41"/>
      <c r="C1790" s="42"/>
      <c r="D1790" s="233" t="s">
        <v>325</v>
      </c>
      <c r="E1790" s="42"/>
      <c r="F1790" s="234" t="s">
        <v>2239</v>
      </c>
      <c r="G1790" s="42"/>
      <c r="H1790" s="42"/>
      <c r="I1790" s="235"/>
      <c r="J1790" s="42"/>
      <c r="K1790" s="42"/>
      <c r="L1790" s="46"/>
      <c r="M1790" s="236"/>
      <c r="N1790" s="237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325</v>
      </c>
      <c r="AU1790" s="19" t="s">
        <v>85</v>
      </c>
    </row>
    <row r="1791" s="14" customFormat="1">
      <c r="A1791" s="14"/>
      <c r="B1791" s="249"/>
      <c r="C1791" s="250"/>
      <c r="D1791" s="240" t="s">
        <v>327</v>
      </c>
      <c r="E1791" s="251" t="s">
        <v>19</v>
      </c>
      <c r="F1791" s="252" t="s">
        <v>2182</v>
      </c>
      <c r="G1791" s="250"/>
      <c r="H1791" s="253">
        <v>20.245999999999999</v>
      </c>
      <c r="I1791" s="254"/>
      <c r="J1791" s="250"/>
      <c r="K1791" s="250"/>
      <c r="L1791" s="255"/>
      <c r="M1791" s="256"/>
      <c r="N1791" s="257"/>
      <c r="O1791" s="257"/>
      <c r="P1791" s="257"/>
      <c r="Q1791" s="257"/>
      <c r="R1791" s="257"/>
      <c r="S1791" s="257"/>
      <c r="T1791" s="258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9" t="s">
        <v>327</v>
      </c>
      <c r="AU1791" s="259" t="s">
        <v>85</v>
      </c>
      <c r="AV1791" s="14" t="s">
        <v>85</v>
      </c>
      <c r="AW1791" s="14" t="s">
        <v>36</v>
      </c>
      <c r="AX1791" s="14" t="s">
        <v>82</v>
      </c>
      <c r="AY1791" s="259" t="s">
        <v>207</v>
      </c>
    </row>
    <row r="1792" s="2" customFormat="1" ht="37.8" customHeight="1">
      <c r="A1792" s="40"/>
      <c r="B1792" s="41"/>
      <c r="C1792" s="214" t="s">
        <v>2240</v>
      </c>
      <c r="D1792" s="214" t="s">
        <v>211</v>
      </c>
      <c r="E1792" s="215" t="s">
        <v>2241</v>
      </c>
      <c r="F1792" s="216" t="s">
        <v>2242</v>
      </c>
      <c r="G1792" s="217" t="s">
        <v>220</v>
      </c>
      <c r="H1792" s="218">
        <v>13.497</v>
      </c>
      <c r="I1792" s="219"/>
      <c r="J1792" s="220">
        <f>ROUND(I1792*H1792,2)</f>
        <v>0</v>
      </c>
      <c r="K1792" s="216" t="s">
        <v>323</v>
      </c>
      <c r="L1792" s="46"/>
      <c r="M1792" s="229" t="s">
        <v>19</v>
      </c>
      <c r="N1792" s="230" t="s">
        <v>46</v>
      </c>
      <c r="O1792" s="86"/>
      <c r="P1792" s="231">
        <f>O1792*H1792</f>
        <v>0</v>
      </c>
      <c r="Q1792" s="231">
        <v>0.00051999999999999995</v>
      </c>
      <c r="R1792" s="231">
        <f>Q1792*H1792</f>
        <v>0.0070184399999999991</v>
      </c>
      <c r="S1792" s="231">
        <v>0</v>
      </c>
      <c r="T1792" s="232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6" t="s">
        <v>486</v>
      </c>
      <c r="AT1792" s="226" t="s">
        <v>211</v>
      </c>
      <c r="AU1792" s="226" t="s">
        <v>85</v>
      </c>
      <c r="AY1792" s="19" t="s">
        <v>207</v>
      </c>
      <c r="BE1792" s="227">
        <f>IF(N1792="základní",J1792,0)</f>
        <v>0</v>
      </c>
      <c r="BF1792" s="227">
        <f>IF(N1792="snížená",J1792,0)</f>
        <v>0</v>
      </c>
      <c r="BG1792" s="227">
        <f>IF(N1792="zákl. přenesená",J1792,0)</f>
        <v>0</v>
      </c>
      <c r="BH1792" s="227">
        <f>IF(N1792="sníž. přenesená",J1792,0)</f>
        <v>0</v>
      </c>
      <c r="BI1792" s="227">
        <f>IF(N1792="nulová",J1792,0)</f>
        <v>0</v>
      </c>
      <c r="BJ1792" s="19" t="s">
        <v>82</v>
      </c>
      <c r="BK1792" s="227">
        <f>ROUND(I1792*H1792,2)</f>
        <v>0</v>
      </c>
      <c r="BL1792" s="19" t="s">
        <v>486</v>
      </c>
      <c r="BM1792" s="226" t="s">
        <v>2243</v>
      </c>
    </row>
    <row r="1793" s="2" customFormat="1">
      <c r="A1793" s="40"/>
      <c r="B1793" s="41"/>
      <c r="C1793" s="42"/>
      <c r="D1793" s="233" t="s">
        <v>325</v>
      </c>
      <c r="E1793" s="42"/>
      <c r="F1793" s="234" t="s">
        <v>2244</v>
      </c>
      <c r="G1793" s="42"/>
      <c r="H1793" s="42"/>
      <c r="I1793" s="235"/>
      <c r="J1793" s="42"/>
      <c r="K1793" s="42"/>
      <c r="L1793" s="46"/>
      <c r="M1793" s="236"/>
      <c r="N1793" s="237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325</v>
      </c>
      <c r="AU1793" s="19" t="s">
        <v>85</v>
      </c>
    </row>
    <row r="1794" s="14" customFormat="1">
      <c r="A1794" s="14"/>
      <c r="B1794" s="249"/>
      <c r="C1794" s="250"/>
      <c r="D1794" s="240" t="s">
        <v>327</v>
      </c>
      <c r="E1794" s="251" t="s">
        <v>19</v>
      </c>
      <c r="F1794" s="252" t="s">
        <v>2245</v>
      </c>
      <c r="G1794" s="250"/>
      <c r="H1794" s="253">
        <v>13.497</v>
      </c>
      <c r="I1794" s="254"/>
      <c r="J1794" s="250"/>
      <c r="K1794" s="250"/>
      <c r="L1794" s="255"/>
      <c r="M1794" s="256"/>
      <c r="N1794" s="257"/>
      <c r="O1794" s="257"/>
      <c r="P1794" s="257"/>
      <c r="Q1794" s="257"/>
      <c r="R1794" s="257"/>
      <c r="S1794" s="257"/>
      <c r="T1794" s="258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9" t="s">
        <v>327</v>
      </c>
      <c r="AU1794" s="259" t="s">
        <v>85</v>
      </c>
      <c r="AV1794" s="14" t="s">
        <v>85</v>
      </c>
      <c r="AW1794" s="14" t="s">
        <v>36</v>
      </c>
      <c r="AX1794" s="14" t="s">
        <v>82</v>
      </c>
      <c r="AY1794" s="259" t="s">
        <v>207</v>
      </c>
    </row>
    <row r="1795" s="2" customFormat="1" ht="24.15" customHeight="1">
      <c r="A1795" s="40"/>
      <c r="B1795" s="41"/>
      <c r="C1795" s="214" t="s">
        <v>2246</v>
      </c>
      <c r="D1795" s="214" t="s">
        <v>211</v>
      </c>
      <c r="E1795" s="215" t="s">
        <v>2247</v>
      </c>
      <c r="F1795" s="216" t="s">
        <v>2248</v>
      </c>
      <c r="G1795" s="217" t="s">
        <v>220</v>
      </c>
      <c r="H1795" s="218">
        <v>106.21899999999999</v>
      </c>
      <c r="I1795" s="219"/>
      <c r="J1795" s="220">
        <f>ROUND(I1795*H1795,2)</f>
        <v>0</v>
      </c>
      <c r="K1795" s="216" t="s">
        <v>323</v>
      </c>
      <c r="L1795" s="46"/>
      <c r="M1795" s="229" t="s">
        <v>19</v>
      </c>
      <c r="N1795" s="230" t="s">
        <v>46</v>
      </c>
      <c r="O1795" s="86"/>
      <c r="P1795" s="231">
        <f>O1795*H1795</f>
        <v>0</v>
      </c>
      <c r="Q1795" s="231">
        <v>3.0000000000000001E-05</v>
      </c>
      <c r="R1795" s="231">
        <f>Q1795*H1795</f>
        <v>0.0031865700000000001</v>
      </c>
      <c r="S1795" s="231">
        <v>0</v>
      </c>
      <c r="T1795" s="232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486</v>
      </c>
      <c r="AT1795" s="226" t="s">
        <v>211</v>
      </c>
      <c r="AU1795" s="226" t="s">
        <v>85</v>
      </c>
      <c r="AY1795" s="19" t="s">
        <v>207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82</v>
      </c>
      <c r="BK1795" s="227">
        <f>ROUND(I1795*H1795,2)</f>
        <v>0</v>
      </c>
      <c r="BL1795" s="19" t="s">
        <v>486</v>
      </c>
      <c r="BM1795" s="226" t="s">
        <v>2249</v>
      </c>
    </row>
    <row r="1796" s="2" customFormat="1">
      <c r="A1796" s="40"/>
      <c r="B1796" s="41"/>
      <c r="C1796" s="42"/>
      <c r="D1796" s="233" t="s">
        <v>325</v>
      </c>
      <c r="E1796" s="42"/>
      <c r="F1796" s="234" t="s">
        <v>2250</v>
      </c>
      <c r="G1796" s="42"/>
      <c r="H1796" s="42"/>
      <c r="I1796" s="235"/>
      <c r="J1796" s="42"/>
      <c r="K1796" s="42"/>
      <c r="L1796" s="46"/>
      <c r="M1796" s="236"/>
      <c r="N1796" s="237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325</v>
      </c>
      <c r="AU1796" s="19" t="s">
        <v>85</v>
      </c>
    </row>
    <row r="1797" s="14" customFormat="1">
      <c r="A1797" s="14"/>
      <c r="B1797" s="249"/>
      <c r="C1797" s="250"/>
      <c r="D1797" s="240" t="s">
        <v>327</v>
      </c>
      <c r="E1797" s="251" t="s">
        <v>19</v>
      </c>
      <c r="F1797" s="252" t="s">
        <v>265</v>
      </c>
      <c r="G1797" s="250"/>
      <c r="H1797" s="253">
        <v>91.590000000000003</v>
      </c>
      <c r="I1797" s="254"/>
      <c r="J1797" s="250"/>
      <c r="K1797" s="250"/>
      <c r="L1797" s="255"/>
      <c r="M1797" s="256"/>
      <c r="N1797" s="257"/>
      <c r="O1797" s="257"/>
      <c r="P1797" s="257"/>
      <c r="Q1797" s="257"/>
      <c r="R1797" s="257"/>
      <c r="S1797" s="257"/>
      <c r="T1797" s="258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9" t="s">
        <v>327</v>
      </c>
      <c r="AU1797" s="259" t="s">
        <v>85</v>
      </c>
      <c r="AV1797" s="14" t="s">
        <v>85</v>
      </c>
      <c r="AW1797" s="14" t="s">
        <v>36</v>
      </c>
      <c r="AX1797" s="14" t="s">
        <v>75</v>
      </c>
      <c r="AY1797" s="259" t="s">
        <v>207</v>
      </c>
    </row>
    <row r="1798" s="14" customFormat="1">
      <c r="A1798" s="14"/>
      <c r="B1798" s="249"/>
      <c r="C1798" s="250"/>
      <c r="D1798" s="240" t="s">
        <v>327</v>
      </c>
      <c r="E1798" s="251" t="s">
        <v>19</v>
      </c>
      <c r="F1798" s="252" t="s">
        <v>274</v>
      </c>
      <c r="G1798" s="250"/>
      <c r="H1798" s="253">
        <v>14.629</v>
      </c>
      <c r="I1798" s="254"/>
      <c r="J1798" s="250"/>
      <c r="K1798" s="250"/>
      <c r="L1798" s="255"/>
      <c r="M1798" s="256"/>
      <c r="N1798" s="257"/>
      <c r="O1798" s="257"/>
      <c r="P1798" s="257"/>
      <c r="Q1798" s="257"/>
      <c r="R1798" s="257"/>
      <c r="S1798" s="257"/>
      <c r="T1798" s="258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9" t="s">
        <v>327</v>
      </c>
      <c r="AU1798" s="259" t="s">
        <v>85</v>
      </c>
      <c r="AV1798" s="14" t="s">
        <v>85</v>
      </c>
      <c r="AW1798" s="14" t="s">
        <v>36</v>
      </c>
      <c r="AX1798" s="14" t="s">
        <v>75</v>
      </c>
      <c r="AY1798" s="259" t="s">
        <v>207</v>
      </c>
    </row>
    <row r="1799" s="15" customFormat="1">
      <c r="A1799" s="15"/>
      <c r="B1799" s="260"/>
      <c r="C1799" s="261"/>
      <c r="D1799" s="240" t="s">
        <v>327</v>
      </c>
      <c r="E1799" s="262" t="s">
        <v>19</v>
      </c>
      <c r="F1799" s="263" t="s">
        <v>345</v>
      </c>
      <c r="G1799" s="261"/>
      <c r="H1799" s="264">
        <v>106.21899999999999</v>
      </c>
      <c r="I1799" s="265"/>
      <c r="J1799" s="261"/>
      <c r="K1799" s="261"/>
      <c r="L1799" s="266"/>
      <c r="M1799" s="267"/>
      <c r="N1799" s="268"/>
      <c r="O1799" s="268"/>
      <c r="P1799" s="268"/>
      <c r="Q1799" s="268"/>
      <c r="R1799" s="268"/>
      <c r="S1799" s="268"/>
      <c r="T1799" s="269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70" t="s">
        <v>327</v>
      </c>
      <c r="AU1799" s="270" t="s">
        <v>85</v>
      </c>
      <c r="AV1799" s="15" t="s">
        <v>215</v>
      </c>
      <c r="AW1799" s="15" t="s">
        <v>36</v>
      </c>
      <c r="AX1799" s="15" t="s">
        <v>82</v>
      </c>
      <c r="AY1799" s="270" t="s">
        <v>207</v>
      </c>
    </row>
    <row r="1800" s="2" customFormat="1" ht="21.75" customHeight="1">
      <c r="A1800" s="40"/>
      <c r="B1800" s="41"/>
      <c r="C1800" s="282" t="s">
        <v>2251</v>
      </c>
      <c r="D1800" s="282" t="s">
        <v>427</v>
      </c>
      <c r="E1800" s="283" t="s">
        <v>2252</v>
      </c>
      <c r="F1800" s="284" t="s">
        <v>2253</v>
      </c>
      <c r="G1800" s="285" t="s">
        <v>220</v>
      </c>
      <c r="H1800" s="286">
        <v>1731.2190000000001</v>
      </c>
      <c r="I1800" s="287"/>
      <c r="J1800" s="288">
        <f>ROUND(I1800*H1800,2)</f>
        <v>0</v>
      </c>
      <c r="K1800" s="284" t="s">
        <v>323</v>
      </c>
      <c r="L1800" s="289"/>
      <c r="M1800" s="290" t="s">
        <v>19</v>
      </c>
      <c r="N1800" s="291" t="s">
        <v>46</v>
      </c>
      <c r="O1800" s="86"/>
      <c r="P1800" s="231">
        <f>O1800*H1800</f>
        <v>0</v>
      </c>
      <c r="Q1800" s="231">
        <v>0.0025000000000000001</v>
      </c>
      <c r="R1800" s="231">
        <f>Q1800*H1800</f>
        <v>4.3280475000000003</v>
      </c>
      <c r="S1800" s="231">
        <v>0</v>
      </c>
      <c r="T1800" s="232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6" t="s">
        <v>677</v>
      </c>
      <c r="AT1800" s="226" t="s">
        <v>427</v>
      </c>
      <c r="AU1800" s="226" t="s">
        <v>85</v>
      </c>
      <c r="AY1800" s="19" t="s">
        <v>207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19" t="s">
        <v>82</v>
      </c>
      <c r="BK1800" s="227">
        <f>ROUND(I1800*H1800,2)</f>
        <v>0</v>
      </c>
      <c r="BL1800" s="19" t="s">
        <v>486</v>
      </c>
      <c r="BM1800" s="226" t="s">
        <v>2254</v>
      </c>
    </row>
    <row r="1801" s="14" customFormat="1">
      <c r="A1801" s="14"/>
      <c r="B1801" s="249"/>
      <c r="C1801" s="250"/>
      <c r="D1801" s="240" t="s">
        <v>327</v>
      </c>
      <c r="E1801" s="251" t="s">
        <v>19</v>
      </c>
      <c r="F1801" s="252" t="s">
        <v>2255</v>
      </c>
      <c r="G1801" s="250"/>
      <c r="H1801" s="253">
        <v>1540.1420000000001</v>
      </c>
      <c r="I1801" s="254"/>
      <c r="J1801" s="250"/>
      <c r="K1801" s="250"/>
      <c r="L1801" s="255"/>
      <c r="M1801" s="256"/>
      <c r="N1801" s="257"/>
      <c r="O1801" s="257"/>
      <c r="P1801" s="257"/>
      <c r="Q1801" s="257"/>
      <c r="R1801" s="257"/>
      <c r="S1801" s="257"/>
      <c r="T1801" s="258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9" t="s">
        <v>327</v>
      </c>
      <c r="AU1801" s="259" t="s">
        <v>85</v>
      </c>
      <c r="AV1801" s="14" t="s">
        <v>85</v>
      </c>
      <c r="AW1801" s="14" t="s">
        <v>36</v>
      </c>
      <c r="AX1801" s="14" t="s">
        <v>75</v>
      </c>
      <c r="AY1801" s="259" t="s">
        <v>207</v>
      </c>
    </row>
    <row r="1802" s="14" customFormat="1">
      <c r="A1802" s="14"/>
      <c r="B1802" s="249"/>
      <c r="C1802" s="250"/>
      <c r="D1802" s="240" t="s">
        <v>327</v>
      </c>
      <c r="E1802" s="251" t="s">
        <v>19</v>
      </c>
      <c r="F1802" s="252" t="s">
        <v>2256</v>
      </c>
      <c r="G1802" s="250"/>
      <c r="H1802" s="253">
        <v>100.749</v>
      </c>
      <c r="I1802" s="254"/>
      <c r="J1802" s="250"/>
      <c r="K1802" s="250"/>
      <c r="L1802" s="255"/>
      <c r="M1802" s="256"/>
      <c r="N1802" s="257"/>
      <c r="O1802" s="257"/>
      <c r="P1802" s="257"/>
      <c r="Q1802" s="257"/>
      <c r="R1802" s="257"/>
      <c r="S1802" s="257"/>
      <c r="T1802" s="258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9" t="s">
        <v>327</v>
      </c>
      <c r="AU1802" s="259" t="s">
        <v>85</v>
      </c>
      <c r="AV1802" s="14" t="s">
        <v>85</v>
      </c>
      <c r="AW1802" s="14" t="s">
        <v>36</v>
      </c>
      <c r="AX1802" s="14" t="s">
        <v>75</v>
      </c>
      <c r="AY1802" s="259" t="s">
        <v>207</v>
      </c>
    </row>
    <row r="1803" s="14" customFormat="1">
      <c r="A1803" s="14"/>
      <c r="B1803" s="249"/>
      <c r="C1803" s="250"/>
      <c r="D1803" s="240" t="s">
        <v>327</v>
      </c>
      <c r="E1803" s="251" t="s">
        <v>19</v>
      </c>
      <c r="F1803" s="252" t="s">
        <v>2257</v>
      </c>
      <c r="G1803" s="250"/>
      <c r="H1803" s="253">
        <v>74.236000000000004</v>
      </c>
      <c r="I1803" s="254"/>
      <c r="J1803" s="250"/>
      <c r="K1803" s="250"/>
      <c r="L1803" s="255"/>
      <c r="M1803" s="256"/>
      <c r="N1803" s="257"/>
      <c r="O1803" s="257"/>
      <c r="P1803" s="257"/>
      <c r="Q1803" s="257"/>
      <c r="R1803" s="257"/>
      <c r="S1803" s="257"/>
      <c r="T1803" s="25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9" t="s">
        <v>327</v>
      </c>
      <c r="AU1803" s="259" t="s">
        <v>85</v>
      </c>
      <c r="AV1803" s="14" t="s">
        <v>85</v>
      </c>
      <c r="AW1803" s="14" t="s">
        <v>36</v>
      </c>
      <c r="AX1803" s="14" t="s">
        <v>75</v>
      </c>
      <c r="AY1803" s="259" t="s">
        <v>207</v>
      </c>
    </row>
    <row r="1804" s="14" customFormat="1">
      <c r="A1804" s="14"/>
      <c r="B1804" s="249"/>
      <c r="C1804" s="250"/>
      <c r="D1804" s="240" t="s">
        <v>327</v>
      </c>
      <c r="E1804" s="251" t="s">
        <v>19</v>
      </c>
      <c r="F1804" s="252" t="s">
        <v>2258</v>
      </c>
      <c r="G1804" s="250"/>
      <c r="H1804" s="253">
        <v>16.091999999999999</v>
      </c>
      <c r="I1804" s="254"/>
      <c r="J1804" s="250"/>
      <c r="K1804" s="250"/>
      <c r="L1804" s="255"/>
      <c r="M1804" s="256"/>
      <c r="N1804" s="257"/>
      <c r="O1804" s="257"/>
      <c r="P1804" s="257"/>
      <c r="Q1804" s="257"/>
      <c r="R1804" s="257"/>
      <c r="S1804" s="257"/>
      <c r="T1804" s="258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9" t="s">
        <v>327</v>
      </c>
      <c r="AU1804" s="259" t="s">
        <v>85</v>
      </c>
      <c r="AV1804" s="14" t="s">
        <v>85</v>
      </c>
      <c r="AW1804" s="14" t="s">
        <v>36</v>
      </c>
      <c r="AX1804" s="14" t="s">
        <v>75</v>
      </c>
      <c r="AY1804" s="259" t="s">
        <v>207</v>
      </c>
    </row>
    <row r="1805" s="15" customFormat="1">
      <c r="A1805" s="15"/>
      <c r="B1805" s="260"/>
      <c r="C1805" s="261"/>
      <c r="D1805" s="240" t="s">
        <v>327</v>
      </c>
      <c r="E1805" s="262" t="s">
        <v>19</v>
      </c>
      <c r="F1805" s="263" t="s">
        <v>345</v>
      </c>
      <c r="G1805" s="261"/>
      <c r="H1805" s="264">
        <v>1731.2190000000001</v>
      </c>
      <c r="I1805" s="265"/>
      <c r="J1805" s="261"/>
      <c r="K1805" s="261"/>
      <c r="L1805" s="266"/>
      <c r="M1805" s="267"/>
      <c r="N1805" s="268"/>
      <c r="O1805" s="268"/>
      <c r="P1805" s="268"/>
      <c r="Q1805" s="268"/>
      <c r="R1805" s="268"/>
      <c r="S1805" s="268"/>
      <c r="T1805" s="269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70" t="s">
        <v>327</v>
      </c>
      <c r="AU1805" s="270" t="s">
        <v>85</v>
      </c>
      <c r="AV1805" s="15" t="s">
        <v>215</v>
      </c>
      <c r="AW1805" s="15" t="s">
        <v>36</v>
      </c>
      <c r="AX1805" s="15" t="s">
        <v>82</v>
      </c>
      <c r="AY1805" s="270" t="s">
        <v>207</v>
      </c>
    </row>
    <row r="1806" s="2" customFormat="1" ht="21.75" customHeight="1">
      <c r="A1806" s="40"/>
      <c r="B1806" s="41"/>
      <c r="C1806" s="214" t="s">
        <v>2259</v>
      </c>
      <c r="D1806" s="214" t="s">
        <v>211</v>
      </c>
      <c r="E1806" s="215" t="s">
        <v>2260</v>
      </c>
      <c r="F1806" s="216" t="s">
        <v>2261</v>
      </c>
      <c r="G1806" s="217" t="s">
        <v>220</v>
      </c>
      <c r="H1806" s="218">
        <v>1573.835</v>
      </c>
      <c r="I1806" s="219"/>
      <c r="J1806" s="220">
        <f>ROUND(I1806*H1806,2)</f>
        <v>0</v>
      </c>
      <c r="K1806" s="216" t="s">
        <v>323</v>
      </c>
      <c r="L1806" s="46"/>
      <c r="M1806" s="229" t="s">
        <v>19</v>
      </c>
      <c r="N1806" s="230" t="s">
        <v>46</v>
      </c>
      <c r="O1806" s="86"/>
      <c r="P1806" s="231">
        <f>O1806*H1806</f>
        <v>0</v>
      </c>
      <c r="Q1806" s="231">
        <v>0</v>
      </c>
      <c r="R1806" s="231">
        <f>Q1806*H1806</f>
        <v>0</v>
      </c>
      <c r="S1806" s="231">
        <v>0</v>
      </c>
      <c r="T1806" s="232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6" t="s">
        <v>486</v>
      </c>
      <c r="AT1806" s="226" t="s">
        <v>211</v>
      </c>
      <c r="AU1806" s="226" t="s">
        <v>85</v>
      </c>
      <c r="AY1806" s="19" t="s">
        <v>207</v>
      </c>
      <c r="BE1806" s="227">
        <f>IF(N1806="základní",J1806,0)</f>
        <v>0</v>
      </c>
      <c r="BF1806" s="227">
        <f>IF(N1806="snížená",J1806,0)</f>
        <v>0</v>
      </c>
      <c r="BG1806" s="227">
        <f>IF(N1806="zákl. přenesená",J1806,0)</f>
        <v>0</v>
      </c>
      <c r="BH1806" s="227">
        <f>IF(N1806="sníž. přenesená",J1806,0)</f>
        <v>0</v>
      </c>
      <c r="BI1806" s="227">
        <f>IF(N1806="nulová",J1806,0)</f>
        <v>0</v>
      </c>
      <c r="BJ1806" s="19" t="s">
        <v>82</v>
      </c>
      <c r="BK1806" s="227">
        <f>ROUND(I1806*H1806,2)</f>
        <v>0</v>
      </c>
      <c r="BL1806" s="19" t="s">
        <v>486</v>
      </c>
      <c r="BM1806" s="226" t="s">
        <v>2262</v>
      </c>
    </row>
    <row r="1807" s="2" customFormat="1">
      <c r="A1807" s="40"/>
      <c r="B1807" s="41"/>
      <c r="C1807" s="42"/>
      <c r="D1807" s="233" t="s">
        <v>325</v>
      </c>
      <c r="E1807" s="42"/>
      <c r="F1807" s="234" t="s">
        <v>2263</v>
      </c>
      <c r="G1807" s="42"/>
      <c r="H1807" s="42"/>
      <c r="I1807" s="235"/>
      <c r="J1807" s="42"/>
      <c r="K1807" s="42"/>
      <c r="L1807" s="46"/>
      <c r="M1807" s="236"/>
      <c r="N1807" s="237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325</v>
      </c>
      <c r="AU1807" s="19" t="s">
        <v>85</v>
      </c>
    </row>
    <row r="1808" s="14" customFormat="1">
      <c r="A1808" s="14"/>
      <c r="B1808" s="249"/>
      <c r="C1808" s="250"/>
      <c r="D1808" s="240" t="s">
        <v>327</v>
      </c>
      <c r="E1808" s="251" t="s">
        <v>19</v>
      </c>
      <c r="F1808" s="252" t="s">
        <v>262</v>
      </c>
      <c r="G1808" s="250"/>
      <c r="H1808" s="253">
        <v>1400.1289999999999</v>
      </c>
      <c r="I1808" s="254"/>
      <c r="J1808" s="250"/>
      <c r="K1808" s="250"/>
      <c r="L1808" s="255"/>
      <c r="M1808" s="256"/>
      <c r="N1808" s="257"/>
      <c r="O1808" s="257"/>
      <c r="P1808" s="257"/>
      <c r="Q1808" s="257"/>
      <c r="R1808" s="257"/>
      <c r="S1808" s="257"/>
      <c r="T1808" s="258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9" t="s">
        <v>327</v>
      </c>
      <c r="AU1808" s="259" t="s">
        <v>85</v>
      </c>
      <c r="AV1808" s="14" t="s">
        <v>85</v>
      </c>
      <c r="AW1808" s="14" t="s">
        <v>36</v>
      </c>
      <c r="AX1808" s="14" t="s">
        <v>75</v>
      </c>
      <c r="AY1808" s="259" t="s">
        <v>207</v>
      </c>
    </row>
    <row r="1809" s="14" customFormat="1">
      <c r="A1809" s="14"/>
      <c r="B1809" s="249"/>
      <c r="C1809" s="250"/>
      <c r="D1809" s="240" t="s">
        <v>327</v>
      </c>
      <c r="E1809" s="251" t="s">
        <v>19</v>
      </c>
      <c r="F1809" s="252" t="s">
        <v>265</v>
      </c>
      <c r="G1809" s="250"/>
      <c r="H1809" s="253">
        <v>91.590000000000003</v>
      </c>
      <c r="I1809" s="254"/>
      <c r="J1809" s="250"/>
      <c r="K1809" s="250"/>
      <c r="L1809" s="255"/>
      <c r="M1809" s="256"/>
      <c r="N1809" s="257"/>
      <c r="O1809" s="257"/>
      <c r="P1809" s="257"/>
      <c r="Q1809" s="257"/>
      <c r="R1809" s="257"/>
      <c r="S1809" s="257"/>
      <c r="T1809" s="258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9" t="s">
        <v>327</v>
      </c>
      <c r="AU1809" s="259" t="s">
        <v>85</v>
      </c>
      <c r="AV1809" s="14" t="s">
        <v>85</v>
      </c>
      <c r="AW1809" s="14" t="s">
        <v>36</v>
      </c>
      <c r="AX1809" s="14" t="s">
        <v>75</v>
      </c>
      <c r="AY1809" s="259" t="s">
        <v>207</v>
      </c>
    </row>
    <row r="1810" s="14" customFormat="1">
      <c r="A1810" s="14"/>
      <c r="B1810" s="249"/>
      <c r="C1810" s="250"/>
      <c r="D1810" s="240" t="s">
        <v>327</v>
      </c>
      <c r="E1810" s="251" t="s">
        <v>19</v>
      </c>
      <c r="F1810" s="252" t="s">
        <v>271</v>
      </c>
      <c r="G1810" s="250"/>
      <c r="H1810" s="253">
        <v>67.486999999999995</v>
      </c>
      <c r="I1810" s="254"/>
      <c r="J1810" s="250"/>
      <c r="K1810" s="250"/>
      <c r="L1810" s="255"/>
      <c r="M1810" s="256"/>
      <c r="N1810" s="257"/>
      <c r="O1810" s="257"/>
      <c r="P1810" s="257"/>
      <c r="Q1810" s="257"/>
      <c r="R1810" s="257"/>
      <c r="S1810" s="257"/>
      <c r="T1810" s="258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9" t="s">
        <v>327</v>
      </c>
      <c r="AU1810" s="259" t="s">
        <v>85</v>
      </c>
      <c r="AV1810" s="14" t="s">
        <v>85</v>
      </c>
      <c r="AW1810" s="14" t="s">
        <v>36</v>
      </c>
      <c r="AX1810" s="14" t="s">
        <v>75</v>
      </c>
      <c r="AY1810" s="259" t="s">
        <v>207</v>
      </c>
    </row>
    <row r="1811" s="14" customFormat="1">
      <c r="A1811" s="14"/>
      <c r="B1811" s="249"/>
      <c r="C1811" s="250"/>
      <c r="D1811" s="240" t="s">
        <v>327</v>
      </c>
      <c r="E1811" s="251" t="s">
        <v>19</v>
      </c>
      <c r="F1811" s="252" t="s">
        <v>274</v>
      </c>
      <c r="G1811" s="250"/>
      <c r="H1811" s="253">
        <v>14.629</v>
      </c>
      <c r="I1811" s="254"/>
      <c r="J1811" s="250"/>
      <c r="K1811" s="250"/>
      <c r="L1811" s="255"/>
      <c r="M1811" s="256"/>
      <c r="N1811" s="257"/>
      <c r="O1811" s="257"/>
      <c r="P1811" s="257"/>
      <c r="Q1811" s="257"/>
      <c r="R1811" s="257"/>
      <c r="S1811" s="257"/>
      <c r="T1811" s="258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9" t="s">
        <v>327</v>
      </c>
      <c r="AU1811" s="259" t="s">
        <v>85</v>
      </c>
      <c r="AV1811" s="14" t="s">
        <v>85</v>
      </c>
      <c r="AW1811" s="14" t="s">
        <v>36</v>
      </c>
      <c r="AX1811" s="14" t="s">
        <v>75</v>
      </c>
      <c r="AY1811" s="259" t="s">
        <v>207</v>
      </c>
    </row>
    <row r="1812" s="15" customFormat="1">
      <c r="A1812" s="15"/>
      <c r="B1812" s="260"/>
      <c r="C1812" s="261"/>
      <c r="D1812" s="240" t="s">
        <v>327</v>
      </c>
      <c r="E1812" s="262" t="s">
        <v>19</v>
      </c>
      <c r="F1812" s="263" t="s">
        <v>345</v>
      </c>
      <c r="G1812" s="261"/>
      <c r="H1812" s="264">
        <v>1573.835</v>
      </c>
      <c r="I1812" s="265"/>
      <c r="J1812" s="261"/>
      <c r="K1812" s="261"/>
      <c r="L1812" s="266"/>
      <c r="M1812" s="267"/>
      <c r="N1812" s="268"/>
      <c r="O1812" s="268"/>
      <c r="P1812" s="268"/>
      <c r="Q1812" s="268"/>
      <c r="R1812" s="268"/>
      <c r="S1812" s="268"/>
      <c r="T1812" s="269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0" t="s">
        <v>327</v>
      </c>
      <c r="AU1812" s="270" t="s">
        <v>85</v>
      </c>
      <c r="AV1812" s="15" t="s">
        <v>215</v>
      </c>
      <c r="AW1812" s="15" t="s">
        <v>36</v>
      </c>
      <c r="AX1812" s="15" t="s">
        <v>82</v>
      </c>
      <c r="AY1812" s="270" t="s">
        <v>207</v>
      </c>
    </row>
    <row r="1813" s="2" customFormat="1" ht="21.75" customHeight="1">
      <c r="A1813" s="40"/>
      <c r="B1813" s="41"/>
      <c r="C1813" s="214" t="s">
        <v>2264</v>
      </c>
      <c r="D1813" s="214" t="s">
        <v>211</v>
      </c>
      <c r="E1813" s="215" t="s">
        <v>2265</v>
      </c>
      <c r="F1813" s="216" t="s">
        <v>2266</v>
      </c>
      <c r="G1813" s="217" t="s">
        <v>220</v>
      </c>
      <c r="H1813" s="218">
        <v>1573.835</v>
      </c>
      <c r="I1813" s="219"/>
      <c r="J1813" s="220">
        <f>ROUND(I1813*H1813,2)</f>
        <v>0</v>
      </c>
      <c r="K1813" s="216" t="s">
        <v>323</v>
      </c>
      <c r="L1813" s="46"/>
      <c r="M1813" s="229" t="s">
        <v>19</v>
      </c>
      <c r="N1813" s="230" t="s">
        <v>46</v>
      </c>
      <c r="O1813" s="86"/>
      <c r="P1813" s="231">
        <f>O1813*H1813</f>
        <v>0</v>
      </c>
      <c r="Q1813" s="231">
        <v>0</v>
      </c>
      <c r="R1813" s="231">
        <f>Q1813*H1813</f>
        <v>0</v>
      </c>
      <c r="S1813" s="231">
        <v>0</v>
      </c>
      <c r="T1813" s="232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6" t="s">
        <v>486</v>
      </c>
      <c r="AT1813" s="226" t="s">
        <v>211</v>
      </c>
      <c r="AU1813" s="226" t="s">
        <v>85</v>
      </c>
      <c r="AY1813" s="19" t="s">
        <v>207</v>
      </c>
      <c r="BE1813" s="227">
        <f>IF(N1813="základní",J1813,0)</f>
        <v>0</v>
      </c>
      <c r="BF1813" s="227">
        <f>IF(N1813="snížená",J1813,0)</f>
        <v>0</v>
      </c>
      <c r="BG1813" s="227">
        <f>IF(N1813="zákl. přenesená",J1813,0)</f>
        <v>0</v>
      </c>
      <c r="BH1813" s="227">
        <f>IF(N1813="sníž. přenesená",J1813,0)</f>
        <v>0</v>
      </c>
      <c r="BI1813" s="227">
        <f>IF(N1813="nulová",J1813,0)</f>
        <v>0</v>
      </c>
      <c r="BJ1813" s="19" t="s">
        <v>82</v>
      </c>
      <c r="BK1813" s="227">
        <f>ROUND(I1813*H1813,2)</f>
        <v>0</v>
      </c>
      <c r="BL1813" s="19" t="s">
        <v>486</v>
      </c>
      <c r="BM1813" s="226" t="s">
        <v>2267</v>
      </c>
    </row>
    <row r="1814" s="2" customFormat="1">
      <c r="A1814" s="40"/>
      <c r="B1814" s="41"/>
      <c r="C1814" s="42"/>
      <c r="D1814" s="233" t="s">
        <v>325</v>
      </c>
      <c r="E1814" s="42"/>
      <c r="F1814" s="234" t="s">
        <v>2268</v>
      </c>
      <c r="G1814" s="42"/>
      <c r="H1814" s="42"/>
      <c r="I1814" s="235"/>
      <c r="J1814" s="42"/>
      <c r="K1814" s="42"/>
      <c r="L1814" s="46"/>
      <c r="M1814" s="236"/>
      <c r="N1814" s="237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325</v>
      </c>
      <c r="AU1814" s="19" t="s">
        <v>85</v>
      </c>
    </row>
    <row r="1815" s="14" customFormat="1">
      <c r="A1815" s="14"/>
      <c r="B1815" s="249"/>
      <c r="C1815" s="250"/>
      <c r="D1815" s="240" t="s">
        <v>327</v>
      </c>
      <c r="E1815" s="251" t="s">
        <v>19</v>
      </c>
      <c r="F1815" s="252" t="s">
        <v>262</v>
      </c>
      <c r="G1815" s="250"/>
      <c r="H1815" s="253">
        <v>1400.1289999999999</v>
      </c>
      <c r="I1815" s="254"/>
      <c r="J1815" s="250"/>
      <c r="K1815" s="250"/>
      <c r="L1815" s="255"/>
      <c r="M1815" s="256"/>
      <c r="N1815" s="257"/>
      <c r="O1815" s="257"/>
      <c r="P1815" s="257"/>
      <c r="Q1815" s="257"/>
      <c r="R1815" s="257"/>
      <c r="S1815" s="257"/>
      <c r="T1815" s="258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9" t="s">
        <v>327</v>
      </c>
      <c r="AU1815" s="259" t="s">
        <v>85</v>
      </c>
      <c r="AV1815" s="14" t="s">
        <v>85</v>
      </c>
      <c r="AW1815" s="14" t="s">
        <v>36</v>
      </c>
      <c r="AX1815" s="14" t="s">
        <v>75</v>
      </c>
      <c r="AY1815" s="259" t="s">
        <v>207</v>
      </c>
    </row>
    <row r="1816" s="14" customFormat="1">
      <c r="A1816" s="14"/>
      <c r="B1816" s="249"/>
      <c r="C1816" s="250"/>
      <c r="D1816" s="240" t="s">
        <v>327</v>
      </c>
      <c r="E1816" s="251" t="s">
        <v>19</v>
      </c>
      <c r="F1816" s="252" t="s">
        <v>265</v>
      </c>
      <c r="G1816" s="250"/>
      <c r="H1816" s="253">
        <v>91.590000000000003</v>
      </c>
      <c r="I1816" s="254"/>
      <c r="J1816" s="250"/>
      <c r="K1816" s="250"/>
      <c r="L1816" s="255"/>
      <c r="M1816" s="256"/>
      <c r="N1816" s="257"/>
      <c r="O1816" s="257"/>
      <c r="P1816" s="257"/>
      <c r="Q1816" s="257"/>
      <c r="R1816" s="257"/>
      <c r="S1816" s="257"/>
      <c r="T1816" s="258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9" t="s">
        <v>327</v>
      </c>
      <c r="AU1816" s="259" t="s">
        <v>85</v>
      </c>
      <c r="AV1816" s="14" t="s">
        <v>85</v>
      </c>
      <c r="AW1816" s="14" t="s">
        <v>36</v>
      </c>
      <c r="AX1816" s="14" t="s">
        <v>75</v>
      </c>
      <c r="AY1816" s="259" t="s">
        <v>207</v>
      </c>
    </row>
    <row r="1817" s="14" customFormat="1">
      <c r="A1817" s="14"/>
      <c r="B1817" s="249"/>
      <c r="C1817" s="250"/>
      <c r="D1817" s="240" t="s">
        <v>327</v>
      </c>
      <c r="E1817" s="251" t="s">
        <v>19</v>
      </c>
      <c r="F1817" s="252" t="s">
        <v>271</v>
      </c>
      <c r="G1817" s="250"/>
      <c r="H1817" s="253">
        <v>67.486999999999995</v>
      </c>
      <c r="I1817" s="254"/>
      <c r="J1817" s="250"/>
      <c r="K1817" s="250"/>
      <c r="L1817" s="255"/>
      <c r="M1817" s="256"/>
      <c r="N1817" s="257"/>
      <c r="O1817" s="257"/>
      <c r="P1817" s="257"/>
      <c r="Q1817" s="257"/>
      <c r="R1817" s="257"/>
      <c r="S1817" s="257"/>
      <c r="T1817" s="258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9" t="s">
        <v>327</v>
      </c>
      <c r="AU1817" s="259" t="s">
        <v>85</v>
      </c>
      <c r="AV1817" s="14" t="s">
        <v>85</v>
      </c>
      <c r="AW1817" s="14" t="s">
        <v>36</v>
      </c>
      <c r="AX1817" s="14" t="s">
        <v>75</v>
      </c>
      <c r="AY1817" s="259" t="s">
        <v>207</v>
      </c>
    </row>
    <row r="1818" s="14" customFormat="1">
      <c r="A1818" s="14"/>
      <c r="B1818" s="249"/>
      <c r="C1818" s="250"/>
      <c r="D1818" s="240" t="s">
        <v>327</v>
      </c>
      <c r="E1818" s="251" t="s">
        <v>19</v>
      </c>
      <c r="F1818" s="252" t="s">
        <v>274</v>
      </c>
      <c r="G1818" s="250"/>
      <c r="H1818" s="253">
        <v>14.629</v>
      </c>
      <c r="I1818" s="254"/>
      <c r="J1818" s="250"/>
      <c r="K1818" s="250"/>
      <c r="L1818" s="255"/>
      <c r="M1818" s="256"/>
      <c r="N1818" s="257"/>
      <c r="O1818" s="257"/>
      <c r="P1818" s="257"/>
      <c r="Q1818" s="257"/>
      <c r="R1818" s="257"/>
      <c r="S1818" s="257"/>
      <c r="T1818" s="258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9" t="s">
        <v>327</v>
      </c>
      <c r="AU1818" s="259" t="s">
        <v>85</v>
      </c>
      <c r="AV1818" s="14" t="s">
        <v>85</v>
      </c>
      <c r="AW1818" s="14" t="s">
        <v>36</v>
      </c>
      <c r="AX1818" s="14" t="s">
        <v>75</v>
      </c>
      <c r="AY1818" s="259" t="s">
        <v>207</v>
      </c>
    </row>
    <row r="1819" s="15" customFormat="1">
      <c r="A1819" s="15"/>
      <c r="B1819" s="260"/>
      <c r="C1819" s="261"/>
      <c r="D1819" s="240" t="s">
        <v>327</v>
      </c>
      <c r="E1819" s="262" t="s">
        <v>19</v>
      </c>
      <c r="F1819" s="263" t="s">
        <v>345</v>
      </c>
      <c r="G1819" s="261"/>
      <c r="H1819" s="264">
        <v>1573.835</v>
      </c>
      <c r="I1819" s="265"/>
      <c r="J1819" s="261"/>
      <c r="K1819" s="261"/>
      <c r="L1819" s="266"/>
      <c r="M1819" s="267"/>
      <c r="N1819" s="268"/>
      <c r="O1819" s="268"/>
      <c r="P1819" s="268"/>
      <c r="Q1819" s="268"/>
      <c r="R1819" s="268"/>
      <c r="S1819" s="268"/>
      <c r="T1819" s="269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70" t="s">
        <v>327</v>
      </c>
      <c r="AU1819" s="270" t="s">
        <v>85</v>
      </c>
      <c r="AV1819" s="15" t="s">
        <v>215</v>
      </c>
      <c r="AW1819" s="15" t="s">
        <v>36</v>
      </c>
      <c r="AX1819" s="15" t="s">
        <v>82</v>
      </c>
      <c r="AY1819" s="270" t="s">
        <v>207</v>
      </c>
    </row>
    <row r="1820" s="2" customFormat="1" ht="16.5" customHeight="1">
      <c r="A1820" s="40"/>
      <c r="B1820" s="41"/>
      <c r="C1820" s="282" t="s">
        <v>2269</v>
      </c>
      <c r="D1820" s="282" t="s">
        <v>427</v>
      </c>
      <c r="E1820" s="283" t="s">
        <v>2270</v>
      </c>
      <c r="F1820" s="284" t="s">
        <v>2271</v>
      </c>
      <c r="G1820" s="285" t="s">
        <v>220</v>
      </c>
      <c r="H1820" s="286">
        <v>3305.0540000000001</v>
      </c>
      <c r="I1820" s="287"/>
      <c r="J1820" s="288">
        <f>ROUND(I1820*H1820,2)</f>
        <v>0</v>
      </c>
      <c r="K1820" s="284" t="s">
        <v>323</v>
      </c>
      <c r="L1820" s="289"/>
      <c r="M1820" s="290" t="s">
        <v>19</v>
      </c>
      <c r="N1820" s="291" t="s">
        <v>46</v>
      </c>
      <c r="O1820" s="86"/>
      <c r="P1820" s="231">
        <f>O1820*H1820</f>
        <v>0</v>
      </c>
      <c r="Q1820" s="231">
        <v>0.00029999999999999997</v>
      </c>
      <c r="R1820" s="231">
        <f>Q1820*H1820</f>
        <v>0.99151619999999996</v>
      </c>
      <c r="S1820" s="231">
        <v>0</v>
      </c>
      <c r="T1820" s="232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26" t="s">
        <v>677</v>
      </c>
      <c r="AT1820" s="226" t="s">
        <v>427</v>
      </c>
      <c r="AU1820" s="226" t="s">
        <v>85</v>
      </c>
      <c r="AY1820" s="19" t="s">
        <v>207</v>
      </c>
      <c r="BE1820" s="227">
        <f>IF(N1820="základní",J1820,0)</f>
        <v>0</v>
      </c>
      <c r="BF1820" s="227">
        <f>IF(N1820="snížená",J1820,0)</f>
        <v>0</v>
      </c>
      <c r="BG1820" s="227">
        <f>IF(N1820="zákl. přenesená",J1820,0)</f>
        <v>0</v>
      </c>
      <c r="BH1820" s="227">
        <f>IF(N1820="sníž. přenesená",J1820,0)</f>
        <v>0</v>
      </c>
      <c r="BI1820" s="227">
        <f>IF(N1820="nulová",J1820,0)</f>
        <v>0</v>
      </c>
      <c r="BJ1820" s="19" t="s">
        <v>82</v>
      </c>
      <c r="BK1820" s="227">
        <f>ROUND(I1820*H1820,2)</f>
        <v>0</v>
      </c>
      <c r="BL1820" s="19" t="s">
        <v>486</v>
      </c>
      <c r="BM1820" s="226" t="s">
        <v>2272</v>
      </c>
    </row>
    <row r="1821" s="14" customFormat="1">
      <c r="A1821" s="14"/>
      <c r="B1821" s="249"/>
      <c r="C1821" s="250"/>
      <c r="D1821" s="240" t="s">
        <v>327</v>
      </c>
      <c r="E1821" s="251" t="s">
        <v>19</v>
      </c>
      <c r="F1821" s="252" t="s">
        <v>2273</v>
      </c>
      <c r="G1821" s="250"/>
      <c r="H1821" s="253">
        <v>2940.2710000000002</v>
      </c>
      <c r="I1821" s="254"/>
      <c r="J1821" s="250"/>
      <c r="K1821" s="250"/>
      <c r="L1821" s="255"/>
      <c r="M1821" s="256"/>
      <c r="N1821" s="257"/>
      <c r="O1821" s="257"/>
      <c r="P1821" s="257"/>
      <c r="Q1821" s="257"/>
      <c r="R1821" s="257"/>
      <c r="S1821" s="257"/>
      <c r="T1821" s="258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9" t="s">
        <v>327</v>
      </c>
      <c r="AU1821" s="259" t="s">
        <v>85</v>
      </c>
      <c r="AV1821" s="14" t="s">
        <v>85</v>
      </c>
      <c r="AW1821" s="14" t="s">
        <v>36</v>
      </c>
      <c r="AX1821" s="14" t="s">
        <v>75</v>
      </c>
      <c r="AY1821" s="259" t="s">
        <v>207</v>
      </c>
    </row>
    <row r="1822" s="14" customFormat="1">
      <c r="A1822" s="14"/>
      <c r="B1822" s="249"/>
      <c r="C1822" s="250"/>
      <c r="D1822" s="240" t="s">
        <v>327</v>
      </c>
      <c r="E1822" s="251" t="s">
        <v>19</v>
      </c>
      <c r="F1822" s="252" t="s">
        <v>2274</v>
      </c>
      <c r="G1822" s="250"/>
      <c r="H1822" s="253">
        <v>192.339</v>
      </c>
      <c r="I1822" s="254"/>
      <c r="J1822" s="250"/>
      <c r="K1822" s="250"/>
      <c r="L1822" s="255"/>
      <c r="M1822" s="256"/>
      <c r="N1822" s="257"/>
      <c r="O1822" s="257"/>
      <c r="P1822" s="257"/>
      <c r="Q1822" s="257"/>
      <c r="R1822" s="257"/>
      <c r="S1822" s="257"/>
      <c r="T1822" s="258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9" t="s">
        <v>327</v>
      </c>
      <c r="AU1822" s="259" t="s">
        <v>85</v>
      </c>
      <c r="AV1822" s="14" t="s">
        <v>85</v>
      </c>
      <c r="AW1822" s="14" t="s">
        <v>36</v>
      </c>
      <c r="AX1822" s="14" t="s">
        <v>75</v>
      </c>
      <c r="AY1822" s="259" t="s">
        <v>207</v>
      </c>
    </row>
    <row r="1823" s="14" customFormat="1">
      <c r="A1823" s="14"/>
      <c r="B1823" s="249"/>
      <c r="C1823" s="250"/>
      <c r="D1823" s="240" t="s">
        <v>327</v>
      </c>
      <c r="E1823" s="251" t="s">
        <v>19</v>
      </c>
      <c r="F1823" s="252" t="s">
        <v>2275</v>
      </c>
      <c r="G1823" s="250"/>
      <c r="H1823" s="253">
        <v>141.72300000000001</v>
      </c>
      <c r="I1823" s="254"/>
      <c r="J1823" s="250"/>
      <c r="K1823" s="250"/>
      <c r="L1823" s="255"/>
      <c r="M1823" s="256"/>
      <c r="N1823" s="257"/>
      <c r="O1823" s="257"/>
      <c r="P1823" s="257"/>
      <c r="Q1823" s="257"/>
      <c r="R1823" s="257"/>
      <c r="S1823" s="257"/>
      <c r="T1823" s="258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9" t="s">
        <v>327</v>
      </c>
      <c r="AU1823" s="259" t="s">
        <v>85</v>
      </c>
      <c r="AV1823" s="14" t="s">
        <v>85</v>
      </c>
      <c r="AW1823" s="14" t="s">
        <v>36</v>
      </c>
      <c r="AX1823" s="14" t="s">
        <v>75</v>
      </c>
      <c r="AY1823" s="259" t="s">
        <v>207</v>
      </c>
    </row>
    <row r="1824" s="14" customFormat="1">
      <c r="A1824" s="14"/>
      <c r="B1824" s="249"/>
      <c r="C1824" s="250"/>
      <c r="D1824" s="240" t="s">
        <v>327</v>
      </c>
      <c r="E1824" s="251" t="s">
        <v>19</v>
      </c>
      <c r="F1824" s="252" t="s">
        <v>2276</v>
      </c>
      <c r="G1824" s="250"/>
      <c r="H1824" s="253">
        <v>30.721</v>
      </c>
      <c r="I1824" s="254"/>
      <c r="J1824" s="250"/>
      <c r="K1824" s="250"/>
      <c r="L1824" s="255"/>
      <c r="M1824" s="256"/>
      <c r="N1824" s="257"/>
      <c r="O1824" s="257"/>
      <c r="P1824" s="257"/>
      <c r="Q1824" s="257"/>
      <c r="R1824" s="257"/>
      <c r="S1824" s="257"/>
      <c r="T1824" s="258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9" t="s">
        <v>327</v>
      </c>
      <c r="AU1824" s="259" t="s">
        <v>85</v>
      </c>
      <c r="AV1824" s="14" t="s">
        <v>85</v>
      </c>
      <c r="AW1824" s="14" t="s">
        <v>36</v>
      </c>
      <c r="AX1824" s="14" t="s">
        <v>75</v>
      </c>
      <c r="AY1824" s="259" t="s">
        <v>207</v>
      </c>
    </row>
    <row r="1825" s="15" customFormat="1">
      <c r="A1825" s="15"/>
      <c r="B1825" s="260"/>
      <c r="C1825" s="261"/>
      <c r="D1825" s="240" t="s">
        <v>327</v>
      </c>
      <c r="E1825" s="262" t="s">
        <v>19</v>
      </c>
      <c r="F1825" s="263" t="s">
        <v>345</v>
      </c>
      <c r="G1825" s="261"/>
      <c r="H1825" s="264">
        <v>3305.0540000000001</v>
      </c>
      <c r="I1825" s="265"/>
      <c r="J1825" s="261"/>
      <c r="K1825" s="261"/>
      <c r="L1825" s="266"/>
      <c r="M1825" s="267"/>
      <c r="N1825" s="268"/>
      <c r="O1825" s="268"/>
      <c r="P1825" s="268"/>
      <c r="Q1825" s="268"/>
      <c r="R1825" s="268"/>
      <c r="S1825" s="268"/>
      <c r="T1825" s="26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70" t="s">
        <v>327</v>
      </c>
      <c r="AU1825" s="270" t="s">
        <v>85</v>
      </c>
      <c r="AV1825" s="15" t="s">
        <v>215</v>
      </c>
      <c r="AW1825" s="15" t="s">
        <v>36</v>
      </c>
      <c r="AX1825" s="15" t="s">
        <v>82</v>
      </c>
      <c r="AY1825" s="270" t="s">
        <v>207</v>
      </c>
    </row>
    <row r="1826" s="2" customFormat="1" ht="24.15" customHeight="1">
      <c r="A1826" s="40"/>
      <c r="B1826" s="41"/>
      <c r="C1826" s="214" t="s">
        <v>2277</v>
      </c>
      <c r="D1826" s="214" t="s">
        <v>211</v>
      </c>
      <c r="E1826" s="215" t="s">
        <v>2278</v>
      </c>
      <c r="F1826" s="216" t="s">
        <v>2279</v>
      </c>
      <c r="G1826" s="217" t="s">
        <v>220</v>
      </c>
      <c r="H1826" s="218">
        <v>1467.616</v>
      </c>
      <c r="I1826" s="219"/>
      <c r="J1826" s="220">
        <f>ROUND(I1826*H1826,2)</f>
        <v>0</v>
      </c>
      <c r="K1826" s="216" t="s">
        <v>323</v>
      </c>
      <c r="L1826" s="46"/>
      <c r="M1826" s="229" t="s">
        <v>19</v>
      </c>
      <c r="N1826" s="230" t="s">
        <v>46</v>
      </c>
      <c r="O1826" s="86"/>
      <c r="P1826" s="231">
        <f>O1826*H1826</f>
        <v>0</v>
      </c>
      <c r="Q1826" s="231">
        <v>0</v>
      </c>
      <c r="R1826" s="231">
        <f>Q1826*H1826</f>
        <v>0</v>
      </c>
      <c r="S1826" s="231">
        <v>0</v>
      </c>
      <c r="T1826" s="232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6" t="s">
        <v>486</v>
      </c>
      <c r="AT1826" s="226" t="s">
        <v>211</v>
      </c>
      <c r="AU1826" s="226" t="s">
        <v>85</v>
      </c>
      <c r="AY1826" s="19" t="s">
        <v>207</v>
      </c>
      <c r="BE1826" s="227">
        <f>IF(N1826="základní",J1826,0)</f>
        <v>0</v>
      </c>
      <c r="BF1826" s="227">
        <f>IF(N1826="snížená",J1826,0)</f>
        <v>0</v>
      </c>
      <c r="BG1826" s="227">
        <f>IF(N1826="zákl. přenesená",J1826,0)</f>
        <v>0</v>
      </c>
      <c r="BH1826" s="227">
        <f>IF(N1826="sníž. přenesená",J1826,0)</f>
        <v>0</v>
      </c>
      <c r="BI1826" s="227">
        <f>IF(N1826="nulová",J1826,0)</f>
        <v>0</v>
      </c>
      <c r="BJ1826" s="19" t="s">
        <v>82</v>
      </c>
      <c r="BK1826" s="227">
        <f>ROUND(I1826*H1826,2)</f>
        <v>0</v>
      </c>
      <c r="BL1826" s="19" t="s">
        <v>486</v>
      </c>
      <c r="BM1826" s="226" t="s">
        <v>2280</v>
      </c>
    </row>
    <row r="1827" s="2" customFormat="1">
      <c r="A1827" s="40"/>
      <c r="B1827" s="41"/>
      <c r="C1827" s="42"/>
      <c r="D1827" s="233" t="s">
        <v>325</v>
      </c>
      <c r="E1827" s="42"/>
      <c r="F1827" s="234" t="s">
        <v>2281</v>
      </c>
      <c r="G1827" s="42"/>
      <c r="H1827" s="42"/>
      <c r="I1827" s="235"/>
      <c r="J1827" s="42"/>
      <c r="K1827" s="42"/>
      <c r="L1827" s="46"/>
      <c r="M1827" s="236"/>
      <c r="N1827" s="237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325</v>
      </c>
      <c r="AU1827" s="19" t="s">
        <v>85</v>
      </c>
    </row>
    <row r="1828" s="13" customFormat="1">
      <c r="A1828" s="13"/>
      <c r="B1828" s="238"/>
      <c r="C1828" s="239"/>
      <c r="D1828" s="240" t="s">
        <v>327</v>
      </c>
      <c r="E1828" s="241" t="s">
        <v>19</v>
      </c>
      <c r="F1828" s="242" t="s">
        <v>2282</v>
      </c>
      <c r="G1828" s="239"/>
      <c r="H1828" s="241" t="s">
        <v>19</v>
      </c>
      <c r="I1828" s="243"/>
      <c r="J1828" s="239"/>
      <c r="K1828" s="239"/>
      <c r="L1828" s="244"/>
      <c r="M1828" s="245"/>
      <c r="N1828" s="246"/>
      <c r="O1828" s="246"/>
      <c r="P1828" s="246"/>
      <c r="Q1828" s="246"/>
      <c r="R1828" s="246"/>
      <c r="S1828" s="246"/>
      <c r="T1828" s="247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8" t="s">
        <v>327</v>
      </c>
      <c r="AU1828" s="248" t="s">
        <v>85</v>
      </c>
      <c r="AV1828" s="13" t="s">
        <v>82</v>
      </c>
      <c r="AW1828" s="13" t="s">
        <v>36</v>
      </c>
      <c r="AX1828" s="13" t="s">
        <v>75</v>
      </c>
      <c r="AY1828" s="248" t="s">
        <v>207</v>
      </c>
    </row>
    <row r="1829" s="14" customFormat="1">
      <c r="A1829" s="14"/>
      <c r="B1829" s="249"/>
      <c r="C1829" s="250"/>
      <c r="D1829" s="240" t="s">
        <v>327</v>
      </c>
      <c r="E1829" s="251" t="s">
        <v>19</v>
      </c>
      <c r="F1829" s="252" t="s">
        <v>262</v>
      </c>
      <c r="G1829" s="250"/>
      <c r="H1829" s="253">
        <v>1400.1289999999999</v>
      </c>
      <c r="I1829" s="254"/>
      <c r="J1829" s="250"/>
      <c r="K1829" s="250"/>
      <c r="L1829" s="255"/>
      <c r="M1829" s="256"/>
      <c r="N1829" s="257"/>
      <c r="O1829" s="257"/>
      <c r="P1829" s="257"/>
      <c r="Q1829" s="257"/>
      <c r="R1829" s="257"/>
      <c r="S1829" s="257"/>
      <c r="T1829" s="258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9" t="s">
        <v>327</v>
      </c>
      <c r="AU1829" s="259" t="s">
        <v>85</v>
      </c>
      <c r="AV1829" s="14" t="s">
        <v>85</v>
      </c>
      <c r="AW1829" s="14" t="s">
        <v>36</v>
      </c>
      <c r="AX1829" s="14" t="s">
        <v>75</v>
      </c>
      <c r="AY1829" s="259" t="s">
        <v>207</v>
      </c>
    </row>
    <row r="1830" s="14" customFormat="1">
      <c r="A1830" s="14"/>
      <c r="B1830" s="249"/>
      <c r="C1830" s="250"/>
      <c r="D1830" s="240" t="s">
        <v>327</v>
      </c>
      <c r="E1830" s="251" t="s">
        <v>19</v>
      </c>
      <c r="F1830" s="252" t="s">
        <v>271</v>
      </c>
      <c r="G1830" s="250"/>
      <c r="H1830" s="253">
        <v>67.486999999999995</v>
      </c>
      <c r="I1830" s="254"/>
      <c r="J1830" s="250"/>
      <c r="K1830" s="250"/>
      <c r="L1830" s="255"/>
      <c r="M1830" s="256"/>
      <c r="N1830" s="257"/>
      <c r="O1830" s="257"/>
      <c r="P1830" s="257"/>
      <c r="Q1830" s="257"/>
      <c r="R1830" s="257"/>
      <c r="S1830" s="257"/>
      <c r="T1830" s="258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9" t="s">
        <v>327</v>
      </c>
      <c r="AU1830" s="259" t="s">
        <v>85</v>
      </c>
      <c r="AV1830" s="14" t="s">
        <v>85</v>
      </c>
      <c r="AW1830" s="14" t="s">
        <v>36</v>
      </c>
      <c r="AX1830" s="14" t="s">
        <v>75</v>
      </c>
      <c r="AY1830" s="259" t="s">
        <v>207</v>
      </c>
    </row>
    <row r="1831" s="15" customFormat="1">
      <c r="A1831" s="15"/>
      <c r="B1831" s="260"/>
      <c r="C1831" s="261"/>
      <c r="D1831" s="240" t="s">
        <v>327</v>
      </c>
      <c r="E1831" s="262" t="s">
        <v>19</v>
      </c>
      <c r="F1831" s="263" t="s">
        <v>345</v>
      </c>
      <c r="G1831" s="261"/>
      <c r="H1831" s="264">
        <v>1467.616</v>
      </c>
      <c r="I1831" s="265"/>
      <c r="J1831" s="261"/>
      <c r="K1831" s="261"/>
      <c r="L1831" s="266"/>
      <c r="M1831" s="267"/>
      <c r="N1831" s="268"/>
      <c r="O1831" s="268"/>
      <c r="P1831" s="268"/>
      <c r="Q1831" s="268"/>
      <c r="R1831" s="268"/>
      <c r="S1831" s="268"/>
      <c r="T1831" s="269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70" t="s">
        <v>327</v>
      </c>
      <c r="AU1831" s="270" t="s">
        <v>85</v>
      </c>
      <c r="AV1831" s="15" t="s">
        <v>215</v>
      </c>
      <c r="AW1831" s="15" t="s">
        <v>36</v>
      </c>
      <c r="AX1831" s="15" t="s">
        <v>82</v>
      </c>
      <c r="AY1831" s="270" t="s">
        <v>207</v>
      </c>
    </row>
    <row r="1832" s="2" customFormat="1" ht="24.15" customHeight="1">
      <c r="A1832" s="40"/>
      <c r="B1832" s="41"/>
      <c r="C1832" s="282" t="s">
        <v>2283</v>
      </c>
      <c r="D1832" s="282" t="s">
        <v>427</v>
      </c>
      <c r="E1832" s="283" t="s">
        <v>2284</v>
      </c>
      <c r="F1832" s="284" t="s">
        <v>2285</v>
      </c>
      <c r="G1832" s="285" t="s">
        <v>220</v>
      </c>
      <c r="H1832" s="286">
        <v>1540.9960000000001</v>
      </c>
      <c r="I1832" s="287"/>
      <c r="J1832" s="288">
        <f>ROUND(I1832*H1832,2)</f>
        <v>0</v>
      </c>
      <c r="K1832" s="284" t="s">
        <v>323</v>
      </c>
      <c r="L1832" s="289"/>
      <c r="M1832" s="290" t="s">
        <v>19</v>
      </c>
      <c r="N1832" s="291" t="s">
        <v>46</v>
      </c>
      <c r="O1832" s="86"/>
      <c r="P1832" s="231">
        <f>O1832*H1832</f>
        <v>0</v>
      </c>
      <c r="Q1832" s="231">
        <v>0.00080000000000000004</v>
      </c>
      <c r="R1832" s="231">
        <f>Q1832*H1832</f>
        <v>1.2327968</v>
      </c>
      <c r="S1832" s="231">
        <v>0</v>
      </c>
      <c r="T1832" s="232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26" t="s">
        <v>677</v>
      </c>
      <c r="AT1832" s="226" t="s">
        <v>427</v>
      </c>
      <c r="AU1832" s="226" t="s">
        <v>85</v>
      </c>
      <c r="AY1832" s="19" t="s">
        <v>207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19" t="s">
        <v>82</v>
      </c>
      <c r="BK1832" s="227">
        <f>ROUND(I1832*H1832,2)</f>
        <v>0</v>
      </c>
      <c r="BL1832" s="19" t="s">
        <v>486</v>
      </c>
      <c r="BM1832" s="226" t="s">
        <v>2286</v>
      </c>
    </row>
    <row r="1833" s="14" customFormat="1">
      <c r="A1833" s="14"/>
      <c r="B1833" s="249"/>
      <c r="C1833" s="250"/>
      <c r="D1833" s="240" t="s">
        <v>327</v>
      </c>
      <c r="E1833" s="251" t="s">
        <v>19</v>
      </c>
      <c r="F1833" s="252" t="s">
        <v>2287</v>
      </c>
      <c r="G1833" s="250"/>
      <c r="H1833" s="253">
        <v>1470.135</v>
      </c>
      <c r="I1833" s="254"/>
      <c r="J1833" s="250"/>
      <c r="K1833" s="250"/>
      <c r="L1833" s="255"/>
      <c r="M1833" s="256"/>
      <c r="N1833" s="257"/>
      <c r="O1833" s="257"/>
      <c r="P1833" s="257"/>
      <c r="Q1833" s="257"/>
      <c r="R1833" s="257"/>
      <c r="S1833" s="257"/>
      <c r="T1833" s="25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9" t="s">
        <v>327</v>
      </c>
      <c r="AU1833" s="259" t="s">
        <v>85</v>
      </c>
      <c r="AV1833" s="14" t="s">
        <v>85</v>
      </c>
      <c r="AW1833" s="14" t="s">
        <v>36</v>
      </c>
      <c r="AX1833" s="14" t="s">
        <v>75</v>
      </c>
      <c r="AY1833" s="259" t="s">
        <v>207</v>
      </c>
    </row>
    <row r="1834" s="14" customFormat="1">
      <c r="A1834" s="14"/>
      <c r="B1834" s="249"/>
      <c r="C1834" s="250"/>
      <c r="D1834" s="240" t="s">
        <v>327</v>
      </c>
      <c r="E1834" s="251" t="s">
        <v>19</v>
      </c>
      <c r="F1834" s="252" t="s">
        <v>2288</v>
      </c>
      <c r="G1834" s="250"/>
      <c r="H1834" s="253">
        <v>70.861000000000004</v>
      </c>
      <c r="I1834" s="254"/>
      <c r="J1834" s="250"/>
      <c r="K1834" s="250"/>
      <c r="L1834" s="255"/>
      <c r="M1834" s="256"/>
      <c r="N1834" s="257"/>
      <c r="O1834" s="257"/>
      <c r="P1834" s="257"/>
      <c r="Q1834" s="257"/>
      <c r="R1834" s="257"/>
      <c r="S1834" s="257"/>
      <c r="T1834" s="258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9" t="s">
        <v>327</v>
      </c>
      <c r="AU1834" s="259" t="s">
        <v>85</v>
      </c>
      <c r="AV1834" s="14" t="s">
        <v>85</v>
      </c>
      <c r="AW1834" s="14" t="s">
        <v>36</v>
      </c>
      <c r="AX1834" s="14" t="s">
        <v>75</v>
      </c>
      <c r="AY1834" s="259" t="s">
        <v>207</v>
      </c>
    </row>
    <row r="1835" s="15" customFormat="1">
      <c r="A1835" s="15"/>
      <c r="B1835" s="260"/>
      <c r="C1835" s="261"/>
      <c r="D1835" s="240" t="s">
        <v>327</v>
      </c>
      <c r="E1835" s="262" t="s">
        <v>19</v>
      </c>
      <c r="F1835" s="263" t="s">
        <v>345</v>
      </c>
      <c r="G1835" s="261"/>
      <c r="H1835" s="264">
        <v>1540.9960000000001</v>
      </c>
      <c r="I1835" s="265"/>
      <c r="J1835" s="261"/>
      <c r="K1835" s="261"/>
      <c r="L1835" s="266"/>
      <c r="M1835" s="267"/>
      <c r="N1835" s="268"/>
      <c r="O1835" s="268"/>
      <c r="P1835" s="268"/>
      <c r="Q1835" s="268"/>
      <c r="R1835" s="268"/>
      <c r="S1835" s="268"/>
      <c r="T1835" s="269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0" t="s">
        <v>327</v>
      </c>
      <c r="AU1835" s="270" t="s">
        <v>85</v>
      </c>
      <c r="AV1835" s="15" t="s">
        <v>215</v>
      </c>
      <c r="AW1835" s="15" t="s">
        <v>36</v>
      </c>
      <c r="AX1835" s="15" t="s">
        <v>82</v>
      </c>
      <c r="AY1835" s="270" t="s">
        <v>207</v>
      </c>
    </row>
    <row r="1836" s="2" customFormat="1" ht="21.75" customHeight="1">
      <c r="A1836" s="40"/>
      <c r="B1836" s="41"/>
      <c r="C1836" s="214" t="s">
        <v>2289</v>
      </c>
      <c r="D1836" s="214" t="s">
        <v>211</v>
      </c>
      <c r="E1836" s="215" t="s">
        <v>2290</v>
      </c>
      <c r="F1836" s="216" t="s">
        <v>2291</v>
      </c>
      <c r="G1836" s="217" t="s">
        <v>220</v>
      </c>
      <c r="H1836" s="218">
        <v>1400.1289999999999</v>
      </c>
      <c r="I1836" s="219"/>
      <c r="J1836" s="220">
        <f>ROUND(I1836*H1836,2)</f>
        <v>0</v>
      </c>
      <c r="K1836" s="216" t="s">
        <v>323</v>
      </c>
      <c r="L1836" s="46"/>
      <c r="M1836" s="229" t="s">
        <v>19</v>
      </c>
      <c r="N1836" s="230" t="s">
        <v>46</v>
      </c>
      <c r="O1836" s="86"/>
      <c r="P1836" s="231">
        <f>O1836*H1836</f>
        <v>0</v>
      </c>
      <c r="Q1836" s="231">
        <v>0</v>
      </c>
      <c r="R1836" s="231">
        <f>Q1836*H1836</f>
        <v>0</v>
      </c>
      <c r="S1836" s="231">
        <v>0</v>
      </c>
      <c r="T1836" s="232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26" t="s">
        <v>486</v>
      </c>
      <c r="AT1836" s="226" t="s">
        <v>211</v>
      </c>
      <c r="AU1836" s="226" t="s">
        <v>85</v>
      </c>
      <c r="AY1836" s="19" t="s">
        <v>207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19" t="s">
        <v>82</v>
      </c>
      <c r="BK1836" s="227">
        <f>ROUND(I1836*H1836,2)</f>
        <v>0</v>
      </c>
      <c r="BL1836" s="19" t="s">
        <v>486</v>
      </c>
      <c r="BM1836" s="226" t="s">
        <v>2292</v>
      </c>
    </row>
    <row r="1837" s="2" customFormat="1">
      <c r="A1837" s="40"/>
      <c r="B1837" s="41"/>
      <c r="C1837" s="42"/>
      <c r="D1837" s="233" t="s">
        <v>325</v>
      </c>
      <c r="E1837" s="42"/>
      <c r="F1837" s="234" t="s">
        <v>2293</v>
      </c>
      <c r="G1837" s="42"/>
      <c r="H1837" s="42"/>
      <c r="I1837" s="235"/>
      <c r="J1837" s="42"/>
      <c r="K1837" s="42"/>
      <c r="L1837" s="46"/>
      <c r="M1837" s="236"/>
      <c r="N1837" s="237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325</v>
      </c>
      <c r="AU1837" s="19" t="s">
        <v>85</v>
      </c>
    </row>
    <row r="1838" s="13" customFormat="1">
      <c r="A1838" s="13"/>
      <c r="B1838" s="238"/>
      <c r="C1838" s="239"/>
      <c r="D1838" s="240" t="s">
        <v>327</v>
      </c>
      <c r="E1838" s="241" t="s">
        <v>19</v>
      </c>
      <c r="F1838" s="242" t="s">
        <v>2294</v>
      </c>
      <c r="G1838" s="239"/>
      <c r="H1838" s="241" t="s">
        <v>19</v>
      </c>
      <c r="I1838" s="243"/>
      <c r="J1838" s="239"/>
      <c r="K1838" s="239"/>
      <c r="L1838" s="244"/>
      <c r="M1838" s="245"/>
      <c r="N1838" s="246"/>
      <c r="O1838" s="246"/>
      <c r="P1838" s="246"/>
      <c r="Q1838" s="246"/>
      <c r="R1838" s="246"/>
      <c r="S1838" s="246"/>
      <c r="T1838" s="247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8" t="s">
        <v>327</v>
      </c>
      <c r="AU1838" s="248" t="s">
        <v>85</v>
      </c>
      <c r="AV1838" s="13" t="s">
        <v>82</v>
      </c>
      <c r="AW1838" s="13" t="s">
        <v>36</v>
      </c>
      <c r="AX1838" s="13" t="s">
        <v>75</v>
      </c>
      <c r="AY1838" s="248" t="s">
        <v>207</v>
      </c>
    </row>
    <row r="1839" s="14" customFormat="1">
      <c r="A1839" s="14"/>
      <c r="B1839" s="249"/>
      <c r="C1839" s="250"/>
      <c r="D1839" s="240" t="s">
        <v>327</v>
      </c>
      <c r="E1839" s="251" t="s">
        <v>19</v>
      </c>
      <c r="F1839" s="252" t="s">
        <v>262</v>
      </c>
      <c r="G1839" s="250"/>
      <c r="H1839" s="253">
        <v>1400.1289999999999</v>
      </c>
      <c r="I1839" s="254"/>
      <c r="J1839" s="250"/>
      <c r="K1839" s="250"/>
      <c r="L1839" s="255"/>
      <c r="M1839" s="256"/>
      <c r="N1839" s="257"/>
      <c r="O1839" s="257"/>
      <c r="P1839" s="257"/>
      <c r="Q1839" s="257"/>
      <c r="R1839" s="257"/>
      <c r="S1839" s="257"/>
      <c r="T1839" s="258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9" t="s">
        <v>327</v>
      </c>
      <c r="AU1839" s="259" t="s">
        <v>85</v>
      </c>
      <c r="AV1839" s="14" t="s">
        <v>85</v>
      </c>
      <c r="AW1839" s="14" t="s">
        <v>36</v>
      </c>
      <c r="AX1839" s="14" t="s">
        <v>82</v>
      </c>
      <c r="AY1839" s="259" t="s">
        <v>207</v>
      </c>
    </row>
    <row r="1840" s="2" customFormat="1" ht="16.5" customHeight="1">
      <c r="A1840" s="40"/>
      <c r="B1840" s="41"/>
      <c r="C1840" s="282" t="s">
        <v>2295</v>
      </c>
      <c r="D1840" s="282" t="s">
        <v>427</v>
      </c>
      <c r="E1840" s="283" t="s">
        <v>2296</v>
      </c>
      <c r="F1840" s="284" t="s">
        <v>2297</v>
      </c>
      <c r="G1840" s="285" t="s">
        <v>220</v>
      </c>
      <c r="H1840" s="286">
        <v>1470.135</v>
      </c>
      <c r="I1840" s="287"/>
      <c r="J1840" s="288">
        <f>ROUND(I1840*H1840,2)</f>
        <v>0</v>
      </c>
      <c r="K1840" s="284" t="s">
        <v>323</v>
      </c>
      <c r="L1840" s="289"/>
      <c r="M1840" s="290" t="s">
        <v>19</v>
      </c>
      <c r="N1840" s="291" t="s">
        <v>46</v>
      </c>
      <c r="O1840" s="86"/>
      <c r="P1840" s="231">
        <f>O1840*H1840</f>
        <v>0</v>
      </c>
      <c r="Q1840" s="231">
        <v>0.0030000000000000001</v>
      </c>
      <c r="R1840" s="231">
        <f>Q1840*H1840</f>
        <v>4.4104049999999999</v>
      </c>
      <c r="S1840" s="231">
        <v>0</v>
      </c>
      <c r="T1840" s="232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26" t="s">
        <v>677</v>
      </c>
      <c r="AT1840" s="226" t="s">
        <v>427</v>
      </c>
      <c r="AU1840" s="226" t="s">
        <v>85</v>
      </c>
      <c r="AY1840" s="19" t="s">
        <v>207</v>
      </c>
      <c r="BE1840" s="227">
        <f>IF(N1840="základní",J1840,0)</f>
        <v>0</v>
      </c>
      <c r="BF1840" s="227">
        <f>IF(N1840="snížená",J1840,0)</f>
        <v>0</v>
      </c>
      <c r="BG1840" s="227">
        <f>IF(N1840="zákl. přenesená",J1840,0)</f>
        <v>0</v>
      </c>
      <c r="BH1840" s="227">
        <f>IF(N1840="sníž. přenesená",J1840,0)</f>
        <v>0</v>
      </c>
      <c r="BI1840" s="227">
        <f>IF(N1840="nulová",J1840,0)</f>
        <v>0</v>
      </c>
      <c r="BJ1840" s="19" t="s">
        <v>82</v>
      </c>
      <c r="BK1840" s="227">
        <f>ROUND(I1840*H1840,2)</f>
        <v>0</v>
      </c>
      <c r="BL1840" s="19" t="s">
        <v>486</v>
      </c>
      <c r="BM1840" s="226" t="s">
        <v>2298</v>
      </c>
    </row>
    <row r="1841" s="14" customFormat="1">
      <c r="A1841" s="14"/>
      <c r="B1841" s="249"/>
      <c r="C1841" s="250"/>
      <c r="D1841" s="240" t="s">
        <v>327</v>
      </c>
      <c r="E1841" s="251" t="s">
        <v>19</v>
      </c>
      <c r="F1841" s="252" t="s">
        <v>2287</v>
      </c>
      <c r="G1841" s="250"/>
      <c r="H1841" s="253">
        <v>1470.135</v>
      </c>
      <c r="I1841" s="254"/>
      <c r="J1841" s="250"/>
      <c r="K1841" s="250"/>
      <c r="L1841" s="255"/>
      <c r="M1841" s="256"/>
      <c r="N1841" s="257"/>
      <c r="O1841" s="257"/>
      <c r="P1841" s="257"/>
      <c r="Q1841" s="257"/>
      <c r="R1841" s="257"/>
      <c r="S1841" s="257"/>
      <c r="T1841" s="258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9" t="s">
        <v>327</v>
      </c>
      <c r="AU1841" s="259" t="s">
        <v>85</v>
      </c>
      <c r="AV1841" s="14" t="s">
        <v>85</v>
      </c>
      <c r="AW1841" s="14" t="s">
        <v>36</v>
      </c>
      <c r="AX1841" s="14" t="s">
        <v>82</v>
      </c>
      <c r="AY1841" s="259" t="s">
        <v>207</v>
      </c>
    </row>
    <row r="1842" s="2" customFormat="1" ht="21.75" customHeight="1">
      <c r="A1842" s="40"/>
      <c r="B1842" s="41"/>
      <c r="C1842" s="214" t="s">
        <v>2299</v>
      </c>
      <c r="D1842" s="214" t="s">
        <v>211</v>
      </c>
      <c r="E1842" s="215" t="s">
        <v>2300</v>
      </c>
      <c r="F1842" s="216" t="s">
        <v>2301</v>
      </c>
      <c r="G1842" s="217" t="s">
        <v>220</v>
      </c>
      <c r="H1842" s="218">
        <v>2867.7449999999999</v>
      </c>
      <c r="I1842" s="219"/>
      <c r="J1842" s="220">
        <f>ROUND(I1842*H1842,2)</f>
        <v>0</v>
      </c>
      <c r="K1842" s="216" t="s">
        <v>323</v>
      </c>
      <c r="L1842" s="46"/>
      <c r="M1842" s="229" t="s">
        <v>19</v>
      </c>
      <c r="N1842" s="230" t="s">
        <v>46</v>
      </c>
      <c r="O1842" s="86"/>
      <c r="P1842" s="231">
        <f>O1842*H1842</f>
        <v>0</v>
      </c>
      <c r="Q1842" s="231">
        <v>0</v>
      </c>
      <c r="R1842" s="231">
        <f>Q1842*H1842</f>
        <v>0</v>
      </c>
      <c r="S1842" s="231">
        <v>0</v>
      </c>
      <c r="T1842" s="232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6" t="s">
        <v>486</v>
      </c>
      <c r="AT1842" s="226" t="s">
        <v>211</v>
      </c>
      <c r="AU1842" s="226" t="s">
        <v>85</v>
      </c>
      <c r="AY1842" s="19" t="s">
        <v>207</v>
      </c>
      <c r="BE1842" s="227">
        <f>IF(N1842="základní",J1842,0)</f>
        <v>0</v>
      </c>
      <c r="BF1842" s="227">
        <f>IF(N1842="snížená",J1842,0)</f>
        <v>0</v>
      </c>
      <c r="BG1842" s="227">
        <f>IF(N1842="zákl. přenesená",J1842,0)</f>
        <v>0</v>
      </c>
      <c r="BH1842" s="227">
        <f>IF(N1842="sníž. přenesená",J1842,0)</f>
        <v>0</v>
      </c>
      <c r="BI1842" s="227">
        <f>IF(N1842="nulová",J1842,0)</f>
        <v>0</v>
      </c>
      <c r="BJ1842" s="19" t="s">
        <v>82</v>
      </c>
      <c r="BK1842" s="227">
        <f>ROUND(I1842*H1842,2)</f>
        <v>0</v>
      </c>
      <c r="BL1842" s="19" t="s">
        <v>486</v>
      </c>
      <c r="BM1842" s="226" t="s">
        <v>2302</v>
      </c>
    </row>
    <row r="1843" s="2" customFormat="1">
      <c r="A1843" s="40"/>
      <c r="B1843" s="41"/>
      <c r="C1843" s="42"/>
      <c r="D1843" s="233" t="s">
        <v>325</v>
      </c>
      <c r="E1843" s="42"/>
      <c r="F1843" s="234" t="s">
        <v>2303</v>
      </c>
      <c r="G1843" s="42"/>
      <c r="H1843" s="42"/>
      <c r="I1843" s="235"/>
      <c r="J1843" s="42"/>
      <c r="K1843" s="42"/>
      <c r="L1843" s="46"/>
      <c r="M1843" s="236"/>
      <c r="N1843" s="237"/>
      <c r="O1843" s="86"/>
      <c r="P1843" s="86"/>
      <c r="Q1843" s="86"/>
      <c r="R1843" s="86"/>
      <c r="S1843" s="86"/>
      <c r="T1843" s="87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9" t="s">
        <v>325</v>
      </c>
      <c r="AU1843" s="19" t="s">
        <v>85</v>
      </c>
    </row>
    <row r="1844" s="13" customFormat="1">
      <c r="A1844" s="13"/>
      <c r="B1844" s="238"/>
      <c r="C1844" s="239"/>
      <c r="D1844" s="240" t="s">
        <v>327</v>
      </c>
      <c r="E1844" s="241" t="s">
        <v>19</v>
      </c>
      <c r="F1844" s="242" t="s">
        <v>2304</v>
      </c>
      <c r="G1844" s="239"/>
      <c r="H1844" s="241" t="s">
        <v>19</v>
      </c>
      <c r="I1844" s="243"/>
      <c r="J1844" s="239"/>
      <c r="K1844" s="239"/>
      <c r="L1844" s="244"/>
      <c r="M1844" s="245"/>
      <c r="N1844" s="246"/>
      <c r="O1844" s="246"/>
      <c r="P1844" s="246"/>
      <c r="Q1844" s="246"/>
      <c r="R1844" s="246"/>
      <c r="S1844" s="246"/>
      <c r="T1844" s="247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8" t="s">
        <v>327</v>
      </c>
      <c r="AU1844" s="248" t="s">
        <v>85</v>
      </c>
      <c r="AV1844" s="13" t="s">
        <v>82</v>
      </c>
      <c r="AW1844" s="13" t="s">
        <v>36</v>
      </c>
      <c r="AX1844" s="13" t="s">
        <v>75</v>
      </c>
      <c r="AY1844" s="248" t="s">
        <v>207</v>
      </c>
    </row>
    <row r="1845" s="14" customFormat="1">
      <c r="A1845" s="14"/>
      <c r="B1845" s="249"/>
      <c r="C1845" s="250"/>
      <c r="D1845" s="240" t="s">
        <v>327</v>
      </c>
      <c r="E1845" s="251" t="s">
        <v>19</v>
      </c>
      <c r="F1845" s="252" t="s">
        <v>2305</v>
      </c>
      <c r="G1845" s="250"/>
      <c r="H1845" s="253">
        <v>2800.2579999999998</v>
      </c>
      <c r="I1845" s="254"/>
      <c r="J1845" s="250"/>
      <c r="K1845" s="250"/>
      <c r="L1845" s="255"/>
      <c r="M1845" s="256"/>
      <c r="N1845" s="257"/>
      <c r="O1845" s="257"/>
      <c r="P1845" s="257"/>
      <c r="Q1845" s="257"/>
      <c r="R1845" s="257"/>
      <c r="S1845" s="257"/>
      <c r="T1845" s="258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9" t="s">
        <v>327</v>
      </c>
      <c r="AU1845" s="259" t="s">
        <v>85</v>
      </c>
      <c r="AV1845" s="14" t="s">
        <v>85</v>
      </c>
      <c r="AW1845" s="14" t="s">
        <v>36</v>
      </c>
      <c r="AX1845" s="14" t="s">
        <v>75</v>
      </c>
      <c r="AY1845" s="259" t="s">
        <v>207</v>
      </c>
    </row>
    <row r="1846" s="14" customFormat="1">
      <c r="A1846" s="14"/>
      <c r="B1846" s="249"/>
      <c r="C1846" s="250"/>
      <c r="D1846" s="240" t="s">
        <v>327</v>
      </c>
      <c r="E1846" s="251" t="s">
        <v>19</v>
      </c>
      <c r="F1846" s="252" t="s">
        <v>271</v>
      </c>
      <c r="G1846" s="250"/>
      <c r="H1846" s="253">
        <v>67.486999999999995</v>
      </c>
      <c r="I1846" s="254"/>
      <c r="J1846" s="250"/>
      <c r="K1846" s="250"/>
      <c r="L1846" s="255"/>
      <c r="M1846" s="256"/>
      <c r="N1846" s="257"/>
      <c r="O1846" s="257"/>
      <c r="P1846" s="257"/>
      <c r="Q1846" s="257"/>
      <c r="R1846" s="257"/>
      <c r="S1846" s="257"/>
      <c r="T1846" s="258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9" t="s">
        <v>327</v>
      </c>
      <c r="AU1846" s="259" t="s">
        <v>85</v>
      </c>
      <c r="AV1846" s="14" t="s">
        <v>85</v>
      </c>
      <c r="AW1846" s="14" t="s">
        <v>36</v>
      </c>
      <c r="AX1846" s="14" t="s">
        <v>75</v>
      </c>
      <c r="AY1846" s="259" t="s">
        <v>207</v>
      </c>
    </row>
    <row r="1847" s="15" customFormat="1">
      <c r="A1847" s="15"/>
      <c r="B1847" s="260"/>
      <c r="C1847" s="261"/>
      <c r="D1847" s="240" t="s">
        <v>327</v>
      </c>
      <c r="E1847" s="262" t="s">
        <v>19</v>
      </c>
      <c r="F1847" s="263" t="s">
        <v>345</v>
      </c>
      <c r="G1847" s="261"/>
      <c r="H1847" s="264">
        <v>2867.7449999999999</v>
      </c>
      <c r="I1847" s="265"/>
      <c r="J1847" s="261"/>
      <c r="K1847" s="261"/>
      <c r="L1847" s="266"/>
      <c r="M1847" s="267"/>
      <c r="N1847" s="268"/>
      <c r="O1847" s="268"/>
      <c r="P1847" s="268"/>
      <c r="Q1847" s="268"/>
      <c r="R1847" s="268"/>
      <c r="S1847" s="268"/>
      <c r="T1847" s="269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70" t="s">
        <v>327</v>
      </c>
      <c r="AU1847" s="270" t="s">
        <v>85</v>
      </c>
      <c r="AV1847" s="15" t="s">
        <v>215</v>
      </c>
      <c r="AW1847" s="15" t="s">
        <v>36</v>
      </c>
      <c r="AX1847" s="15" t="s">
        <v>82</v>
      </c>
      <c r="AY1847" s="270" t="s">
        <v>207</v>
      </c>
    </row>
    <row r="1848" s="2" customFormat="1" ht="16.5" customHeight="1">
      <c r="A1848" s="40"/>
      <c r="B1848" s="41"/>
      <c r="C1848" s="282" t="s">
        <v>2306</v>
      </c>
      <c r="D1848" s="282" t="s">
        <v>427</v>
      </c>
      <c r="E1848" s="283" t="s">
        <v>2307</v>
      </c>
      <c r="F1848" s="284" t="s">
        <v>2308</v>
      </c>
      <c r="G1848" s="285" t="s">
        <v>220</v>
      </c>
      <c r="H1848" s="286">
        <v>3011.1320000000001</v>
      </c>
      <c r="I1848" s="287"/>
      <c r="J1848" s="288">
        <f>ROUND(I1848*H1848,2)</f>
        <v>0</v>
      </c>
      <c r="K1848" s="284" t="s">
        <v>323</v>
      </c>
      <c r="L1848" s="289"/>
      <c r="M1848" s="290" t="s">
        <v>19</v>
      </c>
      <c r="N1848" s="291" t="s">
        <v>46</v>
      </c>
      <c r="O1848" s="86"/>
      <c r="P1848" s="231">
        <f>O1848*H1848</f>
        <v>0</v>
      </c>
      <c r="Q1848" s="231">
        <v>0.00010000000000000001</v>
      </c>
      <c r="R1848" s="231">
        <f>Q1848*H1848</f>
        <v>0.30111320000000003</v>
      </c>
      <c r="S1848" s="231">
        <v>0</v>
      </c>
      <c r="T1848" s="232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6" t="s">
        <v>677</v>
      </c>
      <c r="AT1848" s="226" t="s">
        <v>427</v>
      </c>
      <c r="AU1848" s="226" t="s">
        <v>85</v>
      </c>
      <c r="AY1848" s="19" t="s">
        <v>207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19" t="s">
        <v>82</v>
      </c>
      <c r="BK1848" s="227">
        <f>ROUND(I1848*H1848,2)</f>
        <v>0</v>
      </c>
      <c r="BL1848" s="19" t="s">
        <v>486</v>
      </c>
      <c r="BM1848" s="226" t="s">
        <v>2309</v>
      </c>
    </row>
    <row r="1849" s="14" customFormat="1">
      <c r="A1849" s="14"/>
      <c r="B1849" s="249"/>
      <c r="C1849" s="250"/>
      <c r="D1849" s="240" t="s">
        <v>327</v>
      </c>
      <c r="E1849" s="251" t="s">
        <v>19</v>
      </c>
      <c r="F1849" s="252" t="s">
        <v>2273</v>
      </c>
      <c r="G1849" s="250"/>
      <c r="H1849" s="253">
        <v>2940.2710000000002</v>
      </c>
      <c r="I1849" s="254"/>
      <c r="J1849" s="250"/>
      <c r="K1849" s="250"/>
      <c r="L1849" s="255"/>
      <c r="M1849" s="256"/>
      <c r="N1849" s="257"/>
      <c r="O1849" s="257"/>
      <c r="P1849" s="257"/>
      <c r="Q1849" s="257"/>
      <c r="R1849" s="257"/>
      <c r="S1849" s="257"/>
      <c r="T1849" s="258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9" t="s">
        <v>327</v>
      </c>
      <c r="AU1849" s="259" t="s">
        <v>85</v>
      </c>
      <c r="AV1849" s="14" t="s">
        <v>85</v>
      </c>
      <c r="AW1849" s="14" t="s">
        <v>36</v>
      </c>
      <c r="AX1849" s="14" t="s">
        <v>75</v>
      </c>
      <c r="AY1849" s="259" t="s">
        <v>207</v>
      </c>
    </row>
    <row r="1850" s="14" customFormat="1">
      <c r="A1850" s="14"/>
      <c r="B1850" s="249"/>
      <c r="C1850" s="250"/>
      <c r="D1850" s="240" t="s">
        <v>327</v>
      </c>
      <c r="E1850" s="251" t="s">
        <v>19</v>
      </c>
      <c r="F1850" s="252" t="s">
        <v>2288</v>
      </c>
      <c r="G1850" s="250"/>
      <c r="H1850" s="253">
        <v>70.861000000000004</v>
      </c>
      <c r="I1850" s="254"/>
      <c r="J1850" s="250"/>
      <c r="K1850" s="250"/>
      <c r="L1850" s="255"/>
      <c r="M1850" s="256"/>
      <c r="N1850" s="257"/>
      <c r="O1850" s="257"/>
      <c r="P1850" s="257"/>
      <c r="Q1850" s="257"/>
      <c r="R1850" s="257"/>
      <c r="S1850" s="257"/>
      <c r="T1850" s="258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9" t="s">
        <v>327</v>
      </c>
      <c r="AU1850" s="259" t="s">
        <v>85</v>
      </c>
      <c r="AV1850" s="14" t="s">
        <v>85</v>
      </c>
      <c r="AW1850" s="14" t="s">
        <v>36</v>
      </c>
      <c r="AX1850" s="14" t="s">
        <v>75</v>
      </c>
      <c r="AY1850" s="259" t="s">
        <v>207</v>
      </c>
    </row>
    <row r="1851" s="15" customFormat="1">
      <c r="A1851" s="15"/>
      <c r="B1851" s="260"/>
      <c r="C1851" s="261"/>
      <c r="D1851" s="240" t="s">
        <v>327</v>
      </c>
      <c r="E1851" s="262" t="s">
        <v>19</v>
      </c>
      <c r="F1851" s="263" t="s">
        <v>345</v>
      </c>
      <c r="G1851" s="261"/>
      <c r="H1851" s="264">
        <v>3011.1320000000001</v>
      </c>
      <c r="I1851" s="265"/>
      <c r="J1851" s="261"/>
      <c r="K1851" s="261"/>
      <c r="L1851" s="266"/>
      <c r="M1851" s="267"/>
      <c r="N1851" s="268"/>
      <c r="O1851" s="268"/>
      <c r="P1851" s="268"/>
      <c r="Q1851" s="268"/>
      <c r="R1851" s="268"/>
      <c r="S1851" s="268"/>
      <c r="T1851" s="269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0" t="s">
        <v>327</v>
      </c>
      <c r="AU1851" s="270" t="s">
        <v>85</v>
      </c>
      <c r="AV1851" s="15" t="s">
        <v>215</v>
      </c>
      <c r="AW1851" s="15" t="s">
        <v>36</v>
      </c>
      <c r="AX1851" s="15" t="s">
        <v>82</v>
      </c>
      <c r="AY1851" s="270" t="s">
        <v>207</v>
      </c>
    </row>
    <row r="1852" s="2" customFormat="1" ht="21.75" customHeight="1">
      <c r="A1852" s="40"/>
      <c r="B1852" s="41"/>
      <c r="C1852" s="214" t="s">
        <v>2310</v>
      </c>
      <c r="D1852" s="214" t="s">
        <v>211</v>
      </c>
      <c r="E1852" s="215" t="s">
        <v>2311</v>
      </c>
      <c r="F1852" s="216" t="s">
        <v>2312</v>
      </c>
      <c r="G1852" s="217" t="s">
        <v>220</v>
      </c>
      <c r="H1852" s="218">
        <v>1026.454</v>
      </c>
      <c r="I1852" s="219"/>
      <c r="J1852" s="220">
        <f>ROUND(I1852*H1852,2)</f>
        <v>0</v>
      </c>
      <c r="K1852" s="216" t="s">
        <v>323</v>
      </c>
      <c r="L1852" s="46"/>
      <c r="M1852" s="229" t="s">
        <v>19</v>
      </c>
      <c r="N1852" s="230" t="s">
        <v>46</v>
      </c>
      <c r="O1852" s="86"/>
      <c r="P1852" s="231">
        <f>O1852*H1852</f>
        <v>0</v>
      </c>
      <c r="Q1852" s="231">
        <v>0</v>
      </c>
      <c r="R1852" s="231">
        <f>Q1852*H1852</f>
        <v>0</v>
      </c>
      <c r="S1852" s="231">
        <v>0</v>
      </c>
      <c r="T1852" s="232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6" t="s">
        <v>486</v>
      </c>
      <c r="AT1852" s="226" t="s">
        <v>211</v>
      </c>
      <c r="AU1852" s="226" t="s">
        <v>85</v>
      </c>
      <c r="AY1852" s="19" t="s">
        <v>207</v>
      </c>
      <c r="BE1852" s="227">
        <f>IF(N1852="základní",J1852,0)</f>
        <v>0</v>
      </c>
      <c r="BF1852" s="227">
        <f>IF(N1852="snížená",J1852,0)</f>
        <v>0</v>
      </c>
      <c r="BG1852" s="227">
        <f>IF(N1852="zákl. přenesená",J1852,0)</f>
        <v>0</v>
      </c>
      <c r="BH1852" s="227">
        <f>IF(N1852="sníž. přenesená",J1852,0)</f>
        <v>0</v>
      </c>
      <c r="BI1852" s="227">
        <f>IF(N1852="nulová",J1852,0)</f>
        <v>0</v>
      </c>
      <c r="BJ1852" s="19" t="s">
        <v>82</v>
      </c>
      <c r="BK1852" s="227">
        <f>ROUND(I1852*H1852,2)</f>
        <v>0</v>
      </c>
      <c r="BL1852" s="19" t="s">
        <v>486</v>
      </c>
      <c r="BM1852" s="226" t="s">
        <v>2313</v>
      </c>
    </row>
    <row r="1853" s="2" customFormat="1">
      <c r="A1853" s="40"/>
      <c r="B1853" s="41"/>
      <c r="C1853" s="42"/>
      <c r="D1853" s="233" t="s">
        <v>325</v>
      </c>
      <c r="E1853" s="42"/>
      <c r="F1853" s="234" t="s">
        <v>2314</v>
      </c>
      <c r="G1853" s="42"/>
      <c r="H1853" s="42"/>
      <c r="I1853" s="235"/>
      <c r="J1853" s="42"/>
      <c r="K1853" s="42"/>
      <c r="L1853" s="46"/>
      <c r="M1853" s="236"/>
      <c r="N1853" s="237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325</v>
      </c>
      <c r="AU1853" s="19" t="s">
        <v>85</v>
      </c>
    </row>
    <row r="1854" s="13" customFormat="1">
      <c r="A1854" s="13"/>
      <c r="B1854" s="238"/>
      <c r="C1854" s="239"/>
      <c r="D1854" s="240" t="s">
        <v>327</v>
      </c>
      <c r="E1854" s="241" t="s">
        <v>19</v>
      </c>
      <c r="F1854" s="242" t="s">
        <v>2315</v>
      </c>
      <c r="G1854" s="239"/>
      <c r="H1854" s="241" t="s">
        <v>19</v>
      </c>
      <c r="I1854" s="243"/>
      <c r="J1854" s="239"/>
      <c r="K1854" s="239"/>
      <c r="L1854" s="244"/>
      <c r="M1854" s="245"/>
      <c r="N1854" s="246"/>
      <c r="O1854" s="246"/>
      <c r="P1854" s="246"/>
      <c r="Q1854" s="246"/>
      <c r="R1854" s="246"/>
      <c r="S1854" s="246"/>
      <c r="T1854" s="247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8" t="s">
        <v>327</v>
      </c>
      <c r="AU1854" s="248" t="s">
        <v>85</v>
      </c>
      <c r="AV1854" s="13" t="s">
        <v>82</v>
      </c>
      <c r="AW1854" s="13" t="s">
        <v>36</v>
      </c>
      <c r="AX1854" s="13" t="s">
        <v>75</v>
      </c>
      <c r="AY1854" s="248" t="s">
        <v>207</v>
      </c>
    </row>
    <row r="1855" s="14" customFormat="1">
      <c r="A1855" s="14"/>
      <c r="B1855" s="249"/>
      <c r="C1855" s="250"/>
      <c r="D1855" s="240" t="s">
        <v>327</v>
      </c>
      <c r="E1855" s="251" t="s">
        <v>19</v>
      </c>
      <c r="F1855" s="252" t="s">
        <v>2316</v>
      </c>
      <c r="G1855" s="250"/>
      <c r="H1855" s="253">
        <v>111.161</v>
      </c>
      <c r="I1855" s="254"/>
      <c r="J1855" s="250"/>
      <c r="K1855" s="250"/>
      <c r="L1855" s="255"/>
      <c r="M1855" s="256"/>
      <c r="N1855" s="257"/>
      <c r="O1855" s="257"/>
      <c r="P1855" s="257"/>
      <c r="Q1855" s="257"/>
      <c r="R1855" s="257"/>
      <c r="S1855" s="257"/>
      <c r="T1855" s="258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9" t="s">
        <v>327</v>
      </c>
      <c r="AU1855" s="259" t="s">
        <v>85</v>
      </c>
      <c r="AV1855" s="14" t="s">
        <v>85</v>
      </c>
      <c r="AW1855" s="14" t="s">
        <v>36</v>
      </c>
      <c r="AX1855" s="14" t="s">
        <v>75</v>
      </c>
      <c r="AY1855" s="259" t="s">
        <v>207</v>
      </c>
    </row>
    <row r="1856" s="14" customFormat="1">
      <c r="A1856" s="14"/>
      <c r="B1856" s="249"/>
      <c r="C1856" s="250"/>
      <c r="D1856" s="240" t="s">
        <v>327</v>
      </c>
      <c r="E1856" s="251" t="s">
        <v>19</v>
      </c>
      <c r="F1856" s="252" t="s">
        <v>2317</v>
      </c>
      <c r="G1856" s="250"/>
      <c r="H1856" s="253">
        <v>-8.6999999999999993</v>
      </c>
      <c r="I1856" s="254"/>
      <c r="J1856" s="250"/>
      <c r="K1856" s="250"/>
      <c r="L1856" s="255"/>
      <c r="M1856" s="256"/>
      <c r="N1856" s="257"/>
      <c r="O1856" s="257"/>
      <c r="P1856" s="257"/>
      <c r="Q1856" s="257"/>
      <c r="R1856" s="257"/>
      <c r="S1856" s="257"/>
      <c r="T1856" s="258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9" t="s">
        <v>327</v>
      </c>
      <c r="AU1856" s="259" t="s">
        <v>85</v>
      </c>
      <c r="AV1856" s="14" t="s">
        <v>85</v>
      </c>
      <c r="AW1856" s="14" t="s">
        <v>36</v>
      </c>
      <c r="AX1856" s="14" t="s">
        <v>75</v>
      </c>
      <c r="AY1856" s="259" t="s">
        <v>207</v>
      </c>
    </row>
    <row r="1857" s="14" customFormat="1">
      <c r="A1857" s="14"/>
      <c r="B1857" s="249"/>
      <c r="C1857" s="250"/>
      <c r="D1857" s="240" t="s">
        <v>327</v>
      </c>
      <c r="E1857" s="251" t="s">
        <v>19</v>
      </c>
      <c r="F1857" s="252" t="s">
        <v>2318</v>
      </c>
      <c r="G1857" s="250"/>
      <c r="H1857" s="253">
        <v>923.99300000000005</v>
      </c>
      <c r="I1857" s="254"/>
      <c r="J1857" s="250"/>
      <c r="K1857" s="250"/>
      <c r="L1857" s="255"/>
      <c r="M1857" s="256"/>
      <c r="N1857" s="257"/>
      <c r="O1857" s="257"/>
      <c r="P1857" s="257"/>
      <c r="Q1857" s="257"/>
      <c r="R1857" s="257"/>
      <c r="S1857" s="257"/>
      <c r="T1857" s="258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9" t="s">
        <v>327</v>
      </c>
      <c r="AU1857" s="259" t="s">
        <v>85</v>
      </c>
      <c r="AV1857" s="14" t="s">
        <v>85</v>
      </c>
      <c r="AW1857" s="14" t="s">
        <v>36</v>
      </c>
      <c r="AX1857" s="14" t="s">
        <v>75</v>
      </c>
      <c r="AY1857" s="259" t="s">
        <v>207</v>
      </c>
    </row>
    <row r="1858" s="15" customFormat="1">
      <c r="A1858" s="15"/>
      <c r="B1858" s="260"/>
      <c r="C1858" s="261"/>
      <c r="D1858" s="240" t="s">
        <v>327</v>
      </c>
      <c r="E1858" s="262" t="s">
        <v>19</v>
      </c>
      <c r="F1858" s="263" t="s">
        <v>345</v>
      </c>
      <c r="G1858" s="261"/>
      <c r="H1858" s="264">
        <v>1026.454</v>
      </c>
      <c r="I1858" s="265"/>
      <c r="J1858" s="261"/>
      <c r="K1858" s="261"/>
      <c r="L1858" s="266"/>
      <c r="M1858" s="267"/>
      <c r="N1858" s="268"/>
      <c r="O1858" s="268"/>
      <c r="P1858" s="268"/>
      <c r="Q1858" s="268"/>
      <c r="R1858" s="268"/>
      <c r="S1858" s="268"/>
      <c r="T1858" s="26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70" t="s">
        <v>327</v>
      </c>
      <c r="AU1858" s="270" t="s">
        <v>85</v>
      </c>
      <c r="AV1858" s="15" t="s">
        <v>215</v>
      </c>
      <c r="AW1858" s="15" t="s">
        <v>36</v>
      </c>
      <c r="AX1858" s="15" t="s">
        <v>82</v>
      </c>
      <c r="AY1858" s="270" t="s">
        <v>207</v>
      </c>
    </row>
    <row r="1859" s="2" customFormat="1" ht="16.5" customHeight="1">
      <c r="A1859" s="40"/>
      <c r="B1859" s="41"/>
      <c r="C1859" s="282" t="s">
        <v>2319</v>
      </c>
      <c r="D1859" s="282" t="s">
        <v>427</v>
      </c>
      <c r="E1859" s="283" t="s">
        <v>2320</v>
      </c>
      <c r="F1859" s="284" t="s">
        <v>2321</v>
      </c>
      <c r="G1859" s="285" t="s">
        <v>337</v>
      </c>
      <c r="H1859" s="286">
        <v>72.263000000000005</v>
      </c>
      <c r="I1859" s="287"/>
      <c r="J1859" s="288">
        <f>ROUND(I1859*H1859,2)</f>
        <v>0</v>
      </c>
      <c r="K1859" s="284" t="s">
        <v>323</v>
      </c>
      <c r="L1859" s="289"/>
      <c r="M1859" s="290" t="s">
        <v>19</v>
      </c>
      <c r="N1859" s="291" t="s">
        <v>46</v>
      </c>
      <c r="O1859" s="86"/>
      <c r="P1859" s="231">
        <f>O1859*H1859</f>
        <v>0</v>
      </c>
      <c r="Q1859" s="231">
        <v>0.34999999999999998</v>
      </c>
      <c r="R1859" s="231">
        <f>Q1859*H1859</f>
        <v>25.29205</v>
      </c>
      <c r="S1859" s="231">
        <v>0</v>
      </c>
      <c r="T1859" s="232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6" t="s">
        <v>677</v>
      </c>
      <c r="AT1859" s="226" t="s">
        <v>427</v>
      </c>
      <c r="AU1859" s="226" t="s">
        <v>85</v>
      </c>
      <c r="AY1859" s="19" t="s">
        <v>207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19" t="s">
        <v>82</v>
      </c>
      <c r="BK1859" s="227">
        <f>ROUND(I1859*H1859,2)</f>
        <v>0</v>
      </c>
      <c r="BL1859" s="19" t="s">
        <v>486</v>
      </c>
      <c r="BM1859" s="226" t="s">
        <v>2322</v>
      </c>
    </row>
    <row r="1860" s="13" customFormat="1">
      <c r="A1860" s="13"/>
      <c r="B1860" s="238"/>
      <c r="C1860" s="239"/>
      <c r="D1860" s="240" t="s">
        <v>327</v>
      </c>
      <c r="E1860" s="241" t="s">
        <v>19</v>
      </c>
      <c r="F1860" s="242" t="s">
        <v>2323</v>
      </c>
      <c r="G1860" s="239"/>
      <c r="H1860" s="241" t="s">
        <v>19</v>
      </c>
      <c r="I1860" s="243"/>
      <c r="J1860" s="239"/>
      <c r="K1860" s="239"/>
      <c r="L1860" s="244"/>
      <c r="M1860" s="245"/>
      <c r="N1860" s="246"/>
      <c r="O1860" s="246"/>
      <c r="P1860" s="246"/>
      <c r="Q1860" s="246"/>
      <c r="R1860" s="246"/>
      <c r="S1860" s="246"/>
      <c r="T1860" s="247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8" t="s">
        <v>327</v>
      </c>
      <c r="AU1860" s="248" t="s">
        <v>85</v>
      </c>
      <c r="AV1860" s="13" t="s">
        <v>82</v>
      </c>
      <c r="AW1860" s="13" t="s">
        <v>36</v>
      </c>
      <c r="AX1860" s="13" t="s">
        <v>75</v>
      </c>
      <c r="AY1860" s="248" t="s">
        <v>207</v>
      </c>
    </row>
    <row r="1861" s="14" customFormat="1">
      <c r="A1861" s="14"/>
      <c r="B1861" s="249"/>
      <c r="C1861" s="250"/>
      <c r="D1861" s="240" t="s">
        <v>327</v>
      </c>
      <c r="E1861" s="251" t="s">
        <v>19</v>
      </c>
      <c r="F1861" s="252" t="s">
        <v>2324</v>
      </c>
      <c r="G1861" s="250"/>
      <c r="H1861" s="253">
        <v>7.8259999999999996</v>
      </c>
      <c r="I1861" s="254"/>
      <c r="J1861" s="250"/>
      <c r="K1861" s="250"/>
      <c r="L1861" s="255"/>
      <c r="M1861" s="256"/>
      <c r="N1861" s="257"/>
      <c r="O1861" s="257"/>
      <c r="P1861" s="257"/>
      <c r="Q1861" s="257"/>
      <c r="R1861" s="257"/>
      <c r="S1861" s="257"/>
      <c r="T1861" s="258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9" t="s">
        <v>327</v>
      </c>
      <c r="AU1861" s="259" t="s">
        <v>85</v>
      </c>
      <c r="AV1861" s="14" t="s">
        <v>85</v>
      </c>
      <c r="AW1861" s="14" t="s">
        <v>36</v>
      </c>
      <c r="AX1861" s="14" t="s">
        <v>75</v>
      </c>
      <c r="AY1861" s="259" t="s">
        <v>207</v>
      </c>
    </row>
    <row r="1862" s="14" customFormat="1">
      <c r="A1862" s="14"/>
      <c r="B1862" s="249"/>
      <c r="C1862" s="250"/>
      <c r="D1862" s="240" t="s">
        <v>327</v>
      </c>
      <c r="E1862" s="251" t="s">
        <v>19</v>
      </c>
      <c r="F1862" s="252" t="s">
        <v>2325</v>
      </c>
      <c r="G1862" s="250"/>
      <c r="H1862" s="253">
        <v>-0.61199999999999999</v>
      </c>
      <c r="I1862" s="254"/>
      <c r="J1862" s="250"/>
      <c r="K1862" s="250"/>
      <c r="L1862" s="255"/>
      <c r="M1862" s="256"/>
      <c r="N1862" s="257"/>
      <c r="O1862" s="257"/>
      <c r="P1862" s="257"/>
      <c r="Q1862" s="257"/>
      <c r="R1862" s="257"/>
      <c r="S1862" s="257"/>
      <c r="T1862" s="25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9" t="s">
        <v>327</v>
      </c>
      <c r="AU1862" s="259" t="s">
        <v>85</v>
      </c>
      <c r="AV1862" s="14" t="s">
        <v>85</v>
      </c>
      <c r="AW1862" s="14" t="s">
        <v>36</v>
      </c>
      <c r="AX1862" s="14" t="s">
        <v>75</v>
      </c>
      <c r="AY1862" s="259" t="s">
        <v>207</v>
      </c>
    </row>
    <row r="1863" s="14" customFormat="1">
      <c r="A1863" s="14"/>
      <c r="B1863" s="249"/>
      <c r="C1863" s="250"/>
      <c r="D1863" s="240" t="s">
        <v>327</v>
      </c>
      <c r="E1863" s="251" t="s">
        <v>19</v>
      </c>
      <c r="F1863" s="252" t="s">
        <v>2326</v>
      </c>
      <c r="G1863" s="250"/>
      <c r="H1863" s="253">
        <v>65.049000000000007</v>
      </c>
      <c r="I1863" s="254"/>
      <c r="J1863" s="250"/>
      <c r="K1863" s="250"/>
      <c r="L1863" s="255"/>
      <c r="M1863" s="256"/>
      <c r="N1863" s="257"/>
      <c r="O1863" s="257"/>
      <c r="P1863" s="257"/>
      <c r="Q1863" s="257"/>
      <c r="R1863" s="257"/>
      <c r="S1863" s="257"/>
      <c r="T1863" s="258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9" t="s">
        <v>327</v>
      </c>
      <c r="AU1863" s="259" t="s">
        <v>85</v>
      </c>
      <c r="AV1863" s="14" t="s">
        <v>85</v>
      </c>
      <c r="AW1863" s="14" t="s">
        <v>36</v>
      </c>
      <c r="AX1863" s="14" t="s">
        <v>75</v>
      </c>
      <c r="AY1863" s="259" t="s">
        <v>207</v>
      </c>
    </row>
    <row r="1864" s="15" customFormat="1">
      <c r="A1864" s="15"/>
      <c r="B1864" s="260"/>
      <c r="C1864" s="261"/>
      <c r="D1864" s="240" t="s">
        <v>327</v>
      </c>
      <c r="E1864" s="262" t="s">
        <v>19</v>
      </c>
      <c r="F1864" s="263" t="s">
        <v>345</v>
      </c>
      <c r="G1864" s="261"/>
      <c r="H1864" s="264">
        <v>72.263000000000005</v>
      </c>
      <c r="I1864" s="265"/>
      <c r="J1864" s="261"/>
      <c r="K1864" s="261"/>
      <c r="L1864" s="266"/>
      <c r="M1864" s="267"/>
      <c r="N1864" s="268"/>
      <c r="O1864" s="268"/>
      <c r="P1864" s="268"/>
      <c r="Q1864" s="268"/>
      <c r="R1864" s="268"/>
      <c r="S1864" s="268"/>
      <c r="T1864" s="269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70" t="s">
        <v>327</v>
      </c>
      <c r="AU1864" s="270" t="s">
        <v>85</v>
      </c>
      <c r="AV1864" s="15" t="s">
        <v>215</v>
      </c>
      <c r="AW1864" s="15" t="s">
        <v>36</v>
      </c>
      <c r="AX1864" s="15" t="s">
        <v>82</v>
      </c>
      <c r="AY1864" s="270" t="s">
        <v>207</v>
      </c>
    </row>
    <row r="1865" s="2" customFormat="1" ht="21.75" customHeight="1">
      <c r="A1865" s="40"/>
      <c r="B1865" s="41"/>
      <c r="C1865" s="214" t="s">
        <v>2327</v>
      </c>
      <c r="D1865" s="214" t="s">
        <v>211</v>
      </c>
      <c r="E1865" s="215" t="s">
        <v>2328</v>
      </c>
      <c r="F1865" s="216" t="s">
        <v>2329</v>
      </c>
      <c r="G1865" s="217" t="s">
        <v>220</v>
      </c>
      <c r="H1865" s="218">
        <v>1026.454</v>
      </c>
      <c r="I1865" s="219"/>
      <c r="J1865" s="220">
        <f>ROUND(I1865*H1865,2)</f>
        <v>0</v>
      </c>
      <c r="K1865" s="216" t="s">
        <v>323</v>
      </c>
      <c r="L1865" s="46"/>
      <c r="M1865" s="229" t="s">
        <v>19</v>
      </c>
      <c r="N1865" s="230" t="s">
        <v>46</v>
      </c>
      <c r="O1865" s="86"/>
      <c r="P1865" s="231">
        <f>O1865*H1865</f>
        <v>0</v>
      </c>
      <c r="Q1865" s="231">
        <v>0</v>
      </c>
      <c r="R1865" s="231">
        <f>Q1865*H1865</f>
        <v>0</v>
      </c>
      <c r="S1865" s="231">
        <v>0</v>
      </c>
      <c r="T1865" s="232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486</v>
      </c>
      <c r="AT1865" s="226" t="s">
        <v>211</v>
      </c>
      <c r="AU1865" s="226" t="s">
        <v>85</v>
      </c>
      <c r="AY1865" s="19" t="s">
        <v>207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82</v>
      </c>
      <c r="BK1865" s="227">
        <f>ROUND(I1865*H1865,2)</f>
        <v>0</v>
      </c>
      <c r="BL1865" s="19" t="s">
        <v>486</v>
      </c>
      <c r="BM1865" s="226" t="s">
        <v>2330</v>
      </c>
    </row>
    <row r="1866" s="2" customFormat="1">
      <c r="A1866" s="40"/>
      <c r="B1866" s="41"/>
      <c r="C1866" s="42"/>
      <c r="D1866" s="233" t="s">
        <v>325</v>
      </c>
      <c r="E1866" s="42"/>
      <c r="F1866" s="234" t="s">
        <v>2331</v>
      </c>
      <c r="G1866" s="42"/>
      <c r="H1866" s="42"/>
      <c r="I1866" s="235"/>
      <c r="J1866" s="42"/>
      <c r="K1866" s="42"/>
      <c r="L1866" s="46"/>
      <c r="M1866" s="236"/>
      <c r="N1866" s="237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325</v>
      </c>
      <c r="AU1866" s="19" t="s">
        <v>85</v>
      </c>
    </row>
    <row r="1867" s="13" customFormat="1">
      <c r="A1867" s="13"/>
      <c r="B1867" s="238"/>
      <c r="C1867" s="239"/>
      <c r="D1867" s="240" t="s">
        <v>327</v>
      </c>
      <c r="E1867" s="241" t="s">
        <v>19</v>
      </c>
      <c r="F1867" s="242" t="s">
        <v>2323</v>
      </c>
      <c r="G1867" s="239"/>
      <c r="H1867" s="241" t="s">
        <v>19</v>
      </c>
      <c r="I1867" s="243"/>
      <c r="J1867" s="239"/>
      <c r="K1867" s="239"/>
      <c r="L1867" s="244"/>
      <c r="M1867" s="245"/>
      <c r="N1867" s="246"/>
      <c r="O1867" s="246"/>
      <c r="P1867" s="246"/>
      <c r="Q1867" s="246"/>
      <c r="R1867" s="246"/>
      <c r="S1867" s="246"/>
      <c r="T1867" s="247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8" t="s">
        <v>327</v>
      </c>
      <c r="AU1867" s="248" t="s">
        <v>85</v>
      </c>
      <c r="AV1867" s="13" t="s">
        <v>82</v>
      </c>
      <c r="AW1867" s="13" t="s">
        <v>36</v>
      </c>
      <c r="AX1867" s="13" t="s">
        <v>75</v>
      </c>
      <c r="AY1867" s="248" t="s">
        <v>207</v>
      </c>
    </row>
    <row r="1868" s="14" customFormat="1">
      <c r="A1868" s="14"/>
      <c r="B1868" s="249"/>
      <c r="C1868" s="250"/>
      <c r="D1868" s="240" t="s">
        <v>327</v>
      </c>
      <c r="E1868" s="251" t="s">
        <v>19</v>
      </c>
      <c r="F1868" s="252" t="s">
        <v>2316</v>
      </c>
      <c r="G1868" s="250"/>
      <c r="H1868" s="253">
        <v>111.161</v>
      </c>
      <c r="I1868" s="254"/>
      <c r="J1868" s="250"/>
      <c r="K1868" s="250"/>
      <c r="L1868" s="255"/>
      <c r="M1868" s="256"/>
      <c r="N1868" s="257"/>
      <c r="O1868" s="257"/>
      <c r="P1868" s="257"/>
      <c r="Q1868" s="257"/>
      <c r="R1868" s="257"/>
      <c r="S1868" s="257"/>
      <c r="T1868" s="258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9" t="s">
        <v>327</v>
      </c>
      <c r="AU1868" s="259" t="s">
        <v>85</v>
      </c>
      <c r="AV1868" s="14" t="s">
        <v>85</v>
      </c>
      <c r="AW1868" s="14" t="s">
        <v>36</v>
      </c>
      <c r="AX1868" s="14" t="s">
        <v>75</v>
      </c>
      <c r="AY1868" s="259" t="s">
        <v>207</v>
      </c>
    </row>
    <row r="1869" s="14" customFormat="1">
      <c r="A1869" s="14"/>
      <c r="B1869" s="249"/>
      <c r="C1869" s="250"/>
      <c r="D1869" s="240" t="s">
        <v>327</v>
      </c>
      <c r="E1869" s="251" t="s">
        <v>19</v>
      </c>
      <c r="F1869" s="252" t="s">
        <v>2317</v>
      </c>
      <c r="G1869" s="250"/>
      <c r="H1869" s="253">
        <v>-8.6999999999999993</v>
      </c>
      <c r="I1869" s="254"/>
      <c r="J1869" s="250"/>
      <c r="K1869" s="250"/>
      <c r="L1869" s="255"/>
      <c r="M1869" s="256"/>
      <c r="N1869" s="257"/>
      <c r="O1869" s="257"/>
      <c r="P1869" s="257"/>
      <c r="Q1869" s="257"/>
      <c r="R1869" s="257"/>
      <c r="S1869" s="257"/>
      <c r="T1869" s="25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9" t="s">
        <v>327</v>
      </c>
      <c r="AU1869" s="259" t="s">
        <v>85</v>
      </c>
      <c r="AV1869" s="14" t="s">
        <v>85</v>
      </c>
      <c r="AW1869" s="14" t="s">
        <v>36</v>
      </c>
      <c r="AX1869" s="14" t="s">
        <v>75</v>
      </c>
      <c r="AY1869" s="259" t="s">
        <v>207</v>
      </c>
    </row>
    <row r="1870" s="14" customFormat="1">
      <c r="A1870" s="14"/>
      <c r="B1870" s="249"/>
      <c r="C1870" s="250"/>
      <c r="D1870" s="240" t="s">
        <v>327</v>
      </c>
      <c r="E1870" s="251" t="s">
        <v>19</v>
      </c>
      <c r="F1870" s="252" t="s">
        <v>2332</v>
      </c>
      <c r="G1870" s="250"/>
      <c r="H1870" s="253">
        <v>923.99300000000005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9" t="s">
        <v>327</v>
      </c>
      <c r="AU1870" s="259" t="s">
        <v>85</v>
      </c>
      <c r="AV1870" s="14" t="s">
        <v>85</v>
      </c>
      <c r="AW1870" s="14" t="s">
        <v>36</v>
      </c>
      <c r="AX1870" s="14" t="s">
        <v>75</v>
      </c>
      <c r="AY1870" s="259" t="s">
        <v>207</v>
      </c>
    </row>
    <row r="1871" s="15" customFormat="1">
      <c r="A1871" s="15"/>
      <c r="B1871" s="260"/>
      <c r="C1871" s="261"/>
      <c r="D1871" s="240" t="s">
        <v>327</v>
      </c>
      <c r="E1871" s="262" t="s">
        <v>19</v>
      </c>
      <c r="F1871" s="263" t="s">
        <v>345</v>
      </c>
      <c r="G1871" s="261"/>
      <c r="H1871" s="264">
        <v>1026.454</v>
      </c>
      <c r="I1871" s="265"/>
      <c r="J1871" s="261"/>
      <c r="K1871" s="261"/>
      <c r="L1871" s="266"/>
      <c r="M1871" s="267"/>
      <c r="N1871" s="268"/>
      <c r="O1871" s="268"/>
      <c r="P1871" s="268"/>
      <c r="Q1871" s="268"/>
      <c r="R1871" s="268"/>
      <c r="S1871" s="268"/>
      <c r="T1871" s="269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0" t="s">
        <v>327</v>
      </c>
      <c r="AU1871" s="270" t="s">
        <v>85</v>
      </c>
      <c r="AV1871" s="15" t="s">
        <v>215</v>
      </c>
      <c r="AW1871" s="15" t="s">
        <v>36</v>
      </c>
      <c r="AX1871" s="15" t="s">
        <v>82</v>
      </c>
      <c r="AY1871" s="270" t="s">
        <v>207</v>
      </c>
    </row>
    <row r="1872" s="2" customFormat="1" ht="16.5" customHeight="1">
      <c r="A1872" s="40"/>
      <c r="B1872" s="41"/>
      <c r="C1872" s="282" t="s">
        <v>2333</v>
      </c>
      <c r="D1872" s="282" t="s">
        <v>427</v>
      </c>
      <c r="E1872" s="283" t="s">
        <v>2334</v>
      </c>
      <c r="F1872" s="284" t="s">
        <v>2335</v>
      </c>
      <c r="G1872" s="285" t="s">
        <v>220</v>
      </c>
      <c r="H1872" s="286">
        <v>1077.777</v>
      </c>
      <c r="I1872" s="287"/>
      <c r="J1872" s="288">
        <f>ROUND(I1872*H1872,2)</f>
        <v>0</v>
      </c>
      <c r="K1872" s="284" t="s">
        <v>323</v>
      </c>
      <c r="L1872" s="289"/>
      <c r="M1872" s="290" t="s">
        <v>19</v>
      </c>
      <c r="N1872" s="291" t="s">
        <v>46</v>
      </c>
      <c r="O1872" s="86"/>
      <c r="P1872" s="231">
        <f>O1872*H1872</f>
        <v>0</v>
      </c>
      <c r="Q1872" s="231">
        <v>0.010999999999999999</v>
      </c>
      <c r="R1872" s="231">
        <f>Q1872*H1872</f>
        <v>11.855547</v>
      </c>
      <c r="S1872" s="231">
        <v>0</v>
      </c>
      <c r="T1872" s="232">
        <f>S1872*H1872</f>
        <v>0</v>
      </c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R1872" s="226" t="s">
        <v>677</v>
      </c>
      <c r="AT1872" s="226" t="s">
        <v>427</v>
      </c>
      <c r="AU1872" s="226" t="s">
        <v>85</v>
      </c>
      <c r="AY1872" s="19" t="s">
        <v>207</v>
      </c>
      <c r="BE1872" s="227">
        <f>IF(N1872="základní",J1872,0)</f>
        <v>0</v>
      </c>
      <c r="BF1872" s="227">
        <f>IF(N1872="snížená",J1872,0)</f>
        <v>0</v>
      </c>
      <c r="BG1872" s="227">
        <f>IF(N1872="zákl. přenesená",J1872,0)</f>
        <v>0</v>
      </c>
      <c r="BH1872" s="227">
        <f>IF(N1872="sníž. přenesená",J1872,0)</f>
        <v>0</v>
      </c>
      <c r="BI1872" s="227">
        <f>IF(N1872="nulová",J1872,0)</f>
        <v>0</v>
      </c>
      <c r="BJ1872" s="19" t="s">
        <v>82</v>
      </c>
      <c r="BK1872" s="227">
        <f>ROUND(I1872*H1872,2)</f>
        <v>0</v>
      </c>
      <c r="BL1872" s="19" t="s">
        <v>486</v>
      </c>
      <c r="BM1872" s="226" t="s">
        <v>2336</v>
      </c>
    </row>
    <row r="1873" s="14" customFormat="1">
      <c r="A1873" s="14"/>
      <c r="B1873" s="249"/>
      <c r="C1873" s="250"/>
      <c r="D1873" s="240" t="s">
        <v>327</v>
      </c>
      <c r="E1873" s="251" t="s">
        <v>19</v>
      </c>
      <c r="F1873" s="252" t="s">
        <v>2337</v>
      </c>
      <c r="G1873" s="250"/>
      <c r="H1873" s="253">
        <v>1077.777</v>
      </c>
      <c r="I1873" s="254"/>
      <c r="J1873" s="250"/>
      <c r="K1873" s="250"/>
      <c r="L1873" s="255"/>
      <c r="M1873" s="256"/>
      <c r="N1873" s="257"/>
      <c r="O1873" s="257"/>
      <c r="P1873" s="257"/>
      <c r="Q1873" s="257"/>
      <c r="R1873" s="257"/>
      <c r="S1873" s="257"/>
      <c r="T1873" s="258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9" t="s">
        <v>327</v>
      </c>
      <c r="AU1873" s="259" t="s">
        <v>85</v>
      </c>
      <c r="AV1873" s="14" t="s">
        <v>85</v>
      </c>
      <c r="AW1873" s="14" t="s">
        <v>36</v>
      </c>
      <c r="AX1873" s="14" t="s">
        <v>82</v>
      </c>
      <c r="AY1873" s="259" t="s">
        <v>207</v>
      </c>
    </row>
    <row r="1874" s="2" customFormat="1" ht="24.15" customHeight="1">
      <c r="A1874" s="40"/>
      <c r="B1874" s="41"/>
      <c r="C1874" s="214" t="s">
        <v>2338</v>
      </c>
      <c r="D1874" s="214" t="s">
        <v>211</v>
      </c>
      <c r="E1874" s="215" t="s">
        <v>2339</v>
      </c>
      <c r="F1874" s="216" t="s">
        <v>2340</v>
      </c>
      <c r="G1874" s="217" t="s">
        <v>220</v>
      </c>
      <c r="H1874" s="218">
        <v>431.03899999999999</v>
      </c>
      <c r="I1874" s="219"/>
      <c r="J1874" s="220">
        <f>ROUND(I1874*H1874,2)</f>
        <v>0</v>
      </c>
      <c r="K1874" s="216" t="s">
        <v>323</v>
      </c>
      <c r="L1874" s="46"/>
      <c r="M1874" s="229" t="s">
        <v>19</v>
      </c>
      <c r="N1874" s="230" t="s">
        <v>46</v>
      </c>
      <c r="O1874" s="86"/>
      <c r="P1874" s="231">
        <f>O1874*H1874</f>
        <v>0</v>
      </c>
      <c r="Q1874" s="231">
        <v>0</v>
      </c>
      <c r="R1874" s="231">
        <f>Q1874*H1874</f>
        <v>0</v>
      </c>
      <c r="S1874" s="231">
        <v>0</v>
      </c>
      <c r="T1874" s="232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6" t="s">
        <v>486</v>
      </c>
      <c r="AT1874" s="226" t="s">
        <v>211</v>
      </c>
      <c r="AU1874" s="226" t="s">
        <v>85</v>
      </c>
      <c r="AY1874" s="19" t="s">
        <v>207</v>
      </c>
      <c r="BE1874" s="227">
        <f>IF(N1874="základní",J1874,0)</f>
        <v>0</v>
      </c>
      <c r="BF1874" s="227">
        <f>IF(N1874="snížená",J1874,0)</f>
        <v>0</v>
      </c>
      <c r="BG1874" s="227">
        <f>IF(N1874="zákl. přenesená",J1874,0)</f>
        <v>0</v>
      </c>
      <c r="BH1874" s="227">
        <f>IF(N1874="sníž. přenesená",J1874,0)</f>
        <v>0</v>
      </c>
      <c r="BI1874" s="227">
        <f>IF(N1874="nulová",J1874,0)</f>
        <v>0</v>
      </c>
      <c r="BJ1874" s="19" t="s">
        <v>82</v>
      </c>
      <c r="BK1874" s="227">
        <f>ROUND(I1874*H1874,2)</f>
        <v>0</v>
      </c>
      <c r="BL1874" s="19" t="s">
        <v>486</v>
      </c>
      <c r="BM1874" s="226" t="s">
        <v>2341</v>
      </c>
    </row>
    <row r="1875" s="2" customFormat="1">
      <c r="A1875" s="40"/>
      <c r="B1875" s="41"/>
      <c r="C1875" s="42"/>
      <c r="D1875" s="233" t="s">
        <v>325</v>
      </c>
      <c r="E1875" s="42"/>
      <c r="F1875" s="234" t="s">
        <v>2342</v>
      </c>
      <c r="G1875" s="42"/>
      <c r="H1875" s="42"/>
      <c r="I1875" s="235"/>
      <c r="J1875" s="42"/>
      <c r="K1875" s="42"/>
      <c r="L1875" s="46"/>
      <c r="M1875" s="236"/>
      <c r="N1875" s="237"/>
      <c r="O1875" s="86"/>
      <c r="P1875" s="86"/>
      <c r="Q1875" s="86"/>
      <c r="R1875" s="86"/>
      <c r="S1875" s="86"/>
      <c r="T1875" s="87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9" t="s">
        <v>325</v>
      </c>
      <c r="AU1875" s="19" t="s">
        <v>85</v>
      </c>
    </row>
    <row r="1876" s="13" customFormat="1">
      <c r="A1876" s="13"/>
      <c r="B1876" s="238"/>
      <c r="C1876" s="239"/>
      <c r="D1876" s="240" t="s">
        <v>327</v>
      </c>
      <c r="E1876" s="241" t="s">
        <v>19</v>
      </c>
      <c r="F1876" s="242" t="s">
        <v>2343</v>
      </c>
      <c r="G1876" s="239"/>
      <c r="H1876" s="241" t="s">
        <v>19</v>
      </c>
      <c r="I1876" s="243"/>
      <c r="J1876" s="239"/>
      <c r="K1876" s="239"/>
      <c r="L1876" s="244"/>
      <c r="M1876" s="245"/>
      <c r="N1876" s="246"/>
      <c r="O1876" s="246"/>
      <c r="P1876" s="246"/>
      <c r="Q1876" s="246"/>
      <c r="R1876" s="246"/>
      <c r="S1876" s="246"/>
      <c r="T1876" s="247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8" t="s">
        <v>327</v>
      </c>
      <c r="AU1876" s="248" t="s">
        <v>85</v>
      </c>
      <c r="AV1876" s="13" t="s">
        <v>82</v>
      </c>
      <c r="AW1876" s="13" t="s">
        <v>36</v>
      </c>
      <c r="AX1876" s="13" t="s">
        <v>75</v>
      </c>
      <c r="AY1876" s="248" t="s">
        <v>207</v>
      </c>
    </row>
    <row r="1877" s="13" customFormat="1">
      <c r="A1877" s="13"/>
      <c r="B1877" s="238"/>
      <c r="C1877" s="239"/>
      <c r="D1877" s="240" t="s">
        <v>327</v>
      </c>
      <c r="E1877" s="241" t="s">
        <v>19</v>
      </c>
      <c r="F1877" s="242" t="s">
        <v>2344</v>
      </c>
      <c r="G1877" s="239"/>
      <c r="H1877" s="241" t="s">
        <v>19</v>
      </c>
      <c r="I1877" s="243"/>
      <c r="J1877" s="239"/>
      <c r="K1877" s="239"/>
      <c r="L1877" s="244"/>
      <c r="M1877" s="245"/>
      <c r="N1877" s="246"/>
      <c r="O1877" s="246"/>
      <c r="P1877" s="246"/>
      <c r="Q1877" s="246"/>
      <c r="R1877" s="246"/>
      <c r="S1877" s="246"/>
      <c r="T1877" s="247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8" t="s">
        <v>327</v>
      </c>
      <c r="AU1877" s="248" t="s">
        <v>85</v>
      </c>
      <c r="AV1877" s="13" t="s">
        <v>82</v>
      </c>
      <c r="AW1877" s="13" t="s">
        <v>36</v>
      </c>
      <c r="AX1877" s="13" t="s">
        <v>75</v>
      </c>
      <c r="AY1877" s="248" t="s">
        <v>207</v>
      </c>
    </row>
    <row r="1878" s="13" customFormat="1">
      <c r="A1878" s="13"/>
      <c r="B1878" s="238"/>
      <c r="C1878" s="239"/>
      <c r="D1878" s="240" t="s">
        <v>327</v>
      </c>
      <c r="E1878" s="241" t="s">
        <v>19</v>
      </c>
      <c r="F1878" s="242" t="s">
        <v>2345</v>
      </c>
      <c r="G1878" s="239"/>
      <c r="H1878" s="241" t="s">
        <v>19</v>
      </c>
      <c r="I1878" s="243"/>
      <c r="J1878" s="239"/>
      <c r="K1878" s="239"/>
      <c r="L1878" s="244"/>
      <c r="M1878" s="245"/>
      <c r="N1878" s="246"/>
      <c r="O1878" s="246"/>
      <c r="P1878" s="246"/>
      <c r="Q1878" s="246"/>
      <c r="R1878" s="246"/>
      <c r="S1878" s="246"/>
      <c r="T1878" s="247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8" t="s">
        <v>327</v>
      </c>
      <c r="AU1878" s="248" t="s">
        <v>85</v>
      </c>
      <c r="AV1878" s="13" t="s">
        <v>82</v>
      </c>
      <c r="AW1878" s="13" t="s">
        <v>36</v>
      </c>
      <c r="AX1878" s="13" t="s">
        <v>75</v>
      </c>
      <c r="AY1878" s="248" t="s">
        <v>207</v>
      </c>
    </row>
    <row r="1879" s="14" customFormat="1">
      <c r="A1879" s="14"/>
      <c r="B1879" s="249"/>
      <c r="C1879" s="250"/>
      <c r="D1879" s="240" t="s">
        <v>327</v>
      </c>
      <c r="E1879" s="251" t="s">
        <v>19</v>
      </c>
      <c r="F1879" s="252" t="s">
        <v>2346</v>
      </c>
      <c r="G1879" s="250"/>
      <c r="H1879" s="253">
        <v>51.676000000000002</v>
      </c>
      <c r="I1879" s="254"/>
      <c r="J1879" s="250"/>
      <c r="K1879" s="250"/>
      <c r="L1879" s="255"/>
      <c r="M1879" s="256"/>
      <c r="N1879" s="257"/>
      <c r="O1879" s="257"/>
      <c r="P1879" s="257"/>
      <c r="Q1879" s="257"/>
      <c r="R1879" s="257"/>
      <c r="S1879" s="257"/>
      <c r="T1879" s="258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9" t="s">
        <v>327</v>
      </c>
      <c r="AU1879" s="259" t="s">
        <v>85</v>
      </c>
      <c r="AV1879" s="14" t="s">
        <v>85</v>
      </c>
      <c r="AW1879" s="14" t="s">
        <v>36</v>
      </c>
      <c r="AX1879" s="14" t="s">
        <v>75</v>
      </c>
      <c r="AY1879" s="259" t="s">
        <v>207</v>
      </c>
    </row>
    <row r="1880" s="14" customFormat="1">
      <c r="A1880" s="14"/>
      <c r="B1880" s="249"/>
      <c r="C1880" s="250"/>
      <c r="D1880" s="240" t="s">
        <v>327</v>
      </c>
      <c r="E1880" s="251" t="s">
        <v>19</v>
      </c>
      <c r="F1880" s="252" t="s">
        <v>2347</v>
      </c>
      <c r="G1880" s="250"/>
      <c r="H1880" s="253">
        <v>203.029</v>
      </c>
      <c r="I1880" s="254"/>
      <c r="J1880" s="250"/>
      <c r="K1880" s="250"/>
      <c r="L1880" s="255"/>
      <c r="M1880" s="256"/>
      <c r="N1880" s="257"/>
      <c r="O1880" s="257"/>
      <c r="P1880" s="257"/>
      <c r="Q1880" s="257"/>
      <c r="R1880" s="257"/>
      <c r="S1880" s="257"/>
      <c r="T1880" s="258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9" t="s">
        <v>327</v>
      </c>
      <c r="AU1880" s="259" t="s">
        <v>85</v>
      </c>
      <c r="AV1880" s="14" t="s">
        <v>85</v>
      </c>
      <c r="AW1880" s="14" t="s">
        <v>36</v>
      </c>
      <c r="AX1880" s="14" t="s">
        <v>75</v>
      </c>
      <c r="AY1880" s="259" t="s">
        <v>207</v>
      </c>
    </row>
    <row r="1881" s="14" customFormat="1">
      <c r="A1881" s="14"/>
      <c r="B1881" s="249"/>
      <c r="C1881" s="250"/>
      <c r="D1881" s="240" t="s">
        <v>327</v>
      </c>
      <c r="E1881" s="251" t="s">
        <v>19</v>
      </c>
      <c r="F1881" s="252" t="s">
        <v>2348</v>
      </c>
      <c r="G1881" s="250"/>
      <c r="H1881" s="253">
        <v>8.6999999999999993</v>
      </c>
      <c r="I1881" s="254"/>
      <c r="J1881" s="250"/>
      <c r="K1881" s="250"/>
      <c r="L1881" s="255"/>
      <c r="M1881" s="256"/>
      <c r="N1881" s="257"/>
      <c r="O1881" s="257"/>
      <c r="P1881" s="257"/>
      <c r="Q1881" s="257"/>
      <c r="R1881" s="257"/>
      <c r="S1881" s="257"/>
      <c r="T1881" s="258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9" t="s">
        <v>327</v>
      </c>
      <c r="AU1881" s="259" t="s">
        <v>85</v>
      </c>
      <c r="AV1881" s="14" t="s">
        <v>85</v>
      </c>
      <c r="AW1881" s="14" t="s">
        <v>36</v>
      </c>
      <c r="AX1881" s="14" t="s">
        <v>75</v>
      </c>
      <c r="AY1881" s="259" t="s">
        <v>207</v>
      </c>
    </row>
    <row r="1882" s="14" customFormat="1">
      <c r="A1882" s="14"/>
      <c r="B1882" s="249"/>
      <c r="C1882" s="250"/>
      <c r="D1882" s="240" t="s">
        <v>327</v>
      </c>
      <c r="E1882" s="251" t="s">
        <v>19</v>
      </c>
      <c r="F1882" s="252" t="s">
        <v>2349</v>
      </c>
      <c r="G1882" s="250"/>
      <c r="H1882" s="253">
        <v>1.04</v>
      </c>
      <c r="I1882" s="254"/>
      <c r="J1882" s="250"/>
      <c r="K1882" s="250"/>
      <c r="L1882" s="255"/>
      <c r="M1882" s="256"/>
      <c r="N1882" s="257"/>
      <c r="O1882" s="257"/>
      <c r="P1882" s="257"/>
      <c r="Q1882" s="257"/>
      <c r="R1882" s="257"/>
      <c r="S1882" s="257"/>
      <c r="T1882" s="258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9" t="s">
        <v>327</v>
      </c>
      <c r="AU1882" s="259" t="s">
        <v>85</v>
      </c>
      <c r="AV1882" s="14" t="s">
        <v>85</v>
      </c>
      <c r="AW1882" s="14" t="s">
        <v>36</v>
      </c>
      <c r="AX1882" s="14" t="s">
        <v>75</v>
      </c>
      <c r="AY1882" s="259" t="s">
        <v>207</v>
      </c>
    </row>
    <row r="1883" s="14" customFormat="1">
      <c r="A1883" s="14"/>
      <c r="B1883" s="249"/>
      <c r="C1883" s="250"/>
      <c r="D1883" s="240" t="s">
        <v>327</v>
      </c>
      <c r="E1883" s="251" t="s">
        <v>19</v>
      </c>
      <c r="F1883" s="252" t="s">
        <v>2350</v>
      </c>
      <c r="G1883" s="250"/>
      <c r="H1883" s="253">
        <v>57.450000000000003</v>
      </c>
      <c r="I1883" s="254"/>
      <c r="J1883" s="250"/>
      <c r="K1883" s="250"/>
      <c r="L1883" s="255"/>
      <c r="M1883" s="256"/>
      <c r="N1883" s="257"/>
      <c r="O1883" s="257"/>
      <c r="P1883" s="257"/>
      <c r="Q1883" s="257"/>
      <c r="R1883" s="257"/>
      <c r="S1883" s="257"/>
      <c r="T1883" s="258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9" t="s">
        <v>327</v>
      </c>
      <c r="AU1883" s="259" t="s">
        <v>85</v>
      </c>
      <c r="AV1883" s="14" t="s">
        <v>85</v>
      </c>
      <c r="AW1883" s="14" t="s">
        <v>36</v>
      </c>
      <c r="AX1883" s="14" t="s">
        <v>75</v>
      </c>
      <c r="AY1883" s="259" t="s">
        <v>207</v>
      </c>
    </row>
    <row r="1884" s="14" customFormat="1">
      <c r="A1884" s="14"/>
      <c r="B1884" s="249"/>
      <c r="C1884" s="250"/>
      <c r="D1884" s="240" t="s">
        <v>327</v>
      </c>
      <c r="E1884" s="251" t="s">
        <v>19</v>
      </c>
      <c r="F1884" s="252" t="s">
        <v>2351</v>
      </c>
      <c r="G1884" s="250"/>
      <c r="H1884" s="253">
        <v>51.780000000000001</v>
      </c>
      <c r="I1884" s="254"/>
      <c r="J1884" s="250"/>
      <c r="K1884" s="250"/>
      <c r="L1884" s="255"/>
      <c r="M1884" s="256"/>
      <c r="N1884" s="257"/>
      <c r="O1884" s="257"/>
      <c r="P1884" s="257"/>
      <c r="Q1884" s="257"/>
      <c r="R1884" s="257"/>
      <c r="S1884" s="257"/>
      <c r="T1884" s="258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9" t="s">
        <v>327</v>
      </c>
      <c r="AU1884" s="259" t="s">
        <v>85</v>
      </c>
      <c r="AV1884" s="14" t="s">
        <v>85</v>
      </c>
      <c r="AW1884" s="14" t="s">
        <v>36</v>
      </c>
      <c r="AX1884" s="14" t="s">
        <v>75</v>
      </c>
      <c r="AY1884" s="259" t="s">
        <v>207</v>
      </c>
    </row>
    <row r="1885" s="16" customFormat="1">
      <c r="A1885" s="16"/>
      <c r="B1885" s="271"/>
      <c r="C1885" s="272"/>
      <c r="D1885" s="240" t="s">
        <v>327</v>
      </c>
      <c r="E1885" s="273" t="s">
        <v>19</v>
      </c>
      <c r="F1885" s="274" t="s">
        <v>420</v>
      </c>
      <c r="G1885" s="272"/>
      <c r="H1885" s="275">
        <v>373.67500000000001</v>
      </c>
      <c r="I1885" s="276"/>
      <c r="J1885" s="272"/>
      <c r="K1885" s="272"/>
      <c r="L1885" s="277"/>
      <c r="M1885" s="278"/>
      <c r="N1885" s="279"/>
      <c r="O1885" s="279"/>
      <c r="P1885" s="279"/>
      <c r="Q1885" s="279"/>
      <c r="R1885" s="279"/>
      <c r="S1885" s="279"/>
      <c r="T1885" s="280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T1885" s="281" t="s">
        <v>327</v>
      </c>
      <c r="AU1885" s="281" t="s">
        <v>85</v>
      </c>
      <c r="AV1885" s="16" t="s">
        <v>216</v>
      </c>
      <c r="AW1885" s="16" t="s">
        <v>36</v>
      </c>
      <c r="AX1885" s="16" t="s">
        <v>75</v>
      </c>
      <c r="AY1885" s="281" t="s">
        <v>207</v>
      </c>
    </row>
    <row r="1886" s="13" customFormat="1">
      <c r="A1886" s="13"/>
      <c r="B1886" s="238"/>
      <c r="C1886" s="239"/>
      <c r="D1886" s="240" t="s">
        <v>327</v>
      </c>
      <c r="E1886" s="241" t="s">
        <v>19</v>
      </c>
      <c r="F1886" s="242" t="s">
        <v>2352</v>
      </c>
      <c r="G1886" s="239"/>
      <c r="H1886" s="241" t="s">
        <v>19</v>
      </c>
      <c r="I1886" s="243"/>
      <c r="J1886" s="239"/>
      <c r="K1886" s="239"/>
      <c r="L1886" s="244"/>
      <c r="M1886" s="245"/>
      <c r="N1886" s="246"/>
      <c r="O1886" s="246"/>
      <c r="P1886" s="246"/>
      <c r="Q1886" s="246"/>
      <c r="R1886" s="246"/>
      <c r="S1886" s="246"/>
      <c r="T1886" s="247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8" t="s">
        <v>327</v>
      </c>
      <c r="AU1886" s="248" t="s">
        <v>85</v>
      </c>
      <c r="AV1886" s="13" t="s">
        <v>82</v>
      </c>
      <c r="AW1886" s="13" t="s">
        <v>36</v>
      </c>
      <c r="AX1886" s="13" t="s">
        <v>75</v>
      </c>
      <c r="AY1886" s="248" t="s">
        <v>207</v>
      </c>
    </row>
    <row r="1887" s="14" customFormat="1">
      <c r="A1887" s="14"/>
      <c r="B1887" s="249"/>
      <c r="C1887" s="250"/>
      <c r="D1887" s="240" t="s">
        <v>327</v>
      </c>
      <c r="E1887" s="251" t="s">
        <v>19</v>
      </c>
      <c r="F1887" s="252" t="s">
        <v>2353</v>
      </c>
      <c r="G1887" s="250"/>
      <c r="H1887" s="253">
        <v>57.363999999999997</v>
      </c>
      <c r="I1887" s="254"/>
      <c r="J1887" s="250"/>
      <c r="K1887" s="250"/>
      <c r="L1887" s="255"/>
      <c r="M1887" s="256"/>
      <c r="N1887" s="257"/>
      <c r="O1887" s="257"/>
      <c r="P1887" s="257"/>
      <c r="Q1887" s="257"/>
      <c r="R1887" s="257"/>
      <c r="S1887" s="257"/>
      <c r="T1887" s="258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9" t="s">
        <v>327</v>
      </c>
      <c r="AU1887" s="259" t="s">
        <v>85</v>
      </c>
      <c r="AV1887" s="14" t="s">
        <v>85</v>
      </c>
      <c r="AW1887" s="14" t="s">
        <v>36</v>
      </c>
      <c r="AX1887" s="14" t="s">
        <v>75</v>
      </c>
      <c r="AY1887" s="259" t="s">
        <v>207</v>
      </c>
    </row>
    <row r="1888" s="16" customFormat="1">
      <c r="A1888" s="16"/>
      <c r="B1888" s="271"/>
      <c r="C1888" s="272"/>
      <c r="D1888" s="240" t="s">
        <v>327</v>
      </c>
      <c r="E1888" s="273" t="s">
        <v>19</v>
      </c>
      <c r="F1888" s="274" t="s">
        <v>420</v>
      </c>
      <c r="G1888" s="272"/>
      <c r="H1888" s="275">
        <v>57.363999999999997</v>
      </c>
      <c r="I1888" s="276"/>
      <c r="J1888" s="272"/>
      <c r="K1888" s="272"/>
      <c r="L1888" s="277"/>
      <c r="M1888" s="278"/>
      <c r="N1888" s="279"/>
      <c r="O1888" s="279"/>
      <c r="P1888" s="279"/>
      <c r="Q1888" s="279"/>
      <c r="R1888" s="279"/>
      <c r="S1888" s="279"/>
      <c r="T1888" s="280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T1888" s="281" t="s">
        <v>327</v>
      </c>
      <c r="AU1888" s="281" t="s">
        <v>85</v>
      </c>
      <c r="AV1888" s="16" t="s">
        <v>216</v>
      </c>
      <c r="AW1888" s="16" t="s">
        <v>36</v>
      </c>
      <c r="AX1888" s="16" t="s">
        <v>75</v>
      </c>
      <c r="AY1888" s="281" t="s">
        <v>207</v>
      </c>
    </row>
    <row r="1889" s="15" customFormat="1">
      <c r="A1889" s="15"/>
      <c r="B1889" s="260"/>
      <c r="C1889" s="261"/>
      <c r="D1889" s="240" t="s">
        <v>327</v>
      </c>
      <c r="E1889" s="262" t="s">
        <v>19</v>
      </c>
      <c r="F1889" s="263" t="s">
        <v>345</v>
      </c>
      <c r="G1889" s="261"/>
      <c r="H1889" s="264">
        <v>431.03899999999999</v>
      </c>
      <c r="I1889" s="265"/>
      <c r="J1889" s="261"/>
      <c r="K1889" s="261"/>
      <c r="L1889" s="266"/>
      <c r="M1889" s="267"/>
      <c r="N1889" s="268"/>
      <c r="O1889" s="268"/>
      <c r="P1889" s="268"/>
      <c r="Q1889" s="268"/>
      <c r="R1889" s="268"/>
      <c r="S1889" s="268"/>
      <c r="T1889" s="269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70" t="s">
        <v>327</v>
      </c>
      <c r="AU1889" s="270" t="s">
        <v>85</v>
      </c>
      <c r="AV1889" s="15" t="s">
        <v>215</v>
      </c>
      <c r="AW1889" s="15" t="s">
        <v>36</v>
      </c>
      <c r="AX1889" s="15" t="s">
        <v>82</v>
      </c>
      <c r="AY1889" s="270" t="s">
        <v>207</v>
      </c>
    </row>
    <row r="1890" s="2" customFormat="1" ht="24.15" customHeight="1">
      <c r="A1890" s="40"/>
      <c r="B1890" s="41"/>
      <c r="C1890" s="214" t="s">
        <v>2354</v>
      </c>
      <c r="D1890" s="214" t="s">
        <v>211</v>
      </c>
      <c r="E1890" s="215" t="s">
        <v>2355</v>
      </c>
      <c r="F1890" s="216" t="s">
        <v>2356</v>
      </c>
      <c r="G1890" s="217" t="s">
        <v>220</v>
      </c>
      <c r="H1890" s="218">
        <v>2155.1889999999999</v>
      </c>
      <c r="I1890" s="219"/>
      <c r="J1890" s="220">
        <f>ROUND(I1890*H1890,2)</f>
        <v>0</v>
      </c>
      <c r="K1890" s="216" t="s">
        <v>323</v>
      </c>
      <c r="L1890" s="46"/>
      <c r="M1890" s="229" t="s">
        <v>19</v>
      </c>
      <c r="N1890" s="230" t="s">
        <v>46</v>
      </c>
      <c r="O1890" s="86"/>
      <c r="P1890" s="231">
        <f>O1890*H1890</f>
        <v>0</v>
      </c>
      <c r="Q1890" s="231">
        <v>0</v>
      </c>
      <c r="R1890" s="231">
        <f>Q1890*H1890</f>
        <v>0</v>
      </c>
      <c r="S1890" s="231">
        <v>0</v>
      </c>
      <c r="T1890" s="232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26" t="s">
        <v>486</v>
      </c>
      <c r="AT1890" s="226" t="s">
        <v>211</v>
      </c>
      <c r="AU1890" s="226" t="s">
        <v>85</v>
      </c>
      <c r="AY1890" s="19" t="s">
        <v>207</v>
      </c>
      <c r="BE1890" s="227">
        <f>IF(N1890="základní",J1890,0)</f>
        <v>0</v>
      </c>
      <c r="BF1890" s="227">
        <f>IF(N1890="snížená",J1890,0)</f>
        <v>0</v>
      </c>
      <c r="BG1890" s="227">
        <f>IF(N1890="zákl. přenesená",J1890,0)</f>
        <v>0</v>
      </c>
      <c r="BH1890" s="227">
        <f>IF(N1890="sníž. přenesená",J1890,0)</f>
        <v>0</v>
      </c>
      <c r="BI1890" s="227">
        <f>IF(N1890="nulová",J1890,0)</f>
        <v>0</v>
      </c>
      <c r="BJ1890" s="19" t="s">
        <v>82</v>
      </c>
      <c r="BK1890" s="227">
        <f>ROUND(I1890*H1890,2)</f>
        <v>0</v>
      </c>
      <c r="BL1890" s="19" t="s">
        <v>486</v>
      </c>
      <c r="BM1890" s="226" t="s">
        <v>2357</v>
      </c>
    </row>
    <row r="1891" s="2" customFormat="1">
      <c r="A1891" s="40"/>
      <c r="B1891" s="41"/>
      <c r="C1891" s="42"/>
      <c r="D1891" s="233" t="s">
        <v>325</v>
      </c>
      <c r="E1891" s="42"/>
      <c r="F1891" s="234" t="s">
        <v>2358</v>
      </c>
      <c r="G1891" s="42"/>
      <c r="H1891" s="42"/>
      <c r="I1891" s="235"/>
      <c r="J1891" s="42"/>
      <c r="K1891" s="42"/>
      <c r="L1891" s="46"/>
      <c r="M1891" s="236"/>
      <c r="N1891" s="237"/>
      <c r="O1891" s="86"/>
      <c r="P1891" s="86"/>
      <c r="Q1891" s="86"/>
      <c r="R1891" s="86"/>
      <c r="S1891" s="86"/>
      <c r="T1891" s="87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9" t="s">
        <v>325</v>
      </c>
      <c r="AU1891" s="19" t="s">
        <v>85</v>
      </c>
    </row>
    <row r="1892" s="13" customFormat="1">
      <c r="A1892" s="13"/>
      <c r="B1892" s="238"/>
      <c r="C1892" s="239"/>
      <c r="D1892" s="240" t="s">
        <v>327</v>
      </c>
      <c r="E1892" s="241" t="s">
        <v>19</v>
      </c>
      <c r="F1892" s="242" t="s">
        <v>2359</v>
      </c>
      <c r="G1892" s="239"/>
      <c r="H1892" s="241" t="s">
        <v>19</v>
      </c>
      <c r="I1892" s="243"/>
      <c r="J1892" s="239"/>
      <c r="K1892" s="239"/>
      <c r="L1892" s="244"/>
      <c r="M1892" s="245"/>
      <c r="N1892" s="246"/>
      <c r="O1892" s="246"/>
      <c r="P1892" s="246"/>
      <c r="Q1892" s="246"/>
      <c r="R1892" s="246"/>
      <c r="S1892" s="246"/>
      <c r="T1892" s="247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8" t="s">
        <v>327</v>
      </c>
      <c r="AU1892" s="248" t="s">
        <v>85</v>
      </c>
      <c r="AV1892" s="13" t="s">
        <v>82</v>
      </c>
      <c r="AW1892" s="13" t="s">
        <v>36</v>
      </c>
      <c r="AX1892" s="13" t="s">
        <v>75</v>
      </c>
      <c r="AY1892" s="248" t="s">
        <v>207</v>
      </c>
    </row>
    <row r="1893" s="13" customFormat="1">
      <c r="A1893" s="13"/>
      <c r="B1893" s="238"/>
      <c r="C1893" s="239"/>
      <c r="D1893" s="240" t="s">
        <v>327</v>
      </c>
      <c r="E1893" s="241" t="s">
        <v>19</v>
      </c>
      <c r="F1893" s="242" t="s">
        <v>2360</v>
      </c>
      <c r="G1893" s="239"/>
      <c r="H1893" s="241" t="s">
        <v>19</v>
      </c>
      <c r="I1893" s="243"/>
      <c r="J1893" s="239"/>
      <c r="K1893" s="239"/>
      <c r="L1893" s="244"/>
      <c r="M1893" s="245"/>
      <c r="N1893" s="246"/>
      <c r="O1893" s="246"/>
      <c r="P1893" s="246"/>
      <c r="Q1893" s="246"/>
      <c r="R1893" s="246"/>
      <c r="S1893" s="246"/>
      <c r="T1893" s="247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8" t="s">
        <v>327</v>
      </c>
      <c r="AU1893" s="248" t="s">
        <v>85</v>
      </c>
      <c r="AV1893" s="13" t="s">
        <v>82</v>
      </c>
      <c r="AW1893" s="13" t="s">
        <v>36</v>
      </c>
      <c r="AX1893" s="13" t="s">
        <v>75</v>
      </c>
      <c r="AY1893" s="248" t="s">
        <v>207</v>
      </c>
    </row>
    <row r="1894" s="14" customFormat="1">
      <c r="A1894" s="14"/>
      <c r="B1894" s="249"/>
      <c r="C1894" s="250"/>
      <c r="D1894" s="240" t="s">
        <v>327</v>
      </c>
      <c r="E1894" s="251" t="s">
        <v>19</v>
      </c>
      <c r="F1894" s="252" t="s">
        <v>2361</v>
      </c>
      <c r="G1894" s="250"/>
      <c r="H1894" s="253">
        <v>258.37799999999999</v>
      </c>
      <c r="I1894" s="254"/>
      <c r="J1894" s="250"/>
      <c r="K1894" s="250"/>
      <c r="L1894" s="255"/>
      <c r="M1894" s="256"/>
      <c r="N1894" s="257"/>
      <c r="O1894" s="257"/>
      <c r="P1894" s="257"/>
      <c r="Q1894" s="257"/>
      <c r="R1894" s="257"/>
      <c r="S1894" s="257"/>
      <c r="T1894" s="258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9" t="s">
        <v>327</v>
      </c>
      <c r="AU1894" s="259" t="s">
        <v>85</v>
      </c>
      <c r="AV1894" s="14" t="s">
        <v>85</v>
      </c>
      <c r="AW1894" s="14" t="s">
        <v>36</v>
      </c>
      <c r="AX1894" s="14" t="s">
        <v>75</v>
      </c>
      <c r="AY1894" s="259" t="s">
        <v>207</v>
      </c>
    </row>
    <row r="1895" s="14" customFormat="1">
      <c r="A1895" s="14"/>
      <c r="B1895" s="249"/>
      <c r="C1895" s="250"/>
      <c r="D1895" s="240" t="s">
        <v>327</v>
      </c>
      <c r="E1895" s="251" t="s">
        <v>19</v>
      </c>
      <c r="F1895" s="252" t="s">
        <v>2362</v>
      </c>
      <c r="G1895" s="250"/>
      <c r="H1895" s="253">
        <v>1015.144</v>
      </c>
      <c r="I1895" s="254"/>
      <c r="J1895" s="250"/>
      <c r="K1895" s="250"/>
      <c r="L1895" s="255"/>
      <c r="M1895" s="256"/>
      <c r="N1895" s="257"/>
      <c r="O1895" s="257"/>
      <c r="P1895" s="257"/>
      <c r="Q1895" s="257"/>
      <c r="R1895" s="257"/>
      <c r="S1895" s="257"/>
      <c r="T1895" s="258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9" t="s">
        <v>327</v>
      </c>
      <c r="AU1895" s="259" t="s">
        <v>85</v>
      </c>
      <c r="AV1895" s="14" t="s">
        <v>85</v>
      </c>
      <c r="AW1895" s="14" t="s">
        <v>36</v>
      </c>
      <c r="AX1895" s="14" t="s">
        <v>75</v>
      </c>
      <c r="AY1895" s="259" t="s">
        <v>207</v>
      </c>
    </row>
    <row r="1896" s="14" customFormat="1">
      <c r="A1896" s="14"/>
      <c r="B1896" s="249"/>
      <c r="C1896" s="250"/>
      <c r="D1896" s="240" t="s">
        <v>327</v>
      </c>
      <c r="E1896" s="251" t="s">
        <v>19</v>
      </c>
      <c r="F1896" s="252" t="s">
        <v>2363</v>
      </c>
      <c r="G1896" s="250"/>
      <c r="H1896" s="253">
        <v>43.5</v>
      </c>
      <c r="I1896" s="254"/>
      <c r="J1896" s="250"/>
      <c r="K1896" s="250"/>
      <c r="L1896" s="255"/>
      <c r="M1896" s="256"/>
      <c r="N1896" s="257"/>
      <c r="O1896" s="257"/>
      <c r="P1896" s="257"/>
      <c r="Q1896" s="257"/>
      <c r="R1896" s="257"/>
      <c r="S1896" s="257"/>
      <c r="T1896" s="258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9" t="s">
        <v>327</v>
      </c>
      <c r="AU1896" s="259" t="s">
        <v>85</v>
      </c>
      <c r="AV1896" s="14" t="s">
        <v>85</v>
      </c>
      <c r="AW1896" s="14" t="s">
        <v>36</v>
      </c>
      <c r="AX1896" s="14" t="s">
        <v>75</v>
      </c>
      <c r="AY1896" s="259" t="s">
        <v>207</v>
      </c>
    </row>
    <row r="1897" s="14" customFormat="1">
      <c r="A1897" s="14"/>
      <c r="B1897" s="249"/>
      <c r="C1897" s="250"/>
      <c r="D1897" s="240" t="s">
        <v>327</v>
      </c>
      <c r="E1897" s="251" t="s">
        <v>19</v>
      </c>
      <c r="F1897" s="252" t="s">
        <v>2364</v>
      </c>
      <c r="G1897" s="250"/>
      <c r="H1897" s="253">
        <v>5.1980000000000004</v>
      </c>
      <c r="I1897" s="254"/>
      <c r="J1897" s="250"/>
      <c r="K1897" s="250"/>
      <c r="L1897" s="255"/>
      <c r="M1897" s="256"/>
      <c r="N1897" s="257"/>
      <c r="O1897" s="257"/>
      <c r="P1897" s="257"/>
      <c r="Q1897" s="257"/>
      <c r="R1897" s="257"/>
      <c r="S1897" s="257"/>
      <c r="T1897" s="258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9" t="s">
        <v>327</v>
      </c>
      <c r="AU1897" s="259" t="s">
        <v>85</v>
      </c>
      <c r="AV1897" s="14" t="s">
        <v>85</v>
      </c>
      <c r="AW1897" s="14" t="s">
        <v>36</v>
      </c>
      <c r="AX1897" s="14" t="s">
        <v>75</v>
      </c>
      <c r="AY1897" s="259" t="s">
        <v>207</v>
      </c>
    </row>
    <row r="1898" s="14" customFormat="1">
      <c r="A1898" s="14"/>
      <c r="B1898" s="249"/>
      <c r="C1898" s="250"/>
      <c r="D1898" s="240" t="s">
        <v>327</v>
      </c>
      <c r="E1898" s="251" t="s">
        <v>19</v>
      </c>
      <c r="F1898" s="252" t="s">
        <v>2365</v>
      </c>
      <c r="G1898" s="250"/>
      <c r="H1898" s="253">
        <v>287.25</v>
      </c>
      <c r="I1898" s="254"/>
      <c r="J1898" s="250"/>
      <c r="K1898" s="250"/>
      <c r="L1898" s="255"/>
      <c r="M1898" s="256"/>
      <c r="N1898" s="257"/>
      <c r="O1898" s="257"/>
      <c r="P1898" s="257"/>
      <c r="Q1898" s="257"/>
      <c r="R1898" s="257"/>
      <c r="S1898" s="257"/>
      <c r="T1898" s="25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9" t="s">
        <v>327</v>
      </c>
      <c r="AU1898" s="259" t="s">
        <v>85</v>
      </c>
      <c r="AV1898" s="14" t="s">
        <v>85</v>
      </c>
      <c r="AW1898" s="14" t="s">
        <v>36</v>
      </c>
      <c r="AX1898" s="14" t="s">
        <v>75</v>
      </c>
      <c r="AY1898" s="259" t="s">
        <v>207</v>
      </c>
    </row>
    <row r="1899" s="14" customFormat="1">
      <c r="A1899" s="14"/>
      <c r="B1899" s="249"/>
      <c r="C1899" s="250"/>
      <c r="D1899" s="240" t="s">
        <v>327</v>
      </c>
      <c r="E1899" s="251" t="s">
        <v>19</v>
      </c>
      <c r="F1899" s="252" t="s">
        <v>2366</v>
      </c>
      <c r="G1899" s="250"/>
      <c r="H1899" s="253">
        <v>258.89999999999998</v>
      </c>
      <c r="I1899" s="254"/>
      <c r="J1899" s="250"/>
      <c r="K1899" s="250"/>
      <c r="L1899" s="255"/>
      <c r="M1899" s="256"/>
      <c r="N1899" s="257"/>
      <c r="O1899" s="257"/>
      <c r="P1899" s="257"/>
      <c r="Q1899" s="257"/>
      <c r="R1899" s="257"/>
      <c r="S1899" s="257"/>
      <c r="T1899" s="258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9" t="s">
        <v>327</v>
      </c>
      <c r="AU1899" s="259" t="s">
        <v>85</v>
      </c>
      <c r="AV1899" s="14" t="s">
        <v>85</v>
      </c>
      <c r="AW1899" s="14" t="s">
        <v>36</v>
      </c>
      <c r="AX1899" s="14" t="s">
        <v>75</v>
      </c>
      <c r="AY1899" s="259" t="s">
        <v>207</v>
      </c>
    </row>
    <row r="1900" s="16" customFormat="1">
      <c r="A1900" s="16"/>
      <c r="B1900" s="271"/>
      <c r="C1900" s="272"/>
      <c r="D1900" s="240" t="s">
        <v>327</v>
      </c>
      <c r="E1900" s="273" t="s">
        <v>19</v>
      </c>
      <c r="F1900" s="274" t="s">
        <v>420</v>
      </c>
      <c r="G1900" s="272"/>
      <c r="H1900" s="275">
        <v>1868.3699999999999</v>
      </c>
      <c r="I1900" s="276"/>
      <c r="J1900" s="272"/>
      <c r="K1900" s="272"/>
      <c r="L1900" s="277"/>
      <c r="M1900" s="278"/>
      <c r="N1900" s="279"/>
      <c r="O1900" s="279"/>
      <c r="P1900" s="279"/>
      <c r="Q1900" s="279"/>
      <c r="R1900" s="279"/>
      <c r="S1900" s="279"/>
      <c r="T1900" s="280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1" t="s">
        <v>327</v>
      </c>
      <c r="AU1900" s="281" t="s">
        <v>85</v>
      </c>
      <c r="AV1900" s="16" t="s">
        <v>216</v>
      </c>
      <c r="AW1900" s="16" t="s">
        <v>36</v>
      </c>
      <c r="AX1900" s="16" t="s">
        <v>75</v>
      </c>
      <c r="AY1900" s="281" t="s">
        <v>207</v>
      </c>
    </row>
    <row r="1901" s="13" customFormat="1">
      <c r="A1901" s="13"/>
      <c r="B1901" s="238"/>
      <c r="C1901" s="239"/>
      <c r="D1901" s="240" t="s">
        <v>327</v>
      </c>
      <c r="E1901" s="241" t="s">
        <v>19</v>
      </c>
      <c r="F1901" s="242" t="s">
        <v>2352</v>
      </c>
      <c r="G1901" s="239"/>
      <c r="H1901" s="241" t="s">
        <v>19</v>
      </c>
      <c r="I1901" s="243"/>
      <c r="J1901" s="239"/>
      <c r="K1901" s="239"/>
      <c r="L1901" s="244"/>
      <c r="M1901" s="245"/>
      <c r="N1901" s="246"/>
      <c r="O1901" s="246"/>
      <c r="P1901" s="246"/>
      <c r="Q1901" s="246"/>
      <c r="R1901" s="246"/>
      <c r="S1901" s="246"/>
      <c r="T1901" s="247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8" t="s">
        <v>327</v>
      </c>
      <c r="AU1901" s="248" t="s">
        <v>85</v>
      </c>
      <c r="AV1901" s="13" t="s">
        <v>82</v>
      </c>
      <c r="AW1901" s="13" t="s">
        <v>36</v>
      </c>
      <c r="AX1901" s="13" t="s">
        <v>75</v>
      </c>
      <c r="AY1901" s="248" t="s">
        <v>207</v>
      </c>
    </row>
    <row r="1902" s="13" customFormat="1">
      <c r="A1902" s="13"/>
      <c r="B1902" s="238"/>
      <c r="C1902" s="239"/>
      <c r="D1902" s="240" t="s">
        <v>327</v>
      </c>
      <c r="E1902" s="241" t="s">
        <v>19</v>
      </c>
      <c r="F1902" s="242" t="s">
        <v>2367</v>
      </c>
      <c r="G1902" s="239"/>
      <c r="H1902" s="241" t="s">
        <v>19</v>
      </c>
      <c r="I1902" s="243"/>
      <c r="J1902" s="239"/>
      <c r="K1902" s="239"/>
      <c r="L1902" s="244"/>
      <c r="M1902" s="245"/>
      <c r="N1902" s="246"/>
      <c r="O1902" s="246"/>
      <c r="P1902" s="246"/>
      <c r="Q1902" s="246"/>
      <c r="R1902" s="246"/>
      <c r="S1902" s="246"/>
      <c r="T1902" s="247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8" t="s">
        <v>327</v>
      </c>
      <c r="AU1902" s="248" t="s">
        <v>85</v>
      </c>
      <c r="AV1902" s="13" t="s">
        <v>82</v>
      </c>
      <c r="AW1902" s="13" t="s">
        <v>36</v>
      </c>
      <c r="AX1902" s="13" t="s">
        <v>75</v>
      </c>
      <c r="AY1902" s="248" t="s">
        <v>207</v>
      </c>
    </row>
    <row r="1903" s="14" customFormat="1">
      <c r="A1903" s="14"/>
      <c r="B1903" s="249"/>
      <c r="C1903" s="250"/>
      <c r="D1903" s="240" t="s">
        <v>327</v>
      </c>
      <c r="E1903" s="251" t="s">
        <v>19</v>
      </c>
      <c r="F1903" s="252" t="s">
        <v>2368</v>
      </c>
      <c r="G1903" s="250"/>
      <c r="H1903" s="253">
        <v>286.81900000000002</v>
      </c>
      <c r="I1903" s="254"/>
      <c r="J1903" s="250"/>
      <c r="K1903" s="250"/>
      <c r="L1903" s="255"/>
      <c r="M1903" s="256"/>
      <c r="N1903" s="257"/>
      <c r="O1903" s="257"/>
      <c r="P1903" s="257"/>
      <c r="Q1903" s="257"/>
      <c r="R1903" s="257"/>
      <c r="S1903" s="257"/>
      <c r="T1903" s="25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9" t="s">
        <v>327</v>
      </c>
      <c r="AU1903" s="259" t="s">
        <v>85</v>
      </c>
      <c r="AV1903" s="14" t="s">
        <v>85</v>
      </c>
      <c r="AW1903" s="14" t="s">
        <v>36</v>
      </c>
      <c r="AX1903" s="14" t="s">
        <v>75</v>
      </c>
      <c r="AY1903" s="259" t="s">
        <v>207</v>
      </c>
    </row>
    <row r="1904" s="16" customFormat="1">
      <c r="A1904" s="16"/>
      <c r="B1904" s="271"/>
      <c r="C1904" s="272"/>
      <c r="D1904" s="240" t="s">
        <v>327</v>
      </c>
      <c r="E1904" s="273" t="s">
        <v>19</v>
      </c>
      <c r="F1904" s="274" t="s">
        <v>420</v>
      </c>
      <c r="G1904" s="272"/>
      <c r="H1904" s="275">
        <v>286.81900000000002</v>
      </c>
      <c r="I1904" s="276"/>
      <c r="J1904" s="272"/>
      <c r="K1904" s="272"/>
      <c r="L1904" s="277"/>
      <c r="M1904" s="278"/>
      <c r="N1904" s="279"/>
      <c r="O1904" s="279"/>
      <c r="P1904" s="279"/>
      <c r="Q1904" s="279"/>
      <c r="R1904" s="279"/>
      <c r="S1904" s="279"/>
      <c r="T1904" s="280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81" t="s">
        <v>327</v>
      </c>
      <c r="AU1904" s="281" t="s">
        <v>85</v>
      </c>
      <c r="AV1904" s="16" t="s">
        <v>216</v>
      </c>
      <c r="AW1904" s="16" t="s">
        <v>36</v>
      </c>
      <c r="AX1904" s="16" t="s">
        <v>75</v>
      </c>
      <c r="AY1904" s="281" t="s">
        <v>207</v>
      </c>
    </row>
    <row r="1905" s="15" customFormat="1">
      <c r="A1905" s="15"/>
      <c r="B1905" s="260"/>
      <c r="C1905" s="261"/>
      <c r="D1905" s="240" t="s">
        <v>327</v>
      </c>
      <c r="E1905" s="262" t="s">
        <v>19</v>
      </c>
      <c r="F1905" s="263" t="s">
        <v>345</v>
      </c>
      <c r="G1905" s="261"/>
      <c r="H1905" s="264">
        <v>2155.1889999999999</v>
      </c>
      <c r="I1905" s="265"/>
      <c r="J1905" s="261"/>
      <c r="K1905" s="261"/>
      <c r="L1905" s="266"/>
      <c r="M1905" s="267"/>
      <c r="N1905" s="268"/>
      <c r="O1905" s="268"/>
      <c r="P1905" s="268"/>
      <c r="Q1905" s="268"/>
      <c r="R1905" s="268"/>
      <c r="S1905" s="268"/>
      <c r="T1905" s="269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70" t="s">
        <v>327</v>
      </c>
      <c r="AU1905" s="270" t="s">
        <v>85</v>
      </c>
      <c r="AV1905" s="15" t="s">
        <v>215</v>
      </c>
      <c r="AW1905" s="15" t="s">
        <v>36</v>
      </c>
      <c r="AX1905" s="15" t="s">
        <v>82</v>
      </c>
      <c r="AY1905" s="270" t="s">
        <v>207</v>
      </c>
    </row>
    <row r="1906" s="2" customFormat="1" ht="16.5" customHeight="1">
      <c r="A1906" s="40"/>
      <c r="B1906" s="41"/>
      <c r="C1906" s="282" t="s">
        <v>2369</v>
      </c>
      <c r="D1906" s="282" t="s">
        <v>427</v>
      </c>
      <c r="E1906" s="283" t="s">
        <v>2370</v>
      </c>
      <c r="F1906" s="284" t="s">
        <v>2371</v>
      </c>
      <c r="G1906" s="285" t="s">
        <v>430</v>
      </c>
      <c r="H1906" s="286">
        <v>68.965999999999994</v>
      </c>
      <c r="I1906" s="287"/>
      <c r="J1906" s="288">
        <f>ROUND(I1906*H1906,2)</f>
        <v>0</v>
      </c>
      <c r="K1906" s="284" t="s">
        <v>323</v>
      </c>
      <c r="L1906" s="289"/>
      <c r="M1906" s="290" t="s">
        <v>19</v>
      </c>
      <c r="N1906" s="291" t="s">
        <v>46</v>
      </c>
      <c r="O1906" s="86"/>
      <c r="P1906" s="231">
        <f>O1906*H1906</f>
        <v>0</v>
      </c>
      <c r="Q1906" s="231">
        <v>1</v>
      </c>
      <c r="R1906" s="231">
        <f>Q1906*H1906</f>
        <v>68.965999999999994</v>
      </c>
      <c r="S1906" s="231">
        <v>0</v>
      </c>
      <c r="T1906" s="232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6" t="s">
        <v>677</v>
      </c>
      <c r="AT1906" s="226" t="s">
        <v>427</v>
      </c>
      <c r="AU1906" s="226" t="s">
        <v>85</v>
      </c>
      <c r="AY1906" s="19" t="s">
        <v>207</v>
      </c>
      <c r="BE1906" s="227">
        <f>IF(N1906="základní",J1906,0)</f>
        <v>0</v>
      </c>
      <c r="BF1906" s="227">
        <f>IF(N1906="snížená",J1906,0)</f>
        <v>0</v>
      </c>
      <c r="BG1906" s="227">
        <f>IF(N1906="zákl. přenesená",J1906,0)</f>
        <v>0</v>
      </c>
      <c r="BH1906" s="227">
        <f>IF(N1906="sníž. přenesená",J1906,0)</f>
        <v>0</v>
      </c>
      <c r="BI1906" s="227">
        <f>IF(N1906="nulová",J1906,0)</f>
        <v>0</v>
      </c>
      <c r="BJ1906" s="19" t="s">
        <v>82</v>
      </c>
      <c r="BK1906" s="227">
        <f>ROUND(I1906*H1906,2)</f>
        <v>0</v>
      </c>
      <c r="BL1906" s="19" t="s">
        <v>486</v>
      </c>
      <c r="BM1906" s="226" t="s">
        <v>2372</v>
      </c>
    </row>
    <row r="1907" s="14" customFormat="1">
      <c r="A1907" s="14"/>
      <c r="B1907" s="249"/>
      <c r="C1907" s="250"/>
      <c r="D1907" s="240" t="s">
        <v>327</v>
      </c>
      <c r="E1907" s="251" t="s">
        <v>19</v>
      </c>
      <c r="F1907" s="252" t="s">
        <v>2373</v>
      </c>
      <c r="G1907" s="250"/>
      <c r="H1907" s="253">
        <v>34.482999999999997</v>
      </c>
      <c r="I1907" s="254"/>
      <c r="J1907" s="250"/>
      <c r="K1907" s="250"/>
      <c r="L1907" s="255"/>
      <c r="M1907" s="256"/>
      <c r="N1907" s="257"/>
      <c r="O1907" s="257"/>
      <c r="P1907" s="257"/>
      <c r="Q1907" s="257"/>
      <c r="R1907" s="257"/>
      <c r="S1907" s="257"/>
      <c r="T1907" s="25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9" t="s">
        <v>327</v>
      </c>
      <c r="AU1907" s="259" t="s">
        <v>85</v>
      </c>
      <c r="AV1907" s="14" t="s">
        <v>85</v>
      </c>
      <c r="AW1907" s="14" t="s">
        <v>36</v>
      </c>
      <c r="AX1907" s="14" t="s">
        <v>75</v>
      </c>
      <c r="AY1907" s="259" t="s">
        <v>207</v>
      </c>
    </row>
    <row r="1908" s="14" customFormat="1">
      <c r="A1908" s="14"/>
      <c r="B1908" s="249"/>
      <c r="C1908" s="250"/>
      <c r="D1908" s="240" t="s">
        <v>327</v>
      </c>
      <c r="E1908" s="251" t="s">
        <v>19</v>
      </c>
      <c r="F1908" s="252" t="s">
        <v>2374</v>
      </c>
      <c r="G1908" s="250"/>
      <c r="H1908" s="253">
        <v>34.482999999999997</v>
      </c>
      <c r="I1908" s="254"/>
      <c r="J1908" s="250"/>
      <c r="K1908" s="250"/>
      <c r="L1908" s="255"/>
      <c r="M1908" s="256"/>
      <c r="N1908" s="257"/>
      <c r="O1908" s="257"/>
      <c r="P1908" s="257"/>
      <c r="Q1908" s="257"/>
      <c r="R1908" s="257"/>
      <c r="S1908" s="257"/>
      <c r="T1908" s="258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9" t="s">
        <v>327</v>
      </c>
      <c r="AU1908" s="259" t="s">
        <v>85</v>
      </c>
      <c r="AV1908" s="14" t="s">
        <v>85</v>
      </c>
      <c r="AW1908" s="14" t="s">
        <v>36</v>
      </c>
      <c r="AX1908" s="14" t="s">
        <v>75</v>
      </c>
      <c r="AY1908" s="259" t="s">
        <v>207</v>
      </c>
    </row>
    <row r="1909" s="15" customFormat="1">
      <c r="A1909" s="15"/>
      <c r="B1909" s="260"/>
      <c r="C1909" s="261"/>
      <c r="D1909" s="240" t="s">
        <v>327</v>
      </c>
      <c r="E1909" s="262" t="s">
        <v>19</v>
      </c>
      <c r="F1909" s="263" t="s">
        <v>345</v>
      </c>
      <c r="G1909" s="261"/>
      <c r="H1909" s="264">
        <v>68.965999999999994</v>
      </c>
      <c r="I1909" s="265"/>
      <c r="J1909" s="261"/>
      <c r="K1909" s="261"/>
      <c r="L1909" s="266"/>
      <c r="M1909" s="267"/>
      <c r="N1909" s="268"/>
      <c r="O1909" s="268"/>
      <c r="P1909" s="268"/>
      <c r="Q1909" s="268"/>
      <c r="R1909" s="268"/>
      <c r="S1909" s="268"/>
      <c r="T1909" s="269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0" t="s">
        <v>327</v>
      </c>
      <c r="AU1909" s="270" t="s">
        <v>85</v>
      </c>
      <c r="AV1909" s="15" t="s">
        <v>215</v>
      </c>
      <c r="AW1909" s="15" t="s">
        <v>36</v>
      </c>
      <c r="AX1909" s="15" t="s">
        <v>82</v>
      </c>
      <c r="AY1909" s="270" t="s">
        <v>207</v>
      </c>
    </row>
    <row r="1910" s="2" customFormat="1" ht="16.5" customHeight="1">
      <c r="A1910" s="40"/>
      <c r="B1910" s="41"/>
      <c r="C1910" s="214" t="s">
        <v>2375</v>
      </c>
      <c r="D1910" s="214" t="s">
        <v>211</v>
      </c>
      <c r="E1910" s="215" t="s">
        <v>2376</v>
      </c>
      <c r="F1910" s="216" t="s">
        <v>2377</v>
      </c>
      <c r="G1910" s="217" t="s">
        <v>496</v>
      </c>
      <c r="H1910" s="218">
        <v>243.75999999999999</v>
      </c>
      <c r="I1910" s="219"/>
      <c r="J1910" s="220">
        <f>ROUND(I1910*H1910,2)</f>
        <v>0</v>
      </c>
      <c r="K1910" s="216" t="s">
        <v>323</v>
      </c>
      <c r="L1910" s="46"/>
      <c r="M1910" s="229" t="s">
        <v>19</v>
      </c>
      <c r="N1910" s="230" t="s">
        <v>46</v>
      </c>
      <c r="O1910" s="86"/>
      <c r="P1910" s="231">
        <f>O1910*H1910</f>
        <v>0</v>
      </c>
      <c r="Q1910" s="231">
        <v>0</v>
      </c>
      <c r="R1910" s="231">
        <f>Q1910*H1910</f>
        <v>0</v>
      </c>
      <c r="S1910" s="231">
        <v>0</v>
      </c>
      <c r="T1910" s="232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6" t="s">
        <v>486</v>
      </c>
      <c r="AT1910" s="226" t="s">
        <v>211</v>
      </c>
      <c r="AU1910" s="226" t="s">
        <v>85</v>
      </c>
      <c r="AY1910" s="19" t="s">
        <v>207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19" t="s">
        <v>82</v>
      </c>
      <c r="BK1910" s="227">
        <f>ROUND(I1910*H1910,2)</f>
        <v>0</v>
      </c>
      <c r="BL1910" s="19" t="s">
        <v>486</v>
      </c>
      <c r="BM1910" s="226" t="s">
        <v>2378</v>
      </c>
    </row>
    <row r="1911" s="2" customFormat="1">
      <c r="A1911" s="40"/>
      <c r="B1911" s="41"/>
      <c r="C1911" s="42"/>
      <c r="D1911" s="233" t="s">
        <v>325</v>
      </c>
      <c r="E1911" s="42"/>
      <c r="F1911" s="234" t="s">
        <v>2379</v>
      </c>
      <c r="G1911" s="42"/>
      <c r="H1911" s="42"/>
      <c r="I1911" s="235"/>
      <c r="J1911" s="42"/>
      <c r="K1911" s="42"/>
      <c r="L1911" s="46"/>
      <c r="M1911" s="236"/>
      <c r="N1911" s="237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325</v>
      </c>
      <c r="AU1911" s="19" t="s">
        <v>85</v>
      </c>
    </row>
    <row r="1912" s="13" customFormat="1">
      <c r="A1912" s="13"/>
      <c r="B1912" s="238"/>
      <c r="C1912" s="239"/>
      <c r="D1912" s="240" t="s">
        <v>327</v>
      </c>
      <c r="E1912" s="241" t="s">
        <v>19</v>
      </c>
      <c r="F1912" s="242" t="s">
        <v>2380</v>
      </c>
      <c r="G1912" s="239"/>
      <c r="H1912" s="241" t="s">
        <v>19</v>
      </c>
      <c r="I1912" s="243"/>
      <c r="J1912" s="239"/>
      <c r="K1912" s="239"/>
      <c r="L1912" s="244"/>
      <c r="M1912" s="245"/>
      <c r="N1912" s="246"/>
      <c r="O1912" s="246"/>
      <c r="P1912" s="246"/>
      <c r="Q1912" s="246"/>
      <c r="R1912" s="246"/>
      <c r="S1912" s="246"/>
      <c r="T1912" s="247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8" t="s">
        <v>327</v>
      </c>
      <c r="AU1912" s="248" t="s">
        <v>85</v>
      </c>
      <c r="AV1912" s="13" t="s">
        <v>82</v>
      </c>
      <c r="AW1912" s="13" t="s">
        <v>36</v>
      </c>
      <c r="AX1912" s="13" t="s">
        <v>75</v>
      </c>
      <c r="AY1912" s="248" t="s">
        <v>207</v>
      </c>
    </row>
    <row r="1913" s="14" customFormat="1">
      <c r="A1913" s="14"/>
      <c r="B1913" s="249"/>
      <c r="C1913" s="250"/>
      <c r="D1913" s="240" t="s">
        <v>327</v>
      </c>
      <c r="E1913" s="251" t="s">
        <v>19</v>
      </c>
      <c r="F1913" s="252" t="s">
        <v>2381</v>
      </c>
      <c r="G1913" s="250"/>
      <c r="H1913" s="253">
        <v>42.549999999999997</v>
      </c>
      <c r="I1913" s="254"/>
      <c r="J1913" s="250"/>
      <c r="K1913" s="250"/>
      <c r="L1913" s="255"/>
      <c r="M1913" s="256"/>
      <c r="N1913" s="257"/>
      <c r="O1913" s="257"/>
      <c r="P1913" s="257"/>
      <c r="Q1913" s="257"/>
      <c r="R1913" s="257"/>
      <c r="S1913" s="257"/>
      <c r="T1913" s="258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9" t="s">
        <v>327</v>
      </c>
      <c r="AU1913" s="259" t="s">
        <v>85</v>
      </c>
      <c r="AV1913" s="14" t="s">
        <v>85</v>
      </c>
      <c r="AW1913" s="14" t="s">
        <v>36</v>
      </c>
      <c r="AX1913" s="14" t="s">
        <v>75</v>
      </c>
      <c r="AY1913" s="259" t="s">
        <v>207</v>
      </c>
    </row>
    <row r="1914" s="14" customFormat="1">
      <c r="A1914" s="14"/>
      <c r="B1914" s="249"/>
      <c r="C1914" s="250"/>
      <c r="D1914" s="240" t="s">
        <v>327</v>
      </c>
      <c r="E1914" s="251" t="s">
        <v>19</v>
      </c>
      <c r="F1914" s="252" t="s">
        <v>2382</v>
      </c>
      <c r="G1914" s="250"/>
      <c r="H1914" s="253">
        <v>12.699999999999999</v>
      </c>
      <c r="I1914" s="254"/>
      <c r="J1914" s="250"/>
      <c r="K1914" s="250"/>
      <c r="L1914" s="255"/>
      <c r="M1914" s="256"/>
      <c r="N1914" s="257"/>
      <c r="O1914" s="257"/>
      <c r="P1914" s="257"/>
      <c r="Q1914" s="257"/>
      <c r="R1914" s="257"/>
      <c r="S1914" s="257"/>
      <c r="T1914" s="258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9" t="s">
        <v>327</v>
      </c>
      <c r="AU1914" s="259" t="s">
        <v>85</v>
      </c>
      <c r="AV1914" s="14" t="s">
        <v>85</v>
      </c>
      <c r="AW1914" s="14" t="s">
        <v>36</v>
      </c>
      <c r="AX1914" s="14" t="s">
        <v>75</v>
      </c>
      <c r="AY1914" s="259" t="s">
        <v>207</v>
      </c>
    </row>
    <row r="1915" s="14" customFormat="1">
      <c r="A1915" s="14"/>
      <c r="B1915" s="249"/>
      <c r="C1915" s="250"/>
      <c r="D1915" s="240" t="s">
        <v>327</v>
      </c>
      <c r="E1915" s="251" t="s">
        <v>19</v>
      </c>
      <c r="F1915" s="252" t="s">
        <v>2383</v>
      </c>
      <c r="G1915" s="250"/>
      <c r="H1915" s="253">
        <v>130.97999999999999</v>
      </c>
      <c r="I1915" s="254"/>
      <c r="J1915" s="250"/>
      <c r="K1915" s="250"/>
      <c r="L1915" s="255"/>
      <c r="M1915" s="256"/>
      <c r="N1915" s="257"/>
      <c r="O1915" s="257"/>
      <c r="P1915" s="257"/>
      <c r="Q1915" s="257"/>
      <c r="R1915" s="257"/>
      <c r="S1915" s="257"/>
      <c r="T1915" s="258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9" t="s">
        <v>327</v>
      </c>
      <c r="AU1915" s="259" t="s">
        <v>85</v>
      </c>
      <c r="AV1915" s="14" t="s">
        <v>85</v>
      </c>
      <c r="AW1915" s="14" t="s">
        <v>36</v>
      </c>
      <c r="AX1915" s="14" t="s">
        <v>75</v>
      </c>
      <c r="AY1915" s="259" t="s">
        <v>207</v>
      </c>
    </row>
    <row r="1916" s="14" customFormat="1">
      <c r="A1916" s="14"/>
      <c r="B1916" s="249"/>
      <c r="C1916" s="250"/>
      <c r="D1916" s="240" t="s">
        <v>327</v>
      </c>
      <c r="E1916" s="251" t="s">
        <v>19</v>
      </c>
      <c r="F1916" s="252" t="s">
        <v>2384</v>
      </c>
      <c r="G1916" s="250"/>
      <c r="H1916" s="253">
        <v>37.530000000000001</v>
      </c>
      <c r="I1916" s="254"/>
      <c r="J1916" s="250"/>
      <c r="K1916" s="250"/>
      <c r="L1916" s="255"/>
      <c r="M1916" s="256"/>
      <c r="N1916" s="257"/>
      <c r="O1916" s="257"/>
      <c r="P1916" s="257"/>
      <c r="Q1916" s="257"/>
      <c r="R1916" s="257"/>
      <c r="S1916" s="257"/>
      <c r="T1916" s="258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9" t="s">
        <v>327</v>
      </c>
      <c r="AU1916" s="259" t="s">
        <v>85</v>
      </c>
      <c r="AV1916" s="14" t="s">
        <v>85</v>
      </c>
      <c r="AW1916" s="14" t="s">
        <v>36</v>
      </c>
      <c r="AX1916" s="14" t="s">
        <v>75</v>
      </c>
      <c r="AY1916" s="259" t="s">
        <v>207</v>
      </c>
    </row>
    <row r="1917" s="13" customFormat="1">
      <c r="A1917" s="13"/>
      <c r="B1917" s="238"/>
      <c r="C1917" s="239"/>
      <c r="D1917" s="240" t="s">
        <v>327</v>
      </c>
      <c r="E1917" s="241" t="s">
        <v>19</v>
      </c>
      <c r="F1917" s="242" t="s">
        <v>2385</v>
      </c>
      <c r="G1917" s="239"/>
      <c r="H1917" s="241" t="s">
        <v>19</v>
      </c>
      <c r="I1917" s="243"/>
      <c r="J1917" s="239"/>
      <c r="K1917" s="239"/>
      <c r="L1917" s="244"/>
      <c r="M1917" s="245"/>
      <c r="N1917" s="246"/>
      <c r="O1917" s="246"/>
      <c r="P1917" s="246"/>
      <c r="Q1917" s="246"/>
      <c r="R1917" s="246"/>
      <c r="S1917" s="246"/>
      <c r="T1917" s="247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8" t="s">
        <v>327</v>
      </c>
      <c r="AU1917" s="248" t="s">
        <v>85</v>
      </c>
      <c r="AV1917" s="13" t="s">
        <v>82</v>
      </c>
      <c r="AW1917" s="13" t="s">
        <v>36</v>
      </c>
      <c r="AX1917" s="13" t="s">
        <v>75</v>
      </c>
      <c r="AY1917" s="248" t="s">
        <v>207</v>
      </c>
    </row>
    <row r="1918" s="14" customFormat="1">
      <c r="A1918" s="14"/>
      <c r="B1918" s="249"/>
      <c r="C1918" s="250"/>
      <c r="D1918" s="240" t="s">
        <v>327</v>
      </c>
      <c r="E1918" s="251" t="s">
        <v>19</v>
      </c>
      <c r="F1918" s="252" t="s">
        <v>1845</v>
      </c>
      <c r="G1918" s="250"/>
      <c r="H1918" s="253">
        <v>20</v>
      </c>
      <c r="I1918" s="254"/>
      <c r="J1918" s="250"/>
      <c r="K1918" s="250"/>
      <c r="L1918" s="255"/>
      <c r="M1918" s="256"/>
      <c r="N1918" s="257"/>
      <c r="O1918" s="257"/>
      <c r="P1918" s="257"/>
      <c r="Q1918" s="257"/>
      <c r="R1918" s="257"/>
      <c r="S1918" s="257"/>
      <c r="T1918" s="25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9" t="s">
        <v>327</v>
      </c>
      <c r="AU1918" s="259" t="s">
        <v>85</v>
      </c>
      <c r="AV1918" s="14" t="s">
        <v>85</v>
      </c>
      <c r="AW1918" s="14" t="s">
        <v>36</v>
      </c>
      <c r="AX1918" s="14" t="s">
        <v>75</v>
      </c>
      <c r="AY1918" s="259" t="s">
        <v>207</v>
      </c>
    </row>
    <row r="1919" s="15" customFormat="1">
      <c r="A1919" s="15"/>
      <c r="B1919" s="260"/>
      <c r="C1919" s="261"/>
      <c r="D1919" s="240" t="s">
        <v>327</v>
      </c>
      <c r="E1919" s="262" t="s">
        <v>19</v>
      </c>
      <c r="F1919" s="263" t="s">
        <v>345</v>
      </c>
      <c r="G1919" s="261"/>
      <c r="H1919" s="264">
        <v>243.75999999999999</v>
      </c>
      <c r="I1919" s="265"/>
      <c r="J1919" s="261"/>
      <c r="K1919" s="261"/>
      <c r="L1919" s="266"/>
      <c r="M1919" s="267"/>
      <c r="N1919" s="268"/>
      <c r="O1919" s="268"/>
      <c r="P1919" s="268"/>
      <c r="Q1919" s="268"/>
      <c r="R1919" s="268"/>
      <c r="S1919" s="268"/>
      <c r="T1919" s="269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70" t="s">
        <v>327</v>
      </c>
      <c r="AU1919" s="270" t="s">
        <v>85</v>
      </c>
      <c r="AV1919" s="15" t="s">
        <v>215</v>
      </c>
      <c r="AW1919" s="15" t="s">
        <v>36</v>
      </c>
      <c r="AX1919" s="15" t="s">
        <v>82</v>
      </c>
      <c r="AY1919" s="270" t="s">
        <v>207</v>
      </c>
    </row>
    <row r="1920" s="2" customFormat="1" ht="16.5" customHeight="1">
      <c r="A1920" s="40"/>
      <c r="B1920" s="41"/>
      <c r="C1920" s="282" t="s">
        <v>2386</v>
      </c>
      <c r="D1920" s="282" t="s">
        <v>427</v>
      </c>
      <c r="E1920" s="283" t="s">
        <v>2387</v>
      </c>
      <c r="F1920" s="284" t="s">
        <v>2388</v>
      </c>
      <c r="G1920" s="285" t="s">
        <v>496</v>
      </c>
      <c r="H1920" s="286">
        <v>255.94800000000001</v>
      </c>
      <c r="I1920" s="287"/>
      <c r="J1920" s="288">
        <f>ROUND(I1920*H1920,2)</f>
        <v>0</v>
      </c>
      <c r="K1920" s="284" t="s">
        <v>323</v>
      </c>
      <c r="L1920" s="289"/>
      <c r="M1920" s="290" t="s">
        <v>19</v>
      </c>
      <c r="N1920" s="291" t="s">
        <v>46</v>
      </c>
      <c r="O1920" s="86"/>
      <c r="P1920" s="231">
        <f>O1920*H1920</f>
        <v>0</v>
      </c>
      <c r="Q1920" s="231">
        <v>2.0000000000000002E-05</v>
      </c>
      <c r="R1920" s="231">
        <f>Q1920*H1920</f>
        <v>0.0051189600000000005</v>
      </c>
      <c r="S1920" s="231">
        <v>0</v>
      </c>
      <c r="T1920" s="232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6" t="s">
        <v>677</v>
      </c>
      <c r="AT1920" s="226" t="s">
        <v>427</v>
      </c>
      <c r="AU1920" s="226" t="s">
        <v>85</v>
      </c>
      <c r="AY1920" s="19" t="s">
        <v>207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19" t="s">
        <v>82</v>
      </c>
      <c r="BK1920" s="227">
        <f>ROUND(I1920*H1920,2)</f>
        <v>0</v>
      </c>
      <c r="BL1920" s="19" t="s">
        <v>486</v>
      </c>
      <c r="BM1920" s="226" t="s">
        <v>2389</v>
      </c>
    </row>
    <row r="1921" s="14" customFormat="1">
      <c r="A1921" s="14"/>
      <c r="B1921" s="249"/>
      <c r="C1921" s="250"/>
      <c r="D1921" s="240" t="s">
        <v>327</v>
      </c>
      <c r="E1921" s="251" t="s">
        <v>19</v>
      </c>
      <c r="F1921" s="252" t="s">
        <v>2390</v>
      </c>
      <c r="G1921" s="250"/>
      <c r="H1921" s="253">
        <v>255.94800000000001</v>
      </c>
      <c r="I1921" s="254"/>
      <c r="J1921" s="250"/>
      <c r="K1921" s="250"/>
      <c r="L1921" s="255"/>
      <c r="M1921" s="256"/>
      <c r="N1921" s="257"/>
      <c r="O1921" s="257"/>
      <c r="P1921" s="257"/>
      <c r="Q1921" s="257"/>
      <c r="R1921" s="257"/>
      <c r="S1921" s="257"/>
      <c r="T1921" s="258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9" t="s">
        <v>327</v>
      </c>
      <c r="AU1921" s="259" t="s">
        <v>85</v>
      </c>
      <c r="AV1921" s="14" t="s">
        <v>85</v>
      </c>
      <c r="AW1921" s="14" t="s">
        <v>36</v>
      </c>
      <c r="AX1921" s="14" t="s">
        <v>82</v>
      </c>
      <c r="AY1921" s="259" t="s">
        <v>207</v>
      </c>
    </row>
    <row r="1922" s="2" customFormat="1" ht="24.15" customHeight="1">
      <c r="A1922" s="40"/>
      <c r="B1922" s="41"/>
      <c r="C1922" s="214" t="s">
        <v>2391</v>
      </c>
      <c r="D1922" s="214" t="s">
        <v>211</v>
      </c>
      <c r="E1922" s="215" t="s">
        <v>2392</v>
      </c>
      <c r="F1922" s="216" t="s">
        <v>2393</v>
      </c>
      <c r="G1922" s="217" t="s">
        <v>214</v>
      </c>
      <c r="H1922" s="218">
        <v>10</v>
      </c>
      <c r="I1922" s="219"/>
      <c r="J1922" s="220">
        <f>ROUND(I1922*H1922,2)</f>
        <v>0</v>
      </c>
      <c r="K1922" s="216" t="s">
        <v>323</v>
      </c>
      <c r="L1922" s="46"/>
      <c r="M1922" s="229" t="s">
        <v>19</v>
      </c>
      <c r="N1922" s="230" t="s">
        <v>46</v>
      </c>
      <c r="O1922" s="86"/>
      <c r="P1922" s="231">
        <f>O1922*H1922</f>
        <v>0</v>
      </c>
      <c r="Q1922" s="231">
        <v>0</v>
      </c>
      <c r="R1922" s="231">
        <f>Q1922*H1922</f>
        <v>0</v>
      </c>
      <c r="S1922" s="231">
        <v>0</v>
      </c>
      <c r="T1922" s="232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26" t="s">
        <v>486</v>
      </c>
      <c r="AT1922" s="226" t="s">
        <v>211</v>
      </c>
      <c r="AU1922" s="226" t="s">
        <v>85</v>
      </c>
      <c r="AY1922" s="19" t="s">
        <v>207</v>
      </c>
      <c r="BE1922" s="227">
        <f>IF(N1922="základní",J1922,0)</f>
        <v>0</v>
      </c>
      <c r="BF1922" s="227">
        <f>IF(N1922="snížená",J1922,0)</f>
        <v>0</v>
      </c>
      <c r="BG1922" s="227">
        <f>IF(N1922="zákl. přenesená",J1922,0)</f>
        <v>0</v>
      </c>
      <c r="BH1922" s="227">
        <f>IF(N1922="sníž. přenesená",J1922,0)</f>
        <v>0</v>
      </c>
      <c r="BI1922" s="227">
        <f>IF(N1922="nulová",J1922,0)</f>
        <v>0</v>
      </c>
      <c r="BJ1922" s="19" t="s">
        <v>82</v>
      </c>
      <c r="BK1922" s="227">
        <f>ROUND(I1922*H1922,2)</f>
        <v>0</v>
      </c>
      <c r="BL1922" s="19" t="s">
        <v>486</v>
      </c>
      <c r="BM1922" s="226" t="s">
        <v>2394</v>
      </c>
    </row>
    <row r="1923" s="2" customFormat="1">
      <c r="A1923" s="40"/>
      <c r="B1923" s="41"/>
      <c r="C1923" s="42"/>
      <c r="D1923" s="233" t="s">
        <v>325</v>
      </c>
      <c r="E1923" s="42"/>
      <c r="F1923" s="234" t="s">
        <v>2395</v>
      </c>
      <c r="G1923" s="42"/>
      <c r="H1923" s="42"/>
      <c r="I1923" s="235"/>
      <c r="J1923" s="42"/>
      <c r="K1923" s="42"/>
      <c r="L1923" s="46"/>
      <c r="M1923" s="236"/>
      <c r="N1923" s="237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325</v>
      </c>
      <c r="AU1923" s="19" t="s">
        <v>85</v>
      </c>
    </row>
    <row r="1924" s="13" customFormat="1">
      <c r="A1924" s="13"/>
      <c r="B1924" s="238"/>
      <c r="C1924" s="239"/>
      <c r="D1924" s="240" t="s">
        <v>327</v>
      </c>
      <c r="E1924" s="241" t="s">
        <v>19</v>
      </c>
      <c r="F1924" s="242" t="s">
        <v>2396</v>
      </c>
      <c r="G1924" s="239"/>
      <c r="H1924" s="241" t="s">
        <v>19</v>
      </c>
      <c r="I1924" s="243"/>
      <c r="J1924" s="239"/>
      <c r="K1924" s="239"/>
      <c r="L1924" s="244"/>
      <c r="M1924" s="245"/>
      <c r="N1924" s="246"/>
      <c r="O1924" s="246"/>
      <c r="P1924" s="246"/>
      <c r="Q1924" s="246"/>
      <c r="R1924" s="246"/>
      <c r="S1924" s="246"/>
      <c r="T1924" s="247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8" t="s">
        <v>327</v>
      </c>
      <c r="AU1924" s="248" t="s">
        <v>85</v>
      </c>
      <c r="AV1924" s="13" t="s">
        <v>82</v>
      </c>
      <c r="AW1924" s="13" t="s">
        <v>36</v>
      </c>
      <c r="AX1924" s="13" t="s">
        <v>75</v>
      </c>
      <c r="AY1924" s="248" t="s">
        <v>207</v>
      </c>
    </row>
    <row r="1925" s="14" customFormat="1">
      <c r="A1925" s="14"/>
      <c r="B1925" s="249"/>
      <c r="C1925" s="250"/>
      <c r="D1925" s="240" t="s">
        <v>327</v>
      </c>
      <c r="E1925" s="251" t="s">
        <v>19</v>
      </c>
      <c r="F1925" s="252" t="s">
        <v>396</v>
      </c>
      <c r="G1925" s="250"/>
      <c r="H1925" s="253">
        <v>10</v>
      </c>
      <c r="I1925" s="254"/>
      <c r="J1925" s="250"/>
      <c r="K1925" s="250"/>
      <c r="L1925" s="255"/>
      <c r="M1925" s="256"/>
      <c r="N1925" s="257"/>
      <c r="O1925" s="257"/>
      <c r="P1925" s="257"/>
      <c r="Q1925" s="257"/>
      <c r="R1925" s="257"/>
      <c r="S1925" s="257"/>
      <c r="T1925" s="258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9" t="s">
        <v>327</v>
      </c>
      <c r="AU1925" s="259" t="s">
        <v>85</v>
      </c>
      <c r="AV1925" s="14" t="s">
        <v>85</v>
      </c>
      <c r="AW1925" s="14" t="s">
        <v>36</v>
      </c>
      <c r="AX1925" s="14" t="s">
        <v>82</v>
      </c>
      <c r="AY1925" s="259" t="s">
        <v>207</v>
      </c>
    </row>
    <row r="1926" s="2" customFormat="1" ht="16.5" customHeight="1">
      <c r="A1926" s="40"/>
      <c r="B1926" s="41"/>
      <c r="C1926" s="282" t="s">
        <v>2397</v>
      </c>
      <c r="D1926" s="282" t="s">
        <v>427</v>
      </c>
      <c r="E1926" s="283" t="s">
        <v>2398</v>
      </c>
      <c r="F1926" s="284" t="s">
        <v>2399</v>
      </c>
      <c r="G1926" s="285" t="s">
        <v>214</v>
      </c>
      <c r="H1926" s="286">
        <v>10</v>
      </c>
      <c r="I1926" s="287"/>
      <c r="J1926" s="288">
        <f>ROUND(I1926*H1926,2)</f>
        <v>0</v>
      </c>
      <c r="K1926" s="284" t="s">
        <v>323</v>
      </c>
      <c r="L1926" s="289"/>
      <c r="M1926" s="290" t="s">
        <v>19</v>
      </c>
      <c r="N1926" s="291" t="s">
        <v>46</v>
      </c>
      <c r="O1926" s="86"/>
      <c r="P1926" s="231">
        <f>O1926*H1926</f>
        <v>0</v>
      </c>
      <c r="Q1926" s="231">
        <v>0.0025000000000000001</v>
      </c>
      <c r="R1926" s="231">
        <f>Q1926*H1926</f>
        <v>0.025000000000000001</v>
      </c>
      <c r="S1926" s="231">
        <v>0</v>
      </c>
      <c r="T1926" s="232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6" t="s">
        <v>677</v>
      </c>
      <c r="AT1926" s="226" t="s">
        <v>427</v>
      </c>
      <c r="AU1926" s="226" t="s">
        <v>85</v>
      </c>
      <c r="AY1926" s="19" t="s">
        <v>207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19" t="s">
        <v>82</v>
      </c>
      <c r="BK1926" s="227">
        <f>ROUND(I1926*H1926,2)</f>
        <v>0</v>
      </c>
      <c r="BL1926" s="19" t="s">
        <v>486</v>
      </c>
      <c r="BM1926" s="226" t="s">
        <v>2400</v>
      </c>
    </row>
    <row r="1927" s="2" customFormat="1" ht="24.15" customHeight="1">
      <c r="A1927" s="40"/>
      <c r="B1927" s="41"/>
      <c r="C1927" s="214" t="s">
        <v>2401</v>
      </c>
      <c r="D1927" s="214" t="s">
        <v>211</v>
      </c>
      <c r="E1927" s="215" t="s">
        <v>2402</v>
      </c>
      <c r="F1927" s="216" t="s">
        <v>2403</v>
      </c>
      <c r="G1927" s="217" t="s">
        <v>214</v>
      </c>
      <c r="H1927" s="218">
        <v>66.432000000000002</v>
      </c>
      <c r="I1927" s="219"/>
      <c r="J1927" s="220">
        <f>ROUND(I1927*H1927,2)</f>
        <v>0</v>
      </c>
      <c r="K1927" s="216" t="s">
        <v>323</v>
      </c>
      <c r="L1927" s="46"/>
      <c r="M1927" s="229" t="s">
        <v>19</v>
      </c>
      <c r="N1927" s="230" t="s">
        <v>46</v>
      </c>
      <c r="O1927" s="86"/>
      <c r="P1927" s="231">
        <f>O1927*H1927</f>
        <v>0</v>
      </c>
      <c r="Q1927" s="231">
        <v>0.021600000000000001</v>
      </c>
      <c r="R1927" s="231">
        <f>Q1927*H1927</f>
        <v>1.4349312000000001</v>
      </c>
      <c r="S1927" s="231">
        <v>0</v>
      </c>
      <c r="T1927" s="232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26" t="s">
        <v>215</v>
      </c>
      <c r="AT1927" s="226" t="s">
        <v>211</v>
      </c>
      <c r="AU1927" s="226" t="s">
        <v>85</v>
      </c>
      <c r="AY1927" s="19" t="s">
        <v>207</v>
      </c>
      <c r="BE1927" s="227">
        <f>IF(N1927="základní",J1927,0)</f>
        <v>0</v>
      </c>
      <c r="BF1927" s="227">
        <f>IF(N1927="snížená",J1927,0)</f>
        <v>0</v>
      </c>
      <c r="BG1927" s="227">
        <f>IF(N1927="zákl. přenesená",J1927,0)</f>
        <v>0</v>
      </c>
      <c r="BH1927" s="227">
        <f>IF(N1927="sníž. přenesená",J1927,0)</f>
        <v>0</v>
      </c>
      <c r="BI1927" s="227">
        <f>IF(N1927="nulová",J1927,0)</f>
        <v>0</v>
      </c>
      <c r="BJ1927" s="19" t="s">
        <v>82</v>
      </c>
      <c r="BK1927" s="227">
        <f>ROUND(I1927*H1927,2)</f>
        <v>0</v>
      </c>
      <c r="BL1927" s="19" t="s">
        <v>215</v>
      </c>
      <c r="BM1927" s="226" t="s">
        <v>2404</v>
      </c>
    </row>
    <row r="1928" s="2" customFormat="1">
      <c r="A1928" s="40"/>
      <c r="B1928" s="41"/>
      <c r="C1928" s="42"/>
      <c r="D1928" s="233" t="s">
        <v>325</v>
      </c>
      <c r="E1928" s="42"/>
      <c r="F1928" s="234" t="s">
        <v>2405</v>
      </c>
      <c r="G1928" s="42"/>
      <c r="H1928" s="42"/>
      <c r="I1928" s="235"/>
      <c r="J1928" s="42"/>
      <c r="K1928" s="42"/>
      <c r="L1928" s="46"/>
      <c r="M1928" s="236"/>
      <c r="N1928" s="237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325</v>
      </c>
      <c r="AU1928" s="19" t="s">
        <v>85</v>
      </c>
    </row>
    <row r="1929" s="13" customFormat="1">
      <c r="A1929" s="13"/>
      <c r="B1929" s="238"/>
      <c r="C1929" s="239"/>
      <c r="D1929" s="240" t="s">
        <v>327</v>
      </c>
      <c r="E1929" s="241" t="s">
        <v>19</v>
      </c>
      <c r="F1929" s="242" t="s">
        <v>2406</v>
      </c>
      <c r="G1929" s="239"/>
      <c r="H1929" s="241" t="s">
        <v>19</v>
      </c>
      <c r="I1929" s="243"/>
      <c r="J1929" s="239"/>
      <c r="K1929" s="239"/>
      <c r="L1929" s="244"/>
      <c r="M1929" s="245"/>
      <c r="N1929" s="246"/>
      <c r="O1929" s="246"/>
      <c r="P1929" s="246"/>
      <c r="Q1929" s="246"/>
      <c r="R1929" s="246"/>
      <c r="S1929" s="246"/>
      <c r="T1929" s="247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8" t="s">
        <v>327</v>
      </c>
      <c r="AU1929" s="248" t="s">
        <v>85</v>
      </c>
      <c r="AV1929" s="13" t="s">
        <v>82</v>
      </c>
      <c r="AW1929" s="13" t="s">
        <v>36</v>
      </c>
      <c r="AX1929" s="13" t="s">
        <v>75</v>
      </c>
      <c r="AY1929" s="248" t="s">
        <v>207</v>
      </c>
    </row>
    <row r="1930" s="13" customFormat="1">
      <c r="A1930" s="13"/>
      <c r="B1930" s="238"/>
      <c r="C1930" s="239"/>
      <c r="D1930" s="240" t="s">
        <v>327</v>
      </c>
      <c r="E1930" s="241" t="s">
        <v>19</v>
      </c>
      <c r="F1930" s="242" t="s">
        <v>2407</v>
      </c>
      <c r="G1930" s="239"/>
      <c r="H1930" s="241" t="s">
        <v>19</v>
      </c>
      <c r="I1930" s="243"/>
      <c r="J1930" s="239"/>
      <c r="K1930" s="239"/>
      <c r="L1930" s="244"/>
      <c r="M1930" s="245"/>
      <c r="N1930" s="246"/>
      <c r="O1930" s="246"/>
      <c r="P1930" s="246"/>
      <c r="Q1930" s="246"/>
      <c r="R1930" s="246"/>
      <c r="S1930" s="246"/>
      <c r="T1930" s="247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8" t="s">
        <v>327</v>
      </c>
      <c r="AU1930" s="248" t="s">
        <v>85</v>
      </c>
      <c r="AV1930" s="13" t="s">
        <v>82</v>
      </c>
      <c r="AW1930" s="13" t="s">
        <v>36</v>
      </c>
      <c r="AX1930" s="13" t="s">
        <v>75</v>
      </c>
      <c r="AY1930" s="248" t="s">
        <v>207</v>
      </c>
    </row>
    <row r="1931" s="14" customFormat="1">
      <c r="A1931" s="14"/>
      <c r="B1931" s="249"/>
      <c r="C1931" s="250"/>
      <c r="D1931" s="240" t="s">
        <v>327</v>
      </c>
      <c r="E1931" s="251" t="s">
        <v>19</v>
      </c>
      <c r="F1931" s="252" t="s">
        <v>2408</v>
      </c>
      <c r="G1931" s="250"/>
      <c r="H1931" s="253">
        <v>66.432000000000002</v>
      </c>
      <c r="I1931" s="254"/>
      <c r="J1931" s="250"/>
      <c r="K1931" s="250"/>
      <c r="L1931" s="255"/>
      <c r="M1931" s="256"/>
      <c r="N1931" s="257"/>
      <c r="O1931" s="257"/>
      <c r="P1931" s="257"/>
      <c r="Q1931" s="257"/>
      <c r="R1931" s="257"/>
      <c r="S1931" s="257"/>
      <c r="T1931" s="258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9" t="s">
        <v>327</v>
      </c>
      <c r="AU1931" s="259" t="s">
        <v>85</v>
      </c>
      <c r="AV1931" s="14" t="s">
        <v>85</v>
      </c>
      <c r="AW1931" s="14" t="s">
        <v>36</v>
      </c>
      <c r="AX1931" s="14" t="s">
        <v>82</v>
      </c>
      <c r="AY1931" s="259" t="s">
        <v>207</v>
      </c>
    </row>
    <row r="1932" s="2" customFormat="1" ht="24.15" customHeight="1">
      <c r="A1932" s="40"/>
      <c r="B1932" s="41"/>
      <c r="C1932" s="214" t="s">
        <v>2409</v>
      </c>
      <c r="D1932" s="214" t="s">
        <v>211</v>
      </c>
      <c r="E1932" s="215" t="s">
        <v>2410</v>
      </c>
      <c r="F1932" s="216" t="s">
        <v>2411</v>
      </c>
      <c r="G1932" s="217" t="s">
        <v>430</v>
      </c>
      <c r="H1932" s="218">
        <v>119.384</v>
      </c>
      <c r="I1932" s="219"/>
      <c r="J1932" s="220">
        <f>ROUND(I1932*H1932,2)</f>
        <v>0</v>
      </c>
      <c r="K1932" s="216" t="s">
        <v>323</v>
      </c>
      <c r="L1932" s="46"/>
      <c r="M1932" s="229" t="s">
        <v>19</v>
      </c>
      <c r="N1932" s="230" t="s">
        <v>46</v>
      </c>
      <c r="O1932" s="86"/>
      <c r="P1932" s="231">
        <f>O1932*H1932</f>
        <v>0</v>
      </c>
      <c r="Q1932" s="231">
        <v>0</v>
      </c>
      <c r="R1932" s="231">
        <f>Q1932*H1932</f>
        <v>0</v>
      </c>
      <c r="S1932" s="231">
        <v>0</v>
      </c>
      <c r="T1932" s="232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6" t="s">
        <v>486</v>
      </c>
      <c r="AT1932" s="226" t="s">
        <v>211</v>
      </c>
      <c r="AU1932" s="226" t="s">
        <v>85</v>
      </c>
      <c r="AY1932" s="19" t="s">
        <v>207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19" t="s">
        <v>82</v>
      </c>
      <c r="BK1932" s="227">
        <f>ROUND(I1932*H1932,2)</f>
        <v>0</v>
      </c>
      <c r="BL1932" s="19" t="s">
        <v>486</v>
      </c>
      <c r="BM1932" s="226" t="s">
        <v>2412</v>
      </c>
    </row>
    <row r="1933" s="2" customFormat="1">
      <c r="A1933" s="40"/>
      <c r="B1933" s="41"/>
      <c r="C1933" s="42"/>
      <c r="D1933" s="233" t="s">
        <v>325</v>
      </c>
      <c r="E1933" s="42"/>
      <c r="F1933" s="234" t="s">
        <v>2413</v>
      </c>
      <c r="G1933" s="42"/>
      <c r="H1933" s="42"/>
      <c r="I1933" s="235"/>
      <c r="J1933" s="42"/>
      <c r="K1933" s="42"/>
      <c r="L1933" s="46"/>
      <c r="M1933" s="236"/>
      <c r="N1933" s="237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325</v>
      </c>
      <c r="AU1933" s="19" t="s">
        <v>85</v>
      </c>
    </row>
    <row r="1934" s="12" customFormat="1" ht="22.8" customHeight="1">
      <c r="A1934" s="12"/>
      <c r="B1934" s="198"/>
      <c r="C1934" s="199"/>
      <c r="D1934" s="200" t="s">
        <v>74</v>
      </c>
      <c r="E1934" s="212" t="s">
        <v>2414</v>
      </c>
      <c r="F1934" s="212" t="s">
        <v>2415</v>
      </c>
      <c r="G1934" s="199"/>
      <c r="H1934" s="199"/>
      <c r="I1934" s="202"/>
      <c r="J1934" s="213">
        <f>BK1934</f>
        <v>0</v>
      </c>
      <c r="K1934" s="199"/>
      <c r="L1934" s="204"/>
      <c r="M1934" s="205"/>
      <c r="N1934" s="206"/>
      <c r="O1934" s="206"/>
      <c r="P1934" s="207">
        <f>SUM(P1935:P2143)</f>
        <v>0</v>
      </c>
      <c r="Q1934" s="206"/>
      <c r="R1934" s="207">
        <f>SUM(R1935:R2143)</f>
        <v>59.695990350000002</v>
      </c>
      <c r="S1934" s="206"/>
      <c r="T1934" s="208">
        <f>SUM(T1935:T2143)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09" t="s">
        <v>85</v>
      </c>
      <c r="AT1934" s="210" t="s">
        <v>74</v>
      </c>
      <c r="AU1934" s="210" t="s">
        <v>82</v>
      </c>
      <c r="AY1934" s="209" t="s">
        <v>207</v>
      </c>
      <c r="BK1934" s="211">
        <f>SUM(BK1935:BK2143)</f>
        <v>0</v>
      </c>
    </row>
    <row r="1935" s="2" customFormat="1" ht="24.15" customHeight="1">
      <c r="A1935" s="40"/>
      <c r="B1935" s="41"/>
      <c r="C1935" s="214" t="s">
        <v>2416</v>
      </c>
      <c r="D1935" s="214" t="s">
        <v>211</v>
      </c>
      <c r="E1935" s="215" t="s">
        <v>2417</v>
      </c>
      <c r="F1935" s="216" t="s">
        <v>2418</v>
      </c>
      <c r="G1935" s="217" t="s">
        <v>220</v>
      </c>
      <c r="H1935" s="218">
        <v>2189.9699999999998</v>
      </c>
      <c r="I1935" s="219"/>
      <c r="J1935" s="220">
        <f>ROUND(I1935*H1935,2)</f>
        <v>0</v>
      </c>
      <c r="K1935" s="216" t="s">
        <v>323</v>
      </c>
      <c r="L1935" s="46"/>
      <c r="M1935" s="229" t="s">
        <v>19</v>
      </c>
      <c r="N1935" s="230" t="s">
        <v>46</v>
      </c>
      <c r="O1935" s="86"/>
      <c r="P1935" s="231">
        <f>O1935*H1935</f>
        <v>0</v>
      </c>
      <c r="Q1935" s="231">
        <v>0</v>
      </c>
      <c r="R1935" s="231">
        <f>Q1935*H1935</f>
        <v>0</v>
      </c>
      <c r="S1935" s="231">
        <v>0</v>
      </c>
      <c r="T1935" s="232">
        <f>S1935*H1935</f>
        <v>0</v>
      </c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R1935" s="226" t="s">
        <v>486</v>
      </c>
      <c r="AT1935" s="226" t="s">
        <v>211</v>
      </c>
      <c r="AU1935" s="226" t="s">
        <v>85</v>
      </c>
      <c r="AY1935" s="19" t="s">
        <v>207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19" t="s">
        <v>82</v>
      </c>
      <c r="BK1935" s="227">
        <f>ROUND(I1935*H1935,2)</f>
        <v>0</v>
      </c>
      <c r="BL1935" s="19" t="s">
        <v>486</v>
      </c>
      <c r="BM1935" s="226" t="s">
        <v>2419</v>
      </c>
    </row>
    <row r="1936" s="2" customFormat="1">
      <c r="A1936" s="40"/>
      <c r="B1936" s="41"/>
      <c r="C1936" s="42"/>
      <c r="D1936" s="233" t="s">
        <v>325</v>
      </c>
      <c r="E1936" s="42"/>
      <c r="F1936" s="234" t="s">
        <v>2420</v>
      </c>
      <c r="G1936" s="42"/>
      <c r="H1936" s="42"/>
      <c r="I1936" s="235"/>
      <c r="J1936" s="42"/>
      <c r="K1936" s="42"/>
      <c r="L1936" s="46"/>
      <c r="M1936" s="236"/>
      <c r="N1936" s="237"/>
      <c r="O1936" s="86"/>
      <c r="P1936" s="86"/>
      <c r="Q1936" s="86"/>
      <c r="R1936" s="86"/>
      <c r="S1936" s="86"/>
      <c r="T1936" s="87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T1936" s="19" t="s">
        <v>325</v>
      </c>
      <c r="AU1936" s="19" t="s">
        <v>85</v>
      </c>
    </row>
    <row r="1937" s="13" customFormat="1">
      <c r="A1937" s="13"/>
      <c r="B1937" s="238"/>
      <c r="C1937" s="239"/>
      <c r="D1937" s="240" t="s">
        <v>327</v>
      </c>
      <c r="E1937" s="241" t="s">
        <v>19</v>
      </c>
      <c r="F1937" s="242" t="s">
        <v>2421</v>
      </c>
      <c r="G1937" s="239"/>
      <c r="H1937" s="241" t="s">
        <v>19</v>
      </c>
      <c r="I1937" s="243"/>
      <c r="J1937" s="239"/>
      <c r="K1937" s="239"/>
      <c r="L1937" s="244"/>
      <c r="M1937" s="245"/>
      <c r="N1937" s="246"/>
      <c r="O1937" s="246"/>
      <c r="P1937" s="246"/>
      <c r="Q1937" s="246"/>
      <c r="R1937" s="246"/>
      <c r="S1937" s="246"/>
      <c r="T1937" s="247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8" t="s">
        <v>327</v>
      </c>
      <c r="AU1937" s="248" t="s">
        <v>85</v>
      </c>
      <c r="AV1937" s="13" t="s">
        <v>82</v>
      </c>
      <c r="AW1937" s="13" t="s">
        <v>36</v>
      </c>
      <c r="AX1937" s="13" t="s">
        <v>75</v>
      </c>
      <c r="AY1937" s="248" t="s">
        <v>207</v>
      </c>
    </row>
    <row r="1938" s="14" customFormat="1">
      <c r="A1938" s="14"/>
      <c r="B1938" s="249"/>
      <c r="C1938" s="250"/>
      <c r="D1938" s="240" t="s">
        <v>327</v>
      </c>
      <c r="E1938" s="251" t="s">
        <v>19</v>
      </c>
      <c r="F1938" s="252" t="s">
        <v>218</v>
      </c>
      <c r="G1938" s="250"/>
      <c r="H1938" s="253">
        <v>1045.4200000000001</v>
      </c>
      <c r="I1938" s="254"/>
      <c r="J1938" s="250"/>
      <c r="K1938" s="250"/>
      <c r="L1938" s="255"/>
      <c r="M1938" s="256"/>
      <c r="N1938" s="257"/>
      <c r="O1938" s="257"/>
      <c r="P1938" s="257"/>
      <c r="Q1938" s="257"/>
      <c r="R1938" s="257"/>
      <c r="S1938" s="257"/>
      <c r="T1938" s="258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9" t="s">
        <v>327</v>
      </c>
      <c r="AU1938" s="259" t="s">
        <v>85</v>
      </c>
      <c r="AV1938" s="14" t="s">
        <v>85</v>
      </c>
      <c r="AW1938" s="14" t="s">
        <v>36</v>
      </c>
      <c r="AX1938" s="14" t="s">
        <v>75</v>
      </c>
      <c r="AY1938" s="259" t="s">
        <v>207</v>
      </c>
    </row>
    <row r="1939" s="14" customFormat="1">
      <c r="A1939" s="14"/>
      <c r="B1939" s="249"/>
      <c r="C1939" s="250"/>
      <c r="D1939" s="240" t="s">
        <v>327</v>
      </c>
      <c r="E1939" s="251" t="s">
        <v>19</v>
      </c>
      <c r="F1939" s="252" t="s">
        <v>222</v>
      </c>
      <c r="G1939" s="250"/>
      <c r="H1939" s="253">
        <v>54.549999999999997</v>
      </c>
      <c r="I1939" s="254"/>
      <c r="J1939" s="250"/>
      <c r="K1939" s="250"/>
      <c r="L1939" s="255"/>
      <c r="M1939" s="256"/>
      <c r="N1939" s="257"/>
      <c r="O1939" s="257"/>
      <c r="P1939" s="257"/>
      <c r="Q1939" s="257"/>
      <c r="R1939" s="257"/>
      <c r="S1939" s="257"/>
      <c r="T1939" s="258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9" t="s">
        <v>327</v>
      </c>
      <c r="AU1939" s="259" t="s">
        <v>85</v>
      </c>
      <c r="AV1939" s="14" t="s">
        <v>85</v>
      </c>
      <c r="AW1939" s="14" t="s">
        <v>36</v>
      </c>
      <c r="AX1939" s="14" t="s">
        <v>75</v>
      </c>
      <c r="AY1939" s="259" t="s">
        <v>207</v>
      </c>
    </row>
    <row r="1940" s="14" customFormat="1">
      <c r="A1940" s="14"/>
      <c r="B1940" s="249"/>
      <c r="C1940" s="250"/>
      <c r="D1940" s="240" t="s">
        <v>327</v>
      </c>
      <c r="E1940" s="251" t="s">
        <v>19</v>
      </c>
      <c r="F1940" s="252" t="s">
        <v>225</v>
      </c>
      <c r="G1940" s="250"/>
      <c r="H1940" s="253">
        <v>159.88</v>
      </c>
      <c r="I1940" s="254"/>
      <c r="J1940" s="250"/>
      <c r="K1940" s="250"/>
      <c r="L1940" s="255"/>
      <c r="M1940" s="256"/>
      <c r="N1940" s="257"/>
      <c r="O1940" s="257"/>
      <c r="P1940" s="257"/>
      <c r="Q1940" s="257"/>
      <c r="R1940" s="257"/>
      <c r="S1940" s="257"/>
      <c r="T1940" s="258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9" t="s">
        <v>327</v>
      </c>
      <c r="AU1940" s="259" t="s">
        <v>85</v>
      </c>
      <c r="AV1940" s="14" t="s">
        <v>85</v>
      </c>
      <c r="AW1940" s="14" t="s">
        <v>36</v>
      </c>
      <c r="AX1940" s="14" t="s">
        <v>75</v>
      </c>
      <c r="AY1940" s="259" t="s">
        <v>207</v>
      </c>
    </row>
    <row r="1941" s="14" customFormat="1">
      <c r="A1941" s="14"/>
      <c r="B1941" s="249"/>
      <c r="C1941" s="250"/>
      <c r="D1941" s="240" t="s">
        <v>327</v>
      </c>
      <c r="E1941" s="251" t="s">
        <v>19</v>
      </c>
      <c r="F1941" s="252" t="s">
        <v>228</v>
      </c>
      <c r="G1941" s="250"/>
      <c r="H1941" s="253">
        <v>125.01000000000001</v>
      </c>
      <c r="I1941" s="254"/>
      <c r="J1941" s="250"/>
      <c r="K1941" s="250"/>
      <c r="L1941" s="255"/>
      <c r="M1941" s="256"/>
      <c r="N1941" s="257"/>
      <c r="O1941" s="257"/>
      <c r="P1941" s="257"/>
      <c r="Q1941" s="257"/>
      <c r="R1941" s="257"/>
      <c r="S1941" s="257"/>
      <c r="T1941" s="258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9" t="s">
        <v>327</v>
      </c>
      <c r="AU1941" s="259" t="s">
        <v>85</v>
      </c>
      <c r="AV1941" s="14" t="s">
        <v>85</v>
      </c>
      <c r="AW1941" s="14" t="s">
        <v>36</v>
      </c>
      <c r="AX1941" s="14" t="s">
        <v>75</v>
      </c>
      <c r="AY1941" s="259" t="s">
        <v>207</v>
      </c>
    </row>
    <row r="1942" s="14" customFormat="1">
      <c r="A1942" s="14"/>
      <c r="B1942" s="249"/>
      <c r="C1942" s="250"/>
      <c r="D1942" s="240" t="s">
        <v>327</v>
      </c>
      <c r="E1942" s="251" t="s">
        <v>19</v>
      </c>
      <c r="F1942" s="252" t="s">
        <v>230</v>
      </c>
      <c r="G1942" s="250"/>
      <c r="H1942" s="253">
        <v>30.719999999999999</v>
      </c>
      <c r="I1942" s="254"/>
      <c r="J1942" s="250"/>
      <c r="K1942" s="250"/>
      <c r="L1942" s="255"/>
      <c r="M1942" s="256"/>
      <c r="N1942" s="257"/>
      <c r="O1942" s="257"/>
      <c r="P1942" s="257"/>
      <c r="Q1942" s="257"/>
      <c r="R1942" s="257"/>
      <c r="S1942" s="257"/>
      <c r="T1942" s="258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9" t="s">
        <v>327</v>
      </c>
      <c r="AU1942" s="259" t="s">
        <v>85</v>
      </c>
      <c r="AV1942" s="14" t="s">
        <v>85</v>
      </c>
      <c r="AW1942" s="14" t="s">
        <v>36</v>
      </c>
      <c r="AX1942" s="14" t="s">
        <v>75</v>
      </c>
      <c r="AY1942" s="259" t="s">
        <v>207</v>
      </c>
    </row>
    <row r="1943" s="14" customFormat="1">
      <c r="A1943" s="14"/>
      <c r="B1943" s="249"/>
      <c r="C1943" s="250"/>
      <c r="D1943" s="240" t="s">
        <v>327</v>
      </c>
      <c r="E1943" s="251" t="s">
        <v>19</v>
      </c>
      <c r="F1943" s="252" t="s">
        <v>232</v>
      </c>
      <c r="G1943" s="250"/>
      <c r="H1943" s="253">
        <v>0</v>
      </c>
      <c r="I1943" s="254"/>
      <c r="J1943" s="250"/>
      <c r="K1943" s="250"/>
      <c r="L1943" s="255"/>
      <c r="M1943" s="256"/>
      <c r="N1943" s="257"/>
      <c r="O1943" s="257"/>
      <c r="P1943" s="257"/>
      <c r="Q1943" s="257"/>
      <c r="R1943" s="257"/>
      <c r="S1943" s="257"/>
      <c r="T1943" s="258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9" t="s">
        <v>327</v>
      </c>
      <c r="AU1943" s="259" t="s">
        <v>85</v>
      </c>
      <c r="AV1943" s="14" t="s">
        <v>85</v>
      </c>
      <c r="AW1943" s="14" t="s">
        <v>36</v>
      </c>
      <c r="AX1943" s="14" t="s">
        <v>75</v>
      </c>
      <c r="AY1943" s="259" t="s">
        <v>207</v>
      </c>
    </row>
    <row r="1944" s="14" customFormat="1">
      <c r="A1944" s="14"/>
      <c r="B1944" s="249"/>
      <c r="C1944" s="250"/>
      <c r="D1944" s="240" t="s">
        <v>327</v>
      </c>
      <c r="E1944" s="251" t="s">
        <v>19</v>
      </c>
      <c r="F1944" s="252" t="s">
        <v>234</v>
      </c>
      <c r="G1944" s="250"/>
      <c r="H1944" s="253">
        <v>0</v>
      </c>
      <c r="I1944" s="254"/>
      <c r="J1944" s="250"/>
      <c r="K1944" s="250"/>
      <c r="L1944" s="255"/>
      <c r="M1944" s="256"/>
      <c r="N1944" s="257"/>
      <c r="O1944" s="257"/>
      <c r="P1944" s="257"/>
      <c r="Q1944" s="257"/>
      <c r="R1944" s="257"/>
      <c r="S1944" s="257"/>
      <c r="T1944" s="258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9" t="s">
        <v>327</v>
      </c>
      <c r="AU1944" s="259" t="s">
        <v>85</v>
      </c>
      <c r="AV1944" s="14" t="s">
        <v>85</v>
      </c>
      <c r="AW1944" s="14" t="s">
        <v>36</v>
      </c>
      <c r="AX1944" s="14" t="s">
        <v>75</v>
      </c>
      <c r="AY1944" s="259" t="s">
        <v>207</v>
      </c>
    </row>
    <row r="1945" s="14" customFormat="1">
      <c r="A1945" s="14"/>
      <c r="B1945" s="249"/>
      <c r="C1945" s="250"/>
      <c r="D1945" s="240" t="s">
        <v>327</v>
      </c>
      <c r="E1945" s="251" t="s">
        <v>19</v>
      </c>
      <c r="F1945" s="252" t="s">
        <v>237</v>
      </c>
      <c r="G1945" s="250"/>
      <c r="H1945" s="253">
        <v>7.4100000000000001</v>
      </c>
      <c r="I1945" s="254"/>
      <c r="J1945" s="250"/>
      <c r="K1945" s="250"/>
      <c r="L1945" s="255"/>
      <c r="M1945" s="256"/>
      <c r="N1945" s="257"/>
      <c r="O1945" s="257"/>
      <c r="P1945" s="257"/>
      <c r="Q1945" s="257"/>
      <c r="R1945" s="257"/>
      <c r="S1945" s="257"/>
      <c r="T1945" s="258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9" t="s">
        <v>327</v>
      </c>
      <c r="AU1945" s="259" t="s">
        <v>85</v>
      </c>
      <c r="AV1945" s="14" t="s">
        <v>85</v>
      </c>
      <c r="AW1945" s="14" t="s">
        <v>36</v>
      </c>
      <c r="AX1945" s="14" t="s">
        <v>75</v>
      </c>
      <c r="AY1945" s="259" t="s">
        <v>207</v>
      </c>
    </row>
    <row r="1946" s="16" customFormat="1">
      <c r="A1946" s="16"/>
      <c r="B1946" s="271"/>
      <c r="C1946" s="272"/>
      <c r="D1946" s="240" t="s">
        <v>327</v>
      </c>
      <c r="E1946" s="273" t="s">
        <v>19</v>
      </c>
      <c r="F1946" s="274" t="s">
        <v>420</v>
      </c>
      <c r="G1946" s="272"/>
      <c r="H1946" s="275">
        <v>1422.99</v>
      </c>
      <c r="I1946" s="276"/>
      <c r="J1946" s="272"/>
      <c r="K1946" s="272"/>
      <c r="L1946" s="277"/>
      <c r="M1946" s="278"/>
      <c r="N1946" s="279"/>
      <c r="O1946" s="279"/>
      <c r="P1946" s="279"/>
      <c r="Q1946" s="279"/>
      <c r="R1946" s="279"/>
      <c r="S1946" s="279"/>
      <c r="T1946" s="280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T1946" s="281" t="s">
        <v>327</v>
      </c>
      <c r="AU1946" s="281" t="s">
        <v>85</v>
      </c>
      <c r="AV1946" s="16" t="s">
        <v>216</v>
      </c>
      <c r="AW1946" s="16" t="s">
        <v>36</v>
      </c>
      <c r="AX1946" s="16" t="s">
        <v>75</v>
      </c>
      <c r="AY1946" s="281" t="s">
        <v>207</v>
      </c>
    </row>
    <row r="1947" s="13" customFormat="1">
      <c r="A1947" s="13"/>
      <c r="B1947" s="238"/>
      <c r="C1947" s="239"/>
      <c r="D1947" s="240" t="s">
        <v>327</v>
      </c>
      <c r="E1947" s="241" t="s">
        <v>19</v>
      </c>
      <c r="F1947" s="242" t="s">
        <v>2422</v>
      </c>
      <c r="G1947" s="239"/>
      <c r="H1947" s="241" t="s">
        <v>19</v>
      </c>
      <c r="I1947" s="243"/>
      <c r="J1947" s="239"/>
      <c r="K1947" s="239"/>
      <c r="L1947" s="244"/>
      <c r="M1947" s="245"/>
      <c r="N1947" s="246"/>
      <c r="O1947" s="246"/>
      <c r="P1947" s="246"/>
      <c r="Q1947" s="246"/>
      <c r="R1947" s="246"/>
      <c r="S1947" s="246"/>
      <c r="T1947" s="247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8" t="s">
        <v>327</v>
      </c>
      <c r="AU1947" s="248" t="s">
        <v>85</v>
      </c>
      <c r="AV1947" s="13" t="s">
        <v>82</v>
      </c>
      <c r="AW1947" s="13" t="s">
        <v>36</v>
      </c>
      <c r="AX1947" s="13" t="s">
        <v>75</v>
      </c>
      <c r="AY1947" s="248" t="s">
        <v>207</v>
      </c>
    </row>
    <row r="1948" s="14" customFormat="1">
      <c r="A1948" s="14"/>
      <c r="B1948" s="249"/>
      <c r="C1948" s="250"/>
      <c r="D1948" s="240" t="s">
        <v>327</v>
      </c>
      <c r="E1948" s="251" t="s">
        <v>19</v>
      </c>
      <c r="F1948" s="252" t="s">
        <v>222</v>
      </c>
      <c r="G1948" s="250"/>
      <c r="H1948" s="253">
        <v>54.549999999999997</v>
      </c>
      <c r="I1948" s="254"/>
      <c r="J1948" s="250"/>
      <c r="K1948" s="250"/>
      <c r="L1948" s="255"/>
      <c r="M1948" s="256"/>
      <c r="N1948" s="257"/>
      <c r="O1948" s="257"/>
      <c r="P1948" s="257"/>
      <c r="Q1948" s="257"/>
      <c r="R1948" s="257"/>
      <c r="S1948" s="257"/>
      <c r="T1948" s="258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9" t="s">
        <v>327</v>
      </c>
      <c r="AU1948" s="259" t="s">
        <v>85</v>
      </c>
      <c r="AV1948" s="14" t="s">
        <v>85</v>
      </c>
      <c r="AW1948" s="14" t="s">
        <v>36</v>
      </c>
      <c r="AX1948" s="14" t="s">
        <v>75</v>
      </c>
      <c r="AY1948" s="259" t="s">
        <v>207</v>
      </c>
    </row>
    <row r="1949" s="14" customFormat="1">
      <c r="A1949" s="14"/>
      <c r="B1949" s="249"/>
      <c r="C1949" s="250"/>
      <c r="D1949" s="240" t="s">
        <v>327</v>
      </c>
      <c r="E1949" s="251" t="s">
        <v>19</v>
      </c>
      <c r="F1949" s="252" t="s">
        <v>225</v>
      </c>
      <c r="G1949" s="250"/>
      <c r="H1949" s="253">
        <v>159.88</v>
      </c>
      <c r="I1949" s="254"/>
      <c r="J1949" s="250"/>
      <c r="K1949" s="250"/>
      <c r="L1949" s="255"/>
      <c r="M1949" s="256"/>
      <c r="N1949" s="257"/>
      <c r="O1949" s="257"/>
      <c r="P1949" s="257"/>
      <c r="Q1949" s="257"/>
      <c r="R1949" s="257"/>
      <c r="S1949" s="257"/>
      <c r="T1949" s="258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9" t="s">
        <v>327</v>
      </c>
      <c r="AU1949" s="259" t="s">
        <v>85</v>
      </c>
      <c r="AV1949" s="14" t="s">
        <v>85</v>
      </c>
      <c r="AW1949" s="14" t="s">
        <v>36</v>
      </c>
      <c r="AX1949" s="14" t="s">
        <v>75</v>
      </c>
      <c r="AY1949" s="259" t="s">
        <v>207</v>
      </c>
    </row>
    <row r="1950" s="14" customFormat="1">
      <c r="A1950" s="14"/>
      <c r="B1950" s="249"/>
      <c r="C1950" s="250"/>
      <c r="D1950" s="240" t="s">
        <v>327</v>
      </c>
      <c r="E1950" s="251" t="s">
        <v>19</v>
      </c>
      <c r="F1950" s="252" t="s">
        <v>228</v>
      </c>
      <c r="G1950" s="250"/>
      <c r="H1950" s="253">
        <v>125.01000000000001</v>
      </c>
      <c r="I1950" s="254"/>
      <c r="J1950" s="250"/>
      <c r="K1950" s="250"/>
      <c r="L1950" s="255"/>
      <c r="M1950" s="256"/>
      <c r="N1950" s="257"/>
      <c r="O1950" s="257"/>
      <c r="P1950" s="257"/>
      <c r="Q1950" s="257"/>
      <c r="R1950" s="257"/>
      <c r="S1950" s="257"/>
      <c r="T1950" s="258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9" t="s">
        <v>327</v>
      </c>
      <c r="AU1950" s="259" t="s">
        <v>85</v>
      </c>
      <c r="AV1950" s="14" t="s">
        <v>85</v>
      </c>
      <c r="AW1950" s="14" t="s">
        <v>36</v>
      </c>
      <c r="AX1950" s="14" t="s">
        <v>75</v>
      </c>
      <c r="AY1950" s="259" t="s">
        <v>207</v>
      </c>
    </row>
    <row r="1951" s="14" customFormat="1">
      <c r="A1951" s="14"/>
      <c r="B1951" s="249"/>
      <c r="C1951" s="250"/>
      <c r="D1951" s="240" t="s">
        <v>327</v>
      </c>
      <c r="E1951" s="251" t="s">
        <v>19</v>
      </c>
      <c r="F1951" s="252" t="s">
        <v>230</v>
      </c>
      <c r="G1951" s="250"/>
      <c r="H1951" s="253">
        <v>30.719999999999999</v>
      </c>
      <c r="I1951" s="254"/>
      <c r="J1951" s="250"/>
      <c r="K1951" s="250"/>
      <c r="L1951" s="255"/>
      <c r="M1951" s="256"/>
      <c r="N1951" s="257"/>
      <c r="O1951" s="257"/>
      <c r="P1951" s="257"/>
      <c r="Q1951" s="257"/>
      <c r="R1951" s="257"/>
      <c r="S1951" s="257"/>
      <c r="T1951" s="258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9" t="s">
        <v>327</v>
      </c>
      <c r="AU1951" s="259" t="s">
        <v>85</v>
      </c>
      <c r="AV1951" s="14" t="s">
        <v>85</v>
      </c>
      <c r="AW1951" s="14" t="s">
        <v>36</v>
      </c>
      <c r="AX1951" s="14" t="s">
        <v>75</v>
      </c>
      <c r="AY1951" s="259" t="s">
        <v>207</v>
      </c>
    </row>
    <row r="1952" s="14" customFormat="1">
      <c r="A1952" s="14"/>
      <c r="B1952" s="249"/>
      <c r="C1952" s="250"/>
      <c r="D1952" s="240" t="s">
        <v>327</v>
      </c>
      <c r="E1952" s="251" t="s">
        <v>19</v>
      </c>
      <c r="F1952" s="252" t="s">
        <v>232</v>
      </c>
      <c r="G1952" s="250"/>
      <c r="H1952" s="253">
        <v>0</v>
      </c>
      <c r="I1952" s="254"/>
      <c r="J1952" s="250"/>
      <c r="K1952" s="250"/>
      <c r="L1952" s="255"/>
      <c r="M1952" s="256"/>
      <c r="N1952" s="257"/>
      <c r="O1952" s="257"/>
      <c r="P1952" s="257"/>
      <c r="Q1952" s="257"/>
      <c r="R1952" s="257"/>
      <c r="S1952" s="257"/>
      <c r="T1952" s="25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9" t="s">
        <v>327</v>
      </c>
      <c r="AU1952" s="259" t="s">
        <v>85</v>
      </c>
      <c r="AV1952" s="14" t="s">
        <v>85</v>
      </c>
      <c r="AW1952" s="14" t="s">
        <v>36</v>
      </c>
      <c r="AX1952" s="14" t="s">
        <v>75</v>
      </c>
      <c r="AY1952" s="259" t="s">
        <v>207</v>
      </c>
    </row>
    <row r="1953" s="14" customFormat="1">
      <c r="A1953" s="14"/>
      <c r="B1953" s="249"/>
      <c r="C1953" s="250"/>
      <c r="D1953" s="240" t="s">
        <v>327</v>
      </c>
      <c r="E1953" s="251" t="s">
        <v>19</v>
      </c>
      <c r="F1953" s="252" t="s">
        <v>234</v>
      </c>
      <c r="G1953" s="250"/>
      <c r="H1953" s="253">
        <v>0</v>
      </c>
      <c r="I1953" s="254"/>
      <c r="J1953" s="250"/>
      <c r="K1953" s="250"/>
      <c r="L1953" s="255"/>
      <c r="M1953" s="256"/>
      <c r="N1953" s="257"/>
      <c r="O1953" s="257"/>
      <c r="P1953" s="257"/>
      <c r="Q1953" s="257"/>
      <c r="R1953" s="257"/>
      <c r="S1953" s="257"/>
      <c r="T1953" s="258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9" t="s">
        <v>327</v>
      </c>
      <c r="AU1953" s="259" t="s">
        <v>85</v>
      </c>
      <c r="AV1953" s="14" t="s">
        <v>85</v>
      </c>
      <c r="AW1953" s="14" t="s">
        <v>36</v>
      </c>
      <c r="AX1953" s="14" t="s">
        <v>75</v>
      </c>
      <c r="AY1953" s="259" t="s">
        <v>207</v>
      </c>
    </row>
    <row r="1954" s="14" customFormat="1">
      <c r="A1954" s="14"/>
      <c r="B1954" s="249"/>
      <c r="C1954" s="250"/>
      <c r="D1954" s="240" t="s">
        <v>327</v>
      </c>
      <c r="E1954" s="251" t="s">
        <v>19</v>
      </c>
      <c r="F1954" s="252" t="s">
        <v>237</v>
      </c>
      <c r="G1954" s="250"/>
      <c r="H1954" s="253">
        <v>7.4100000000000001</v>
      </c>
      <c r="I1954" s="254"/>
      <c r="J1954" s="250"/>
      <c r="K1954" s="250"/>
      <c r="L1954" s="255"/>
      <c r="M1954" s="256"/>
      <c r="N1954" s="257"/>
      <c r="O1954" s="257"/>
      <c r="P1954" s="257"/>
      <c r="Q1954" s="257"/>
      <c r="R1954" s="257"/>
      <c r="S1954" s="257"/>
      <c r="T1954" s="258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9" t="s">
        <v>327</v>
      </c>
      <c r="AU1954" s="259" t="s">
        <v>85</v>
      </c>
      <c r="AV1954" s="14" t="s">
        <v>85</v>
      </c>
      <c r="AW1954" s="14" t="s">
        <v>36</v>
      </c>
      <c r="AX1954" s="14" t="s">
        <v>75</v>
      </c>
      <c r="AY1954" s="259" t="s">
        <v>207</v>
      </c>
    </row>
    <row r="1955" s="14" customFormat="1">
      <c r="A1955" s="14"/>
      <c r="B1955" s="249"/>
      <c r="C1955" s="250"/>
      <c r="D1955" s="240" t="s">
        <v>327</v>
      </c>
      <c r="E1955" s="251" t="s">
        <v>19</v>
      </c>
      <c r="F1955" s="252" t="s">
        <v>244</v>
      </c>
      <c r="G1955" s="250"/>
      <c r="H1955" s="253">
        <v>95.189999999999998</v>
      </c>
      <c r="I1955" s="254"/>
      <c r="J1955" s="250"/>
      <c r="K1955" s="250"/>
      <c r="L1955" s="255"/>
      <c r="M1955" s="256"/>
      <c r="N1955" s="257"/>
      <c r="O1955" s="257"/>
      <c r="P1955" s="257"/>
      <c r="Q1955" s="257"/>
      <c r="R1955" s="257"/>
      <c r="S1955" s="257"/>
      <c r="T1955" s="258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9" t="s">
        <v>327</v>
      </c>
      <c r="AU1955" s="259" t="s">
        <v>85</v>
      </c>
      <c r="AV1955" s="14" t="s">
        <v>85</v>
      </c>
      <c r="AW1955" s="14" t="s">
        <v>36</v>
      </c>
      <c r="AX1955" s="14" t="s">
        <v>75</v>
      </c>
      <c r="AY1955" s="259" t="s">
        <v>207</v>
      </c>
    </row>
    <row r="1956" s="14" customFormat="1">
      <c r="A1956" s="14"/>
      <c r="B1956" s="249"/>
      <c r="C1956" s="250"/>
      <c r="D1956" s="240" t="s">
        <v>327</v>
      </c>
      <c r="E1956" s="251" t="s">
        <v>19</v>
      </c>
      <c r="F1956" s="252" t="s">
        <v>248</v>
      </c>
      <c r="G1956" s="250"/>
      <c r="H1956" s="253">
        <v>0</v>
      </c>
      <c r="I1956" s="254"/>
      <c r="J1956" s="250"/>
      <c r="K1956" s="250"/>
      <c r="L1956" s="255"/>
      <c r="M1956" s="256"/>
      <c r="N1956" s="257"/>
      <c r="O1956" s="257"/>
      <c r="P1956" s="257"/>
      <c r="Q1956" s="257"/>
      <c r="R1956" s="257"/>
      <c r="S1956" s="257"/>
      <c r="T1956" s="258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9" t="s">
        <v>327</v>
      </c>
      <c r="AU1956" s="259" t="s">
        <v>85</v>
      </c>
      <c r="AV1956" s="14" t="s">
        <v>85</v>
      </c>
      <c r="AW1956" s="14" t="s">
        <v>36</v>
      </c>
      <c r="AX1956" s="14" t="s">
        <v>75</v>
      </c>
      <c r="AY1956" s="259" t="s">
        <v>207</v>
      </c>
    </row>
    <row r="1957" s="14" customFormat="1">
      <c r="A1957" s="14"/>
      <c r="B1957" s="249"/>
      <c r="C1957" s="250"/>
      <c r="D1957" s="240" t="s">
        <v>327</v>
      </c>
      <c r="E1957" s="251" t="s">
        <v>19</v>
      </c>
      <c r="F1957" s="252" t="s">
        <v>250</v>
      </c>
      <c r="G1957" s="250"/>
      <c r="H1957" s="253">
        <v>0</v>
      </c>
      <c r="I1957" s="254"/>
      <c r="J1957" s="250"/>
      <c r="K1957" s="250"/>
      <c r="L1957" s="255"/>
      <c r="M1957" s="256"/>
      <c r="N1957" s="257"/>
      <c r="O1957" s="257"/>
      <c r="P1957" s="257"/>
      <c r="Q1957" s="257"/>
      <c r="R1957" s="257"/>
      <c r="S1957" s="257"/>
      <c r="T1957" s="258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9" t="s">
        <v>327</v>
      </c>
      <c r="AU1957" s="259" t="s">
        <v>85</v>
      </c>
      <c r="AV1957" s="14" t="s">
        <v>85</v>
      </c>
      <c r="AW1957" s="14" t="s">
        <v>36</v>
      </c>
      <c r="AX1957" s="14" t="s">
        <v>75</v>
      </c>
      <c r="AY1957" s="259" t="s">
        <v>207</v>
      </c>
    </row>
    <row r="1958" s="14" customFormat="1">
      <c r="A1958" s="14"/>
      <c r="B1958" s="249"/>
      <c r="C1958" s="250"/>
      <c r="D1958" s="240" t="s">
        <v>327</v>
      </c>
      <c r="E1958" s="251" t="s">
        <v>19</v>
      </c>
      <c r="F1958" s="252" t="s">
        <v>252</v>
      </c>
      <c r="G1958" s="250"/>
      <c r="H1958" s="253">
        <v>31.699999999999999</v>
      </c>
      <c r="I1958" s="254"/>
      <c r="J1958" s="250"/>
      <c r="K1958" s="250"/>
      <c r="L1958" s="255"/>
      <c r="M1958" s="256"/>
      <c r="N1958" s="257"/>
      <c r="O1958" s="257"/>
      <c r="P1958" s="257"/>
      <c r="Q1958" s="257"/>
      <c r="R1958" s="257"/>
      <c r="S1958" s="257"/>
      <c r="T1958" s="258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9" t="s">
        <v>327</v>
      </c>
      <c r="AU1958" s="259" t="s">
        <v>85</v>
      </c>
      <c r="AV1958" s="14" t="s">
        <v>85</v>
      </c>
      <c r="AW1958" s="14" t="s">
        <v>36</v>
      </c>
      <c r="AX1958" s="14" t="s">
        <v>75</v>
      </c>
      <c r="AY1958" s="259" t="s">
        <v>207</v>
      </c>
    </row>
    <row r="1959" s="14" customFormat="1">
      <c r="A1959" s="14"/>
      <c r="B1959" s="249"/>
      <c r="C1959" s="250"/>
      <c r="D1959" s="240" t="s">
        <v>327</v>
      </c>
      <c r="E1959" s="251" t="s">
        <v>19</v>
      </c>
      <c r="F1959" s="252" t="s">
        <v>246</v>
      </c>
      <c r="G1959" s="250"/>
      <c r="H1959" s="253">
        <v>0</v>
      </c>
      <c r="I1959" s="254"/>
      <c r="J1959" s="250"/>
      <c r="K1959" s="250"/>
      <c r="L1959" s="255"/>
      <c r="M1959" s="256"/>
      <c r="N1959" s="257"/>
      <c r="O1959" s="257"/>
      <c r="P1959" s="257"/>
      <c r="Q1959" s="257"/>
      <c r="R1959" s="257"/>
      <c r="S1959" s="257"/>
      <c r="T1959" s="258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9" t="s">
        <v>327</v>
      </c>
      <c r="AU1959" s="259" t="s">
        <v>85</v>
      </c>
      <c r="AV1959" s="14" t="s">
        <v>85</v>
      </c>
      <c r="AW1959" s="14" t="s">
        <v>36</v>
      </c>
      <c r="AX1959" s="14" t="s">
        <v>75</v>
      </c>
      <c r="AY1959" s="259" t="s">
        <v>207</v>
      </c>
    </row>
    <row r="1960" s="14" customFormat="1">
      <c r="A1960" s="14"/>
      <c r="B1960" s="249"/>
      <c r="C1960" s="250"/>
      <c r="D1960" s="240" t="s">
        <v>327</v>
      </c>
      <c r="E1960" s="251" t="s">
        <v>19</v>
      </c>
      <c r="F1960" s="252" t="s">
        <v>254</v>
      </c>
      <c r="G1960" s="250"/>
      <c r="H1960" s="253">
        <v>115.88</v>
      </c>
      <c r="I1960" s="254"/>
      <c r="J1960" s="250"/>
      <c r="K1960" s="250"/>
      <c r="L1960" s="255"/>
      <c r="M1960" s="256"/>
      <c r="N1960" s="257"/>
      <c r="O1960" s="257"/>
      <c r="P1960" s="257"/>
      <c r="Q1960" s="257"/>
      <c r="R1960" s="257"/>
      <c r="S1960" s="257"/>
      <c r="T1960" s="258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9" t="s">
        <v>327</v>
      </c>
      <c r="AU1960" s="259" t="s">
        <v>85</v>
      </c>
      <c r="AV1960" s="14" t="s">
        <v>85</v>
      </c>
      <c r="AW1960" s="14" t="s">
        <v>36</v>
      </c>
      <c r="AX1960" s="14" t="s">
        <v>75</v>
      </c>
      <c r="AY1960" s="259" t="s">
        <v>207</v>
      </c>
    </row>
    <row r="1961" s="14" customFormat="1">
      <c r="A1961" s="14"/>
      <c r="B1961" s="249"/>
      <c r="C1961" s="250"/>
      <c r="D1961" s="240" t="s">
        <v>327</v>
      </c>
      <c r="E1961" s="251" t="s">
        <v>19</v>
      </c>
      <c r="F1961" s="252" t="s">
        <v>256</v>
      </c>
      <c r="G1961" s="250"/>
      <c r="H1961" s="253">
        <v>146.63999999999999</v>
      </c>
      <c r="I1961" s="254"/>
      <c r="J1961" s="250"/>
      <c r="K1961" s="250"/>
      <c r="L1961" s="255"/>
      <c r="M1961" s="256"/>
      <c r="N1961" s="257"/>
      <c r="O1961" s="257"/>
      <c r="P1961" s="257"/>
      <c r="Q1961" s="257"/>
      <c r="R1961" s="257"/>
      <c r="S1961" s="257"/>
      <c r="T1961" s="258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9" t="s">
        <v>327</v>
      </c>
      <c r="AU1961" s="259" t="s">
        <v>85</v>
      </c>
      <c r="AV1961" s="14" t="s">
        <v>85</v>
      </c>
      <c r="AW1961" s="14" t="s">
        <v>36</v>
      </c>
      <c r="AX1961" s="14" t="s">
        <v>75</v>
      </c>
      <c r="AY1961" s="259" t="s">
        <v>207</v>
      </c>
    </row>
    <row r="1962" s="14" customFormat="1">
      <c r="A1962" s="14"/>
      <c r="B1962" s="249"/>
      <c r="C1962" s="250"/>
      <c r="D1962" s="240" t="s">
        <v>327</v>
      </c>
      <c r="E1962" s="251" t="s">
        <v>19</v>
      </c>
      <c r="F1962" s="252" t="s">
        <v>258</v>
      </c>
      <c r="G1962" s="250"/>
      <c r="H1962" s="253">
        <v>0</v>
      </c>
      <c r="I1962" s="254"/>
      <c r="J1962" s="250"/>
      <c r="K1962" s="250"/>
      <c r="L1962" s="255"/>
      <c r="M1962" s="256"/>
      <c r="N1962" s="257"/>
      <c r="O1962" s="257"/>
      <c r="P1962" s="257"/>
      <c r="Q1962" s="257"/>
      <c r="R1962" s="257"/>
      <c r="S1962" s="257"/>
      <c r="T1962" s="258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9" t="s">
        <v>327</v>
      </c>
      <c r="AU1962" s="259" t="s">
        <v>85</v>
      </c>
      <c r="AV1962" s="14" t="s">
        <v>85</v>
      </c>
      <c r="AW1962" s="14" t="s">
        <v>36</v>
      </c>
      <c r="AX1962" s="14" t="s">
        <v>75</v>
      </c>
      <c r="AY1962" s="259" t="s">
        <v>207</v>
      </c>
    </row>
    <row r="1963" s="15" customFormat="1">
      <c r="A1963" s="15"/>
      <c r="B1963" s="260"/>
      <c r="C1963" s="261"/>
      <c r="D1963" s="240" t="s">
        <v>327</v>
      </c>
      <c r="E1963" s="262" t="s">
        <v>19</v>
      </c>
      <c r="F1963" s="263" t="s">
        <v>345</v>
      </c>
      <c r="G1963" s="261"/>
      <c r="H1963" s="264">
        <v>2189.9699999999998</v>
      </c>
      <c r="I1963" s="265"/>
      <c r="J1963" s="261"/>
      <c r="K1963" s="261"/>
      <c r="L1963" s="266"/>
      <c r="M1963" s="267"/>
      <c r="N1963" s="268"/>
      <c r="O1963" s="268"/>
      <c r="P1963" s="268"/>
      <c r="Q1963" s="268"/>
      <c r="R1963" s="268"/>
      <c r="S1963" s="268"/>
      <c r="T1963" s="269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70" t="s">
        <v>327</v>
      </c>
      <c r="AU1963" s="270" t="s">
        <v>85</v>
      </c>
      <c r="AV1963" s="15" t="s">
        <v>215</v>
      </c>
      <c r="AW1963" s="15" t="s">
        <v>36</v>
      </c>
      <c r="AX1963" s="15" t="s">
        <v>82</v>
      </c>
      <c r="AY1963" s="270" t="s">
        <v>207</v>
      </c>
    </row>
    <row r="1964" s="2" customFormat="1" ht="16.5" customHeight="1">
      <c r="A1964" s="40"/>
      <c r="B1964" s="41"/>
      <c r="C1964" s="282" t="s">
        <v>2423</v>
      </c>
      <c r="D1964" s="282" t="s">
        <v>427</v>
      </c>
      <c r="E1964" s="283" t="s">
        <v>2424</v>
      </c>
      <c r="F1964" s="284" t="s">
        <v>2425</v>
      </c>
      <c r="G1964" s="285" t="s">
        <v>220</v>
      </c>
      <c r="H1964" s="286">
        <v>2988.279</v>
      </c>
      <c r="I1964" s="287"/>
      <c r="J1964" s="288">
        <f>ROUND(I1964*H1964,2)</f>
        <v>0</v>
      </c>
      <c r="K1964" s="284" t="s">
        <v>323</v>
      </c>
      <c r="L1964" s="289"/>
      <c r="M1964" s="290" t="s">
        <v>19</v>
      </c>
      <c r="N1964" s="291" t="s">
        <v>46</v>
      </c>
      <c r="O1964" s="86"/>
      <c r="P1964" s="231">
        <f>O1964*H1964</f>
        <v>0</v>
      </c>
      <c r="Q1964" s="231">
        <v>0.0018</v>
      </c>
      <c r="R1964" s="231">
        <f>Q1964*H1964</f>
        <v>5.3789021999999997</v>
      </c>
      <c r="S1964" s="231">
        <v>0</v>
      </c>
      <c r="T1964" s="232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26" t="s">
        <v>677</v>
      </c>
      <c r="AT1964" s="226" t="s">
        <v>427</v>
      </c>
      <c r="AU1964" s="226" t="s">
        <v>85</v>
      </c>
      <c r="AY1964" s="19" t="s">
        <v>207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19" t="s">
        <v>82</v>
      </c>
      <c r="BK1964" s="227">
        <f>ROUND(I1964*H1964,2)</f>
        <v>0</v>
      </c>
      <c r="BL1964" s="19" t="s">
        <v>486</v>
      </c>
      <c r="BM1964" s="226" t="s">
        <v>2426</v>
      </c>
    </row>
    <row r="1965" s="13" customFormat="1">
      <c r="A1965" s="13"/>
      <c r="B1965" s="238"/>
      <c r="C1965" s="239"/>
      <c r="D1965" s="240" t="s">
        <v>327</v>
      </c>
      <c r="E1965" s="241" t="s">
        <v>19</v>
      </c>
      <c r="F1965" s="242" t="s">
        <v>2421</v>
      </c>
      <c r="G1965" s="239"/>
      <c r="H1965" s="241" t="s">
        <v>19</v>
      </c>
      <c r="I1965" s="243"/>
      <c r="J1965" s="239"/>
      <c r="K1965" s="239"/>
      <c r="L1965" s="244"/>
      <c r="M1965" s="245"/>
      <c r="N1965" s="246"/>
      <c r="O1965" s="246"/>
      <c r="P1965" s="246"/>
      <c r="Q1965" s="246"/>
      <c r="R1965" s="246"/>
      <c r="S1965" s="246"/>
      <c r="T1965" s="247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8" t="s">
        <v>327</v>
      </c>
      <c r="AU1965" s="248" t="s">
        <v>85</v>
      </c>
      <c r="AV1965" s="13" t="s">
        <v>82</v>
      </c>
      <c r="AW1965" s="13" t="s">
        <v>36</v>
      </c>
      <c r="AX1965" s="13" t="s">
        <v>75</v>
      </c>
      <c r="AY1965" s="248" t="s">
        <v>207</v>
      </c>
    </row>
    <row r="1966" s="14" customFormat="1">
      <c r="A1966" s="14"/>
      <c r="B1966" s="249"/>
      <c r="C1966" s="250"/>
      <c r="D1966" s="240" t="s">
        <v>327</v>
      </c>
      <c r="E1966" s="251" t="s">
        <v>19</v>
      </c>
      <c r="F1966" s="252" t="s">
        <v>2427</v>
      </c>
      <c r="G1966" s="250"/>
      <c r="H1966" s="253">
        <v>2195.3820000000001</v>
      </c>
      <c r="I1966" s="254"/>
      <c r="J1966" s="250"/>
      <c r="K1966" s="250"/>
      <c r="L1966" s="255"/>
      <c r="M1966" s="256"/>
      <c r="N1966" s="257"/>
      <c r="O1966" s="257"/>
      <c r="P1966" s="257"/>
      <c r="Q1966" s="257"/>
      <c r="R1966" s="257"/>
      <c r="S1966" s="257"/>
      <c r="T1966" s="258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9" t="s">
        <v>327</v>
      </c>
      <c r="AU1966" s="259" t="s">
        <v>85</v>
      </c>
      <c r="AV1966" s="14" t="s">
        <v>85</v>
      </c>
      <c r="AW1966" s="14" t="s">
        <v>36</v>
      </c>
      <c r="AX1966" s="14" t="s">
        <v>75</v>
      </c>
      <c r="AY1966" s="259" t="s">
        <v>207</v>
      </c>
    </row>
    <row r="1967" s="14" customFormat="1">
      <c r="A1967" s="14"/>
      <c r="B1967" s="249"/>
      <c r="C1967" s="250"/>
      <c r="D1967" s="240" t="s">
        <v>327</v>
      </c>
      <c r="E1967" s="251" t="s">
        <v>19</v>
      </c>
      <c r="F1967" s="252" t="s">
        <v>2428</v>
      </c>
      <c r="G1967" s="250"/>
      <c r="H1967" s="253">
        <v>114.55500000000001</v>
      </c>
      <c r="I1967" s="254"/>
      <c r="J1967" s="250"/>
      <c r="K1967" s="250"/>
      <c r="L1967" s="255"/>
      <c r="M1967" s="256"/>
      <c r="N1967" s="257"/>
      <c r="O1967" s="257"/>
      <c r="P1967" s="257"/>
      <c r="Q1967" s="257"/>
      <c r="R1967" s="257"/>
      <c r="S1967" s="257"/>
      <c r="T1967" s="258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9" t="s">
        <v>327</v>
      </c>
      <c r="AU1967" s="259" t="s">
        <v>85</v>
      </c>
      <c r="AV1967" s="14" t="s">
        <v>85</v>
      </c>
      <c r="AW1967" s="14" t="s">
        <v>36</v>
      </c>
      <c r="AX1967" s="14" t="s">
        <v>75</v>
      </c>
      <c r="AY1967" s="259" t="s">
        <v>207</v>
      </c>
    </row>
    <row r="1968" s="14" customFormat="1">
      <c r="A1968" s="14"/>
      <c r="B1968" s="249"/>
      <c r="C1968" s="250"/>
      <c r="D1968" s="240" t="s">
        <v>327</v>
      </c>
      <c r="E1968" s="251" t="s">
        <v>19</v>
      </c>
      <c r="F1968" s="252" t="s">
        <v>2429</v>
      </c>
      <c r="G1968" s="250"/>
      <c r="H1968" s="253">
        <v>335.74799999999999</v>
      </c>
      <c r="I1968" s="254"/>
      <c r="J1968" s="250"/>
      <c r="K1968" s="250"/>
      <c r="L1968" s="255"/>
      <c r="M1968" s="256"/>
      <c r="N1968" s="257"/>
      <c r="O1968" s="257"/>
      <c r="P1968" s="257"/>
      <c r="Q1968" s="257"/>
      <c r="R1968" s="257"/>
      <c r="S1968" s="257"/>
      <c r="T1968" s="258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9" t="s">
        <v>327</v>
      </c>
      <c r="AU1968" s="259" t="s">
        <v>85</v>
      </c>
      <c r="AV1968" s="14" t="s">
        <v>85</v>
      </c>
      <c r="AW1968" s="14" t="s">
        <v>36</v>
      </c>
      <c r="AX1968" s="14" t="s">
        <v>75</v>
      </c>
      <c r="AY1968" s="259" t="s">
        <v>207</v>
      </c>
    </row>
    <row r="1969" s="14" customFormat="1">
      <c r="A1969" s="14"/>
      <c r="B1969" s="249"/>
      <c r="C1969" s="250"/>
      <c r="D1969" s="240" t="s">
        <v>327</v>
      </c>
      <c r="E1969" s="251" t="s">
        <v>19</v>
      </c>
      <c r="F1969" s="252" t="s">
        <v>2430</v>
      </c>
      <c r="G1969" s="250"/>
      <c r="H1969" s="253">
        <v>262.52100000000002</v>
      </c>
      <c r="I1969" s="254"/>
      <c r="J1969" s="250"/>
      <c r="K1969" s="250"/>
      <c r="L1969" s="255"/>
      <c r="M1969" s="256"/>
      <c r="N1969" s="257"/>
      <c r="O1969" s="257"/>
      <c r="P1969" s="257"/>
      <c r="Q1969" s="257"/>
      <c r="R1969" s="257"/>
      <c r="S1969" s="257"/>
      <c r="T1969" s="258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9" t="s">
        <v>327</v>
      </c>
      <c r="AU1969" s="259" t="s">
        <v>85</v>
      </c>
      <c r="AV1969" s="14" t="s">
        <v>85</v>
      </c>
      <c r="AW1969" s="14" t="s">
        <v>36</v>
      </c>
      <c r="AX1969" s="14" t="s">
        <v>75</v>
      </c>
      <c r="AY1969" s="259" t="s">
        <v>207</v>
      </c>
    </row>
    <row r="1970" s="14" customFormat="1">
      <c r="A1970" s="14"/>
      <c r="B1970" s="249"/>
      <c r="C1970" s="250"/>
      <c r="D1970" s="240" t="s">
        <v>327</v>
      </c>
      <c r="E1970" s="251" t="s">
        <v>19</v>
      </c>
      <c r="F1970" s="252" t="s">
        <v>2431</v>
      </c>
      <c r="G1970" s="250"/>
      <c r="H1970" s="253">
        <v>64.512</v>
      </c>
      <c r="I1970" s="254"/>
      <c r="J1970" s="250"/>
      <c r="K1970" s="250"/>
      <c r="L1970" s="255"/>
      <c r="M1970" s="256"/>
      <c r="N1970" s="257"/>
      <c r="O1970" s="257"/>
      <c r="P1970" s="257"/>
      <c r="Q1970" s="257"/>
      <c r="R1970" s="257"/>
      <c r="S1970" s="257"/>
      <c r="T1970" s="258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9" t="s">
        <v>327</v>
      </c>
      <c r="AU1970" s="259" t="s">
        <v>85</v>
      </c>
      <c r="AV1970" s="14" t="s">
        <v>85</v>
      </c>
      <c r="AW1970" s="14" t="s">
        <v>36</v>
      </c>
      <c r="AX1970" s="14" t="s">
        <v>75</v>
      </c>
      <c r="AY1970" s="259" t="s">
        <v>207</v>
      </c>
    </row>
    <row r="1971" s="14" customFormat="1">
      <c r="A1971" s="14"/>
      <c r="B1971" s="249"/>
      <c r="C1971" s="250"/>
      <c r="D1971" s="240" t="s">
        <v>327</v>
      </c>
      <c r="E1971" s="251" t="s">
        <v>19</v>
      </c>
      <c r="F1971" s="252" t="s">
        <v>2432</v>
      </c>
      <c r="G1971" s="250"/>
      <c r="H1971" s="253">
        <v>0</v>
      </c>
      <c r="I1971" s="254"/>
      <c r="J1971" s="250"/>
      <c r="K1971" s="250"/>
      <c r="L1971" s="255"/>
      <c r="M1971" s="256"/>
      <c r="N1971" s="257"/>
      <c r="O1971" s="257"/>
      <c r="P1971" s="257"/>
      <c r="Q1971" s="257"/>
      <c r="R1971" s="257"/>
      <c r="S1971" s="257"/>
      <c r="T1971" s="258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9" t="s">
        <v>327</v>
      </c>
      <c r="AU1971" s="259" t="s">
        <v>85</v>
      </c>
      <c r="AV1971" s="14" t="s">
        <v>85</v>
      </c>
      <c r="AW1971" s="14" t="s">
        <v>36</v>
      </c>
      <c r="AX1971" s="14" t="s">
        <v>75</v>
      </c>
      <c r="AY1971" s="259" t="s">
        <v>207</v>
      </c>
    </row>
    <row r="1972" s="14" customFormat="1">
      <c r="A1972" s="14"/>
      <c r="B1972" s="249"/>
      <c r="C1972" s="250"/>
      <c r="D1972" s="240" t="s">
        <v>327</v>
      </c>
      <c r="E1972" s="251" t="s">
        <v>19</v>
      </c>
      <c r="F1972" s="252" t="s">
        <v>2433</v>
      </c>
      <c r="G1972" s="250"/>
      <c r="H1972" s="253">
        <v>0</v>
      </c>
      <c r="I1972" s="254"/>
      <c r="J1972" s="250"/>
      <c r="K1972" s="250"/>
      <c r="L1972" s="255"/>
      <c r="M1972" s="256"/>
      <c r="N1972" s="257"/>
      <c r="O1972" s="257"/>
      <c r="P1972" s="257"/>
      <c r="Q1972" s="257"/>
      <c r="R1972" s="257"/>
      <c r="S1972" s="257"/>
      <c r="T1972" s="258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9" t="s">
        <v>327</v>
      </c>
      <c r="AU1972" s="259" t="s">
        <v>85</v>
      </c>
      <c r="AV1972" s="14" t="s">
        <v>85</v>
      </c>
      <c r="AW1972" s="14" t="s">
        <v>36</v>
      </c>
      <c r="AX1972" s="14" t="s">
        <v>75</v>
      </c>
      <c r="AY1972" s="259" t="s">
        <v>207</v>
      </c>
    </row>
    <row r="1973" s="14" customFormat="1">
      <c r="A1973" s="14"/>
      <c r="B1973" s="249"/>
      <c r="C1973" s="250"/>
      <c r="D1973" s="240" t="s">
        <v>327</v>
      </c>
      <c r="E1973" s="251" t="s">
        <v>19</v>
      </c>
      <c r="F1973" s="252" t="s">
        <v>2434</v>
      </c>
      <c r="G1973" s="250"/>
      <c r="H1973" s="253">
        <v>15.561</v>
      </c>
      <c r="I1973" s="254"/>
      <c r="J1973" s="250"/>
      <c r="K1973" s="250"/>
      <c r="L1973" s="255"/>
      <c r="M1973" s="256"/>
      <c r="N1973" s="257"/>
      <c r="O1973" s="257"/>
      <c r="P1973" s="257"/>
      <c r="Q1973" s="257"/>
      <c r="R1973" s="257"/>
      <c r="S1973" s="257"/>
      <c r="T1973" s="258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9" t="s">
        <v>327</v>
      </c>
      <c r="AU1973" s="259" t="s">
        <v>85</v>
      </c>
      <c r="AV1973" s="14" t="s">
        <v>85</v>
      </c>
      <c r="AW1973" s="14" t="s">
        <v>36</v>
      </c>
      <c r="AX1973" s="14" t="s">
        <v>75</v>
      </c>
      <c r="AY1973" s="259" t="s">
        <v>207</v>
      </c>
    </row>
    <row r="1974" s="15" customFormat="1">
      <c r="A1974" s="15"/>
      <c r="B1974" s="260"/>
      <c r="C1974" s="261"/>
      <c r="D1974" s="240" t="s">
        <v>327</v>
      </c>
      <c r="E1974" s="262" t="s">
        <v>19</v>
      </c>
      <c r="F1974" s="263" t="s">
        <v>345</v>
      </c>
      <c r="G1974" s="261"/>
      <c r="H1974" s="264">
        <v>2988.279</v>
      </c>
      <c r="I1974" s="265"/>
      <c r="J1974" s="261"/>
      <c r="K1974" s="261"/>
      <c r="L1974" s="266"/>
      <c r="M1974" s="267"/>
      <c r="N1974" s="268"/>
      <c r="O1974" s="268"/>
      <c r="P1974" s="268"/>
      <c r="Q1974" s="268"/>
      <c r="R1974" s="268"/>
      <c r="S1974" s="268"/>
      <c r="T1974" s="269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70" t="s">
        <v>327</v>
      </c>
      <c r="AU1974" s="270" t="s">
        <v>85</v>
      </c>
      <c r="AV1974" s="15" t="s">
        <v>215</v>
      </c>
      <c r="AW1974" s="15" t="s">
        <v>36</v>
      </c>
      <c r="AX1974" s="15" t="s">
        <v>82</v>
      </c>
      <c r="AY1974" s="270" t="s">
        <v>207</v>
      </c>
    </row>
    <row r="1975" s="2" customFormat="1" ht="16.5" customHeight="1">
      <c r="A1975" s="40"/>
      <c r="B1975" s="41"/>
      <c r="C1975" s="282" t="s">
        <v>2435</v>
      </c>
      <c r="D1975" s="282" t="s">
        <v>427</v>
      </c>
      <c r="E1975" s="283" t="s">
        <v>2436</v>
      </c>
      <c r="F1975" s="284" t="s">
        <v>2437</v>
      </c>
      <c r="G1975" s="285" t="s">
        <v>220</v>
      </c>
      <c r="H1975" s="286">
        <v>208.94</v>
      </c>
      <c r="I1975" s="287"/>
      <c r="J1975" s="288">
        <f>ROUND(I1975*H1975,2)</f>
        <v>0</v>
      </c>
      <c r="K1975" s="284" t="s">
        <v>323</v>
      </c>
      <c r="L1975" s="289"/>
      <c r="M1975" s="290" t="s">
        <v>19</v>
      </c>
      <c r="N1975" s="291" t="s">
        <v>46</v>
      </c>
      <c r="O1975" s="86"/>
      <c r="P1975" s="231">
        <f>O1975*H1975</f>
        <v>0</v>
      </c>
      <c r="Q1975" s="231">
        <v>0.014</v>
      </c>
      <c r="R1975" s="231">
        <f>Q1975*H1975</f>
        <v>2.92516</v>
      </c>
      <c r="S1975" s="231">
        <v>0</v>
      </c>
      <c r="T1975" s="232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26" t="s">
        <v>677</v>
      </c>
      <c r="AT1975" s="226" t="s">
        <v>427</v>
      </c>
      <c r="AU1975" s="226" t="s">
        <v>85</v>
      </c>
      <c r="AY1975" s="19" t="s">
        <v>207</v>
      </c>
      <c r="BE1975" s="227">
        <f>IF(N1975="základní",J1975,0)</f>
        <v>0</v>
      </c>
      <c r="BF1975" s="227">
        <f>IF(N1975="snížená",J1975,0)</f>
        <v>0</v>
      </c>
      <c r="BG1975" s="227">
        <f>IF(N1975="zákl. přenesená",J1975,0)</f>
        <v>0</v>
      </c>
      <c r="BH1975" s="227">
        <f>IF(N1975="sníž. přenesená",J1975,0)</f>
        <v>0</v>
      </c>
      <c r="BI1975" s="227">
        <f>IF(N1975="nulová",J1975,0)</f>
        <v>0</v>
      </c>
      <c r="BJ1975" s="19" t="s">
        <v>82</v>
      </c>
      <c r="BK1975" s="227">
        <f>ROUND(I1975*H1975,2)</f>
        <v>0</v>
      </c>
      <c r="BL1975" s="19" t="s">
        <v>486</v>
      </c>
      <c r="BM1975" s="226" t="s">
        <v>2438</v>
      </c>
    </row>
    <row r="1976" s="14" customFormat="1">
      <c r="A1976" s="14"/>
      <c r="B1976" s="249"/>
      <c r="C1976" s="250"/>
      <c r="D1976" s="240" t="s">
        <v>327</v>
      </c>
      <c r="E1976" s="251" t="s">
        <v>19</v>
      </c>
      <c r="F1976" s="252" t="s">
        <v>2439</v>
      </c>
      <c r="G1976" s="250"/>
      <c r="H1976" s="253">
        <v>167.874</v>
      </c>
      <c r="I1976" s="254"/>
      <c r="J1976" s="250"/>
      <c r="K1976" s="250"/>
      <c r="L1976" s="255"/>
      <c r="M1976" s="256"/>
      <c r="N1976" s="257"/>
      <c r="O1976" s="257"/>
      <c r="P1976" s="257"/>
      <c r="Q1976" s="257"/>
      <c r="R1976" s="257"/>
      <c r="S1976" s="257"/>
      <c r="T1976" s="258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9" t="s">
        <v>327</v>
      </c>
      <c r="AU1976" s="259" t="s">
        <v>85</v>
      </c>
      <c r="AV1976" s="14" t="s">
        <v>85</v>
      </c>
      <c r="AW1976" s="14" t="s">
        <v>36</v>
      </c>
      <c r="AX1976" s="14" t="s">
        <v>75</v>
      </c>
      <c r="AY1976" s="259" t="s">
        <v>207</v>
      </c>
    </row>
    <row r="1977" s="14" customFormat="1">
      <c r="A1977" s="14"/>
      <c r="B1977" s="249"/>
      <c r="C1977" s="250"/>
      <c r="D1977" s="240" t="s">
        <v>327</v>
      </c>
      <c r="E1977" s="251" t="s">
        <v>19</v>
      </c>
      <c r="F1977" s="252" t="s">
        <v>2440</v>
      </c>
      <c r="G1977" s="250"/>
      <c r="H1977" s="253">
        <v>7.7809999999999997</v>
      </c>
      <c r="I1977" s="254"/>
      <c r="J1977" s="250"/>
      <c r="K1977" s="250"/>
      <c r="L1977" s="255"/>
      <c r="M1977" s="256"/>
      <c r="N1977" s="257"/>
      <c r="O1977" s="257"/>
      <c r="P1977" s="257"/>
      <c r="Q1977" s="257"/>
      <c r="R1977" s="257"/>
      <c r="S1977" s="257"/>
      <c r="T1977" s="258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9" t="s">
        <v>327</v>
      </c>
      <c r="AU1977" s="259" t="s">
        <v>85</v>
      </c>
      <c r="AV1977" s="14" t="s">
        <v>85</v>
      </c>
      <c r="AW1977" s="14" t="s">
        <v>36</v>
      </c>
      <c r="AX1977" s="14" t="s">
        <v>75</v>
      </c>
      <c r="AY1977" s="259" t="s">
        <v>207</v>
      </c>
    </row>
    <row r="1978" s="14" customFormat="1">
      <c r="A1978" s="14"/>
      <c r="B1978" s="249"/>
      <c r="C1978" s="250"/>
      <c r="D1978" s="240" t="s">
        <v>327</v>
      </c>
      <c r="E1978" s="251" t="s">
        <v>19</v>
      </c>
      <c r="F1978" s="252" t="s">
        <v>2441</v>
      </c>
      <c r="G1978" s="250"/>
      <c r="H1978" s="253">
        <v>33.284999999999997</v>
      </c>
      <c r="I1978" s="254"/>
      <c r="J1978" s="250"/>
      <c r="K1978" s="250"/>
      <c r="L1978" s="255"/>
      <c r="M1978" s="256"/>
      <c r="N1978" s="257"/>
      <c r="O1978" s="257"/>
      <c r="P1978" s="257"/>
      <c r="Q1978" s="257"/>
      <c r="R1978" s="257"/>
      <c r="S1978" s="257"/>
      <c r="T1978" s="258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9" t="s">
        <v>327</v>
      </c>
      <c r="AU1978" s="259" t="s">
        <v>85</v>
      </c>
      <c r="AV1978" s="14" t="s">
        <v>85</v>
      </c>
      <c r="AW1978" s="14" t="s">
        <v>36</v>
      </c>
      <c r="AX1978" s="14" t="s">
        <v>75</v>
      </c>
      <c r="AY1978" s="259" t="s">
        <v>207</v>
      </c>
    </row>
    <row r="1979" s="15" customFormat="1">
      <c r="A1979" s="15"/>
      <c r="B1979" s="260"/>
      <c r="C1979" s="261"/>
      <c r="D1979" s="240" t="s">
        <v>327</v>
      </c>
      <c r="E1979" s="262" t="s">
        <v>19</v>
      </c>
      <c r="F1979" s="263" t="s">
        <v>345</v>
      </c>
      <c r="G1979" s="261"/>
      <c r="H1979" s="264">
        <v>208.94</v>
      </c>
      <c r="I1979" s="265"/>
      <c r="J1979" s="261"/>
      <c r="K1979" s="261"/>
      <c r="L1979" s="266"/>
      <c r="M1979" s="267"/>
      <c r="N1979" s="268"/>
      <c r="O1979" s="268"/>
      <c r="P1979" s="268"/>
      <c r="Q1979" s="268"/>
      <c r="R1979" s="268"/>
      <c r="S1979" s="268"/>
      <c r="T1979" s="269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0" t="s">
        <v>327</v>
      </c>
      <c r="AU1979" s="270" t="s">
        <v>85</v>
      </c>
      <c r="AV1979" s="15" t="s">
        <v>215</v>
      </c>
      <c r="AW1979" s="15" t="s">
        <v>36</v>
      </c>
      <c r="AX1979" s="15" t="s">
        <v>82</v>
      </c>
      <c r="AY1979" s="270" t="s">
        <v>207</v>
      </c>
    </row>
    <row r="1980" s="2" customFormat="1" ht="16.5" customHeight="1">
      <c r="A1980" s="40"/>
      <c r="B1980" s="41"/>
      <c r="C1980" s="282" t="s">
        <v>2442</v>
      </c>
      <c r="D1980" s="282" t="s">
        <v>427</v>
      </c>
      <c r="E1980" s="283" t="s">
        <v>2443</v>
      </c>
      <c r="F1980" s="284" t="s">
        <v>2444</v>
      </c>
      <c r="G1980" s="285" t="s">
        <v>220</v>
      </c>
      <c r="H1980" s="286">
        <v>596.39099999999996</v>
      </c>
      <c r="I1980" s="287"/>
      <c r="J1980" s="288">
        <f>ROUND(I1980*H1980,2)</f>
        <v>0</v>
      </c>
      <c r="K1980" s="284" t="s">
        <v>323</v>
      </c>
      <c r="L1980" s="289"/>
      <c r="M1980" s="290" t="s">
        <v>19</v>
      </c>
      <c r="N1980" s="291" t="s">
        <v>46</v>
      </c>
      <c r="O1980" s="86"/>
      <c r="P1980" s="231">
        <f>O1980*H1980</f>
        <v>0</v>
      </c>
      <c r="Q1980" s="231">
        <v>0.016</v>
      </c>
      <c r="R1980" s="231">
        <f>Q1980*H1980</f>
        <v>9.5422560000000001</v>
      </c>
      <c r="S1980" s="231">
        <v>0</v>
      </c>
      <c r="T1980" s="232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26" t="s">
        <v>677</v>
      </c>
      <c r="AT1980" s="226" t="s">
        <v>427</v>
      </c>
      <c r="AU1980" s="226" t="s">
        <v>85</v>
      </c>
      <c r="AY1980" s="19" t="s">
        <v>207</v>
      </c>
      <c r="BE1980" s="227">
        <f>IF(N1980="základní",J1980,0)</f>
        <v>0</v>
      </c>
      <c r="BF1980" s="227">
        <f>IF(N1980="snížená",J1980,0)</f>
        <v>0</v>
      </c>
      <c r="BG1980" s="227">
        <f>IF(N1980="zákl. přenesená",J1980,0)</f>
        <v>0</v>
      </c>
      <c r="BH1980" s="227">
        <f>IF(N1980="sníž. přenesená",J1980,0)</f>
        <v>0</v>
      </c>
      <c r="BI1980" s="227">
        <f>IF(N1980="nulová",J1980,0)</f>
        <v>0</v>
      </c>
      <c r="BJ1980" s="19" t="s">
        <v>82</v>
      </c>
      <c r="BK1980" s="227">
        <f>ROUND(I1980*H1980,2)</f>
        <v>0</v>
      </c>
      <c r="BL1980" s="19" t="s">
        <v>486</v>
      </c>
      <c r="BM1980" s="226" t="s">
        <v>2445</v>
      </c>
    </row>
    <row r="1981" s="14" customFormat="1">
      <c r="A1981" s="14"/>
      <c r="B1981" s="249"/>
      <c r="C1981" s="250"/>
      <c r="D1981" s="240" t="s">
        <v>327</v>
      </c>
      <c r="E1981" s="251" t="s">
        <v>19</v>
      </c>
      <c r="F1981" s="252" t="s">
        <v>2446</v>
      </c>
      <c r="G1981" s="250"/>
      <c r="H1981" s="253">
        <v>57.277999999999999</v>
      </c>
      <c r="I1981" s="254"/>
      <c r="J1981" s="250"/>
      <c r="K1981" s="250"/>
      <c r="L1981" s="255"/>
      <c r="M1981" s="256"/>
      <c r="N1981" s="257"/>
      <c r="O1981" s="257"/>
      <c r="P1981" s="257"/>
      <c r="Q1981" s="257"/>
      <c r="R1981" s="257"/>
      <c r="S1981" s="257"/>
      <c r="T1981" s="258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9" t="s">
        <v>327</v>
      </c>
      <c r="AU1981" s="259" t="s">
        <v>85</v>
      </c>
      <c r="AV1981" s="14" t="s">
        <v>85</v>
      </c>
      <c r="AW1981" s="14" t="s">
        <v>36</v>
      </c>
      <c r="AX1981" s="14" t="s">
        <v>75</v>
      </c>
      <c r="AY1981" s="259" t="s">
        <v>207</v>
      </c>
    </row>
    <row r="1982" s="14" customFormat="1">
      <c r="A1982" s="14"/>
      <c r="B1982" s="249"/>
      <c r="C1982" s="250"/>
      <c r="D1982" s="240" t="s">
        <v>327</v>
      </c>
      <c r="E1982" s="251" t="s">
        <v>19</v>
      </c>
      <c r="F1982" s="252" t="s">
        <v>2447</v>
      </c>
      <c r="G1982" s="250"/>
      <c r="H1982" s="253">
        <v>131.261</v>
      </c>
      <c r="I1982" s="254"/>
      <c r="J1982" s="250"/>
      <c r="K1982" s="250"/>
      <c r="L1982" s="255"/>
      <c r="M1982" s="256"/>
      <c r="N1982" s="257"/>
      <c r="O1982" s="257"/>
      <c r="P1982" s="257"/>
      <c r="Q1982" s="257"/>
      <c r="R1982" s="257"/>
      <c r="S1982" s="257"/>
      <c r="T1982" s="258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9" t="s">
        <v>327</v>
      </c>
      <c r="AU1982" s="259" t="s">
        <v>85</v>
      </c>
      <c r="AV1982" s="14" t="s">
        <v>85</v>
      </c>
      <c r="AW1982" s="14" t="s">
        <v>36</v>
      </c>
      <c r="AX1982" s="14" t="s">
        <v>75</v>
      </c>
      <c r="AY1982" s="259" t="s">
        <v>207</v>
      </c>
    </row>
    <row r="1983" s="14" customFormat="1">
      <c r="A1983" s="14"/>
      <c r="B1983" s="249"/>
      <c r="C1983" s="250"/>
      <c r="D1983" s="240" t="s">
        <v>327</v>
      </c>
      <c r="E1983" s="251" t="s">
        <v>19</v>
      </c>
      <c r="F1983" s="252" t="s">
        <v>2448</v>
      </c>
      <c r="G1983" s="250"/>
      <c r="H1983" s="253">
        <v>32.256</v>
      </c>
      <c r="I1983" s="254"/>
      <c r="J1983" s="250"/>
      <c r="K1983" s="250"/>
      <c r="L1983" s="255"/>
      <c r="M1983" s="256"/>
      <c r="N1983" s="257"/>
      <c r="O1983" s="257"/>
      <c r="P1983" s="257"/>
      <c r="Q1983" s="257"/>
      <c r="R1983" s="257"/>
      <c r="S1983" s="257"/>
      <c r="T1983" s="258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9" t="s">
        <v>327</v>
      </c>
      <c r="AU1983" s="259" t="s">
        <v>85</v>
      </c>
      <c r="AV1983" s="14" t="s">
        <v>85</v>
      </c>
      <c r="AW1983" s="14" t="s">
        <v>36</v>
      </c>
      <c r="AX1983" s="14" t="s">
        <v>75</v>
      </c>
      <c r="AY1983" s="259" t="s">
        <v>207</v>
      </c>
    </row>
    <row r="1984" s="14" customFormat="1">
      <c r="A1984" s="14"/>
      <c r="B1984" s="249"/>
      <c r="C1984" s="250"/>
      <c r="D1984" s="240" t="s">
        <v>327</v>
      </c>
      <c r="E1984" s="251" t="s">
        <v>19</v>
      </c>
      <c r="F1984" s="252" t="s">
        <v>2449</v>
      </c>
      <c r="G1984" s="250"/>
      <c r="H1984" s="253">
        <v>0</v>
      </c>
      <c r="I1984" s="254"/>
      <c r="J1984" s="250"/>
      <c r="K1984" s="250"/>
      <c r="L1984" s="255"/>
      <c r="M1984" s="256"/>
      <c r="N1984" s="257"/>
      <c r="O1984" s="257"/>
      <c r="P1984" s="257"/>
      <c r="Q1984" s="257"/>
      <c r="R1984" s="257"/>
      <c r="S1984" s="257"/>
      <c r="T1984" s="258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9" t="s">
        <v>327</v>
      </c>
      <c r="AU1984" s="259" t="s">
        <v>85</v>
      </c>
      <c r="AV1984" s="14" t="s">
        <v>85</v>
      </c>
      <c r="AW1984" s="14" t="s">
        <v>36</v>
      </c>
      <c r="AX1984" s="14" t="s">
        <v>75</v>
      </c>
      <c r="AY1984" s="259" t="s">
        <v>207</v>
      </c>
    </row>
    <row r="1985" s="14" customFormat="1">
      <c r="A1985" s="14"/>
      <c r="B1985" s="249"/>
      <c r="C1985" s="250"/>
      <c r="D1985" s="240" t="s">
        <v>327</v>
      </c>
      <c r="E1985" s="251" t="s">
        <v>19</v>
      </c>
      <c r="F1985" s="252" t="s">
        <v>2450</v>
      </c>
      <c r="G1985" s="250"/>
      <c r="H1985" s="253">
        <v>0</v>
      </c>
      <c r="I1985" s="254"/>
      <c r="J1985" s="250"/>
      <c r="K1985" s="250"/>
      <c r="L1985" s="255"/>
      <c r="M1985" s="256"/>
      <c r="N1985" s="257"/>
      <c r="O1985" s="257"/>
      <c r="P1985" s="257"/>
      <c r="Q1985" s="257"/>
      <c r="R1985" s="257"/>
      <c r="S1985" s="257"/>
      <c r="T1985" s="258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9" t="s">
        <v>327</v>
      </c>
      <c r="AU1985" s="259" t="s">
        <v>85</v>
      </c>
      <c r="AV1985" s="14" t="s">
        <v>85</v>
      </c>
      <c r="AW1985" s="14" t="s">
        <v>36</v>
      </c>
      <c r="AX1985" s="14" t="s">
        <v>75</v>
      </c>
      <c r="AY1985" s="259" t="s">
        <v>207</v>
      </c>
    </row>
    <row r="1986" s="14" customFormat="1">
      <c r="A1986" s="14"/>
      <c r="B1986" s="249"/>
      <c r="C1986" s="250"/>
      <c r="D1986" s="240" t="s">
        <v>327</v>
      </c>
      <c r="E1986" s="251" t="s">
        <v>19</v>
      </c>
      <c r="F1986" s="252" t="s">
        <v>2451</v>
      </c>
      <c r="G1986" s="250"/>
      <c r="H1986" s="253">
        <v>99.950000000000003</v>
      </c>
      <c r="I1986" s="254"/>
      <c r="J1986" s="250"/>
      <c r="K1986" s="250"/>
      <c r="L1986" s="255"/>
      <c r="M1986" s="256"/>
      <c r="N1986" s="257"/>
      <c r="O1986" s="257"/>
      <c r="P1986" s="257"/>
      <c r="Q1986" s="257"/>
      <c r="R1986" s="257"/>
      <c r="S1986" s="257"/>
      <c r="T1986" s="258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9" t="s">
        <v>327</v>
      </c>
      <c r="AU1986" s="259" t="s">
        <v>85</v>
      </c>
      <c r="AV1986" s="14" t="s">
        <v>85</v>
      </c>
      <c r="AW1986" s="14" t="s">
        <v>36</v>
      </c>
      <c r="AX1986" s="14" t="s">
        <v>75</v>
      </c>
      <c r="AY1986" s="259" t="s">
        <v>207</v>
      </c>
    </row>
    <row r="1987" s="14" customFormat="1">
      <c r="A1987" s="14"/>
      <c r="B1987" s="249"/>
      <c r="C1987" s="250"/>
      <c r="D1987" s="240" t="s">
        <v>327</v>
      </c>
      <c r="E1987" s="251" t="s">
        <v>19</v>
      </c>
      <c r="F1987" s="252" t="s">
        <v>2452</v>
      </c>
      <c r="G1987" s="250"/>
      <c r="H1987" s="253">
        <v>0</v>
      </c>
      <c r="I1987" s="254"/>
      <c r="J1987" s="250"/>
      <c r="K1987" s="250"/>
      <c r="L1987" s="255"/>
      <c r="M1987" s="256"/>
      <c r="N1987" s="257"/>
      <c r="O1987" s="257"/>
      <c r="P1987" s="257"/>
      <c r="Q1987" s="257"/>
      <c r="R1987" s="257"/>
      <c r="S1987" s="257"/>
      <c r="T1987" s="258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9" t="s">
        <v>327</v>
      </c>
      <c r="AU1987" s="259" t="s">
        <v>85</v>
      </c>
      <c r="AV1987" s="14" t="s">
        <v>85</v>
      </c>
      <c r="AW1987" s="14" t="s">
        <v>36</v>
      </c>
      <c r="AX1987" s="14" t="s">
        <v>75</v>
      </c>
      <c r="AY1987" s="259" t="s">
        <v>207</v>
      </c>
    </row>
    <row r="1988" s="14" customFormat="1">
      <c r="A1988" s="14"/>
      <c r="B1988" s="249"/>
      <c r="C1988" s="250"/>
      <c r="D1988" s="240" t="s">
        <v>327</v>
      </c>
      <c r="E1988" s="251" t="s">
        <v>19</v>
      </c>
      <c r="F1988" s="252" t="s">
        <v>2453</v>
      </c>
      <c r="G1988" s="250"/>
      <c r="H1988" s="253">
        <v>0</v>
      </c>
      <c r="I1988" s="254"/>
      <c r="J1988" s="250"/>
      <c r="K1988" s="250"/>
      <c r="L1988" s="255"/>
      <c r="M1988" s="256"/>
      <c r="N1988" s="257"/>
      <c r="O1988" s="257"/>
      <c r="P1988" s="257"/>
      <c r="Q1988" s="257"/>
      <c r="R1988" s="257"/>
      <c r="S1988" s="257"/>
      <c r="T1988" s="258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9" t="s">
        <v>327</v>
      </c>
      <c r="AU1988" s="259" t="s">
        <v>85</v>
      </c>
      <c r="AV1988" s="14" t="s">
        <v>85</v>
      </c>
      <c r="AW1988" s="14" t="s">
        <v>36</v>
      </c>
      <c r="AX1988" s="14" t="s">
        <v>75</v>
      </c>
      <c r="AY1988" s="259" t="s">
        <v>207</v>
      </c>
    </row>
    <row r="1989" s="14" customFormat="1">
      <c r="A1989" s="14"/>
      <c r="B1989" s="249"/>
      <c r="C1989" s="250"/>
      <c r="D1989" s="240" t="s">
        <v>327</v>
      </c>
      <c r="E1989" s="251" t="s">
        <v>19</v>
      </c>
      <c r="F1989" s="252" t="s">
        <v>2454</v>
      </c>
      <c r="G1989" s="250"/>
      <c r="H1989" s="253">
        <v>0</v>
      </c>
      <c r="I1989" s="254"/>
      <c r="J1989" s="250"/>
      <c r="K1989" s="250"/>
      <c r="L1989" s="255"/>
      <c r="M1989" s="256"/>
      <c r="N1989" s="257"/>
      <c r="O1989" s="257"/>
      <c r="P1989" s="257"/>
      <c r="Q1989" s="257"/>
      <c r="R1989" s="257"/>
      <c r="S1989" s="257"/>
      <c r="T1989" s="258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9" t="s">
        <v>327</v>
      </c>
      <c r="AU1989" s="259" t="s">
        <v>85</v>
      </c>
      <c r="AV1989" s="14" t="s">
        <v>85</v>
      </c>
      <c r="AW1989" s="14" t="s">
        <v>36</v>
      </c>
      <c r="AX1989" s="14" t="s">
        <v>75</v>
      </c>
      <c r="AY1989" s="259" t="s">
        <v>207</v>
      </c>
    </row>
    <row r="1990" s="14" customFormat="1">
      <c r="A1990" s="14"/>
      <c r="B1990" s="249"/>
      <c r="C1990" s="250"/>
      <c r="D1990" s="240" t="s">
        <v>327</v>
      </c>
      <c r="E1990" s="251" t="s">
        <v>19</v>
      </c>
      <c r="F1990" s="252" t="s">
        <v>2455</v>
      </c>
      <c r="G1990" s="250"/>
      <c r="H1990" s="253">
        <v>121.67400000000001</v>
      </c>
      <c r="I1990" s="254"/>
      <c r="J1990" s="250"/>
      <c r="K1990" s="250"/>
      <c r="L1990" s="255"/>
      <c r="M1990" s="256"/>
      <c r="N1990" s="257"/>
      <c r="O1990" s="257"/>
      <c r="P1990" s="257"/>
      <c r="Q1990" s="257"/>
      <c r="R1990" s="257"/>
      <c r="S1990" s="257"/>
      <c r="T1990" s="258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9" t="s">
        <v>327</v>
      </c>
      <c r="AU1990" s="259" t="s">
        <v>85</v>
      </c>
      <c r="AV1990" s="14" t="s">
        <v>85</v>
      </c>
      <c r="AW1990" s="14" t="s">
        <v>36</v>
      </c>
      <c r="AX1990" s="14" t="s">
        <v>75</v>
      </c>
      <c r="AY1990" s="259" t="s">
        <v>207</v>
      </c>
    </row>
    <row r="1991" s="14" customFormat="1">
      <c r="A1991" s="14"/>
      <c r="B1991" s="249"/>
      <c r="C1991" s="250"/>
      <c r="D1991" s="240" t="s">
        <v>327</v>
      </c>
      <c r="E1991" s="251" t="s">
        <v>19</v>
      </c>
      <c r="F1991" s="252" t="s">
        <v>2456</v>
      </c>
      <c r="G1991" s="250"/>
      <c r="H1991" s="253">
        <v>153.97200000000001</v>
      </c>
      <c r="I1991" s="254"/>
      <c r="J1991" s="250"/>
      <c r="K1991" s="250"/>
      <c r="L1991" s="255"/>
      <c r="M1991" s="256"/>
      <c r="N1991" s="257"/>
      <c r="O1991" s="257"/>
      <c r="P1991" s="257"/>
      <c r="Q1991" s="257"/>
      <c r="R1991" s="257"/>
      <c r="S1991" s="257"/>
      <c r="T1991" s="258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9" t="s">
        <v>327</v>
      </c>
      <c r="AU1991" s="259" t="s">
        <v>85</v>
      </c>
      <c r="AV1991" s="14" t="s">
        <v>85</v>
      </c>
      <c r="AW1991" s="14" t="s">
        <v>36</v>
      </c>
      <c r="AX1991" s="14" t="s">
        <v>75</v>
      </c>
      <c r="AY1991" s="259" t="s">
        <v>207</v>
      </c>
    </row>
    <row r="1992" s="14" customFormat="1">
      <c r="A1992" s="14"/>
      <c r="B1992" s="249"/>
      <c r="C1992" s="250"/>
      <c r="D1992" s="240" t="s">
        <v>327</v>
      </c>
      <c r="E1992" s="251" t="s">
        <v>19</v>
      </c>
      <c r="F1992" s="252" t="s">
        <v>2457</v>
      </c>
      <c r="G1992" s="250"/>
      <c r="H1992" s="253">
        <v>0</v>
      </c>
      <c r="I1992" s="254"/>
      <c r="J1992" s="250"/>
      <c r="K1992" s="250"/>
      <c r="L1992" s="255"/>
      <c r="M1992" s="256"/>
      <c r="N1992" s="257"/>
      <c r="O1992" s="257"/>
      <c r="P1992" s="257"/>
      <c r="Q1992" s="257"/>
      <c r="R1992" s="257"/>
      <c r="S1992" s="257"/>
      <c r="T1992" s="258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9" t="s">
        <v>327</v>
      </c>
      <c r="AU1992" s="259" t="s">
        <v>85</v>
      </c>
      <c r="AV1992" s="14" t="s">
        <v>85</v>
      </c>
      <c r="AW1992" s="14" t="s">
        <v>36</v>
      </c>
      <c r="AX1992" s="14" t="s">
        <v>75</v>
      </c>
      <c r="AY1992" s="259" t="s">
        <v>207</v>
      </c>
    </row>
    <row r="1993" s="15" customFormat="1">
      <c r="A1993" s="15"/>
      <c r="B1993" s="260"/>
      <c r="C1993" s="261"/>
      <c r="D1993" s="240" t="s">
        <v>327</v>
      </c>
      <c r="E1993" s="262" t="s">
        <v>19</v>
      </c>
      <c r="F1993" s="263" t="s">
        <v>345</v>
      </c>
      <c r="G1993" s="261"/>
      <c r="H1993" s="264">
        <v>596.39099999999996</v>
      </c>
      <c r="I1993" s="265"/>
      <c r="J1993" s="261"/>
      <c r="K1993" s="261"/>
      <c r="L1993" s="266"/>
      <c r="M1993" s="267"/>
      <c r="N1993" s="268"/>
      <c r="O1993" s="268"/>
      <c r="P1993" s="268"/>
      <c r="Q1993" s="268"/>
      <c r="R1993" s="268"/>
      <c r="S1993" s="268"/>
      <c r="T1993" s="269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70" t="s">
        <v>327</v>
      </c>
      <c r="AU1993" s="270" t="s">
        <v>85</v>
      </c>
      <c r="AV1993" s="15" t="s">
        <v>215</v>
      </c>
      <c r="AW1993" s="15" t="s">
        <v>36</v>
      </c>
      <c r="AX1993" s="15" t="s">
        <v>82</v>
      </c>
      <c r="AY1993" s="270" t="s">
        <v>207</v>
      </c>
    </row>
    <row r="1994" s="2" customFormat="1" ht="16.5" customHeight="1">
      <c r="A1994" s="40"/>
      <c r="B1994" s="41"/>
      <c r="C1994" s="282" t="s">
        <v>2458</v>
      </c>
      <c r="D1994" s="282" t="s">
        <v>427</v>
      </c>
      <c r="E1994" s="283" t="s">
        <v>2459</v>
      </c>
      <c r="F1994" s="284" t="s">
        <v>2460</v>
      </c>
      <c r="G1994" s="285" t="s">
        <v>220</v>
      </c>
      <c r="H1994" s="286">
        <v>805.33100000000002</v>
      </c>
      <c r="I1994" s="287"/>
      <c r="J1994" s="288">
        <f>ROUND(I1994*H1994,2)</f>
        <v>0</v>
      </c>
      <c r="K1994" s="284" t="s">
        <v>323</v>
      </c>
      <c r="L1994" s="289"/>
      <c r="M1994" s="290" t="s">
        <v>19</v>
      </c>
      <c r="N1994" s="291" t="s">
        <v>46</v>
      </c>
      <c r="O1994" s="86"/>
      <c r="P1994" s="231">
        <f>O1994*H1994</f>
        <v>0</v>
      </c>
      <c r="Q1994" s="231">
        <v>0.014</v>
      </c>
      <c r="R1994" s="231">
        <f>Q1994*H1994</f>
        <v>11.274634000000001</v>
      </c>
      <c r="S1994" s="231">
        <v>0</v>
      </c>
      <c r="T1994" s="232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26" t="s">
        <v>677</v>
      </c>
      <c r="AT1994" s="226" t="s">
        <v>427</v>
      </c>
      <c r="AU1994" s="226" t="s">
        <v>85</v>
      </c>
      <c r="AY1994" s="19" t="s">
        <v>207</v>
      </c>
      <c r="BE1994" s="227">
        <f>IF(N1994="základní",J1994,0)</f>
        <v>0</v>
      </c>
      <c r="BF1994" s="227">
        <f>IF(N1994="snížená",J1994,0)</f>
        <v>0</v>
      </c>
      <c r="BG1994" s="227">
        <f>IF(N1994="zákl. přenesená",J1994,0)</f>
        <v>0</v>
      </c>
      <c r="BH1994" s="227">
        <f>IF(N1994="sníž. přenesená",J1994,0)</f>
        <v>0</v>
      </c>
      <c r="BI1994" s="227">
        <f>IF(N1994="nulová",J1994,0)</f>
        <v>0</v>
      </c>
      <c r="BJ1994" s="19" t="s">
        <v>82</v>
      </c>
      <c r="BK1994" s="227">
        <f>ROUND(I1994*H1994,2)</f>
        <v>0</v>
      </c>
      <c r="BL1994" s="19" t="s">
        <v>486</v>
      </c>
      <c r="BM1994" s="226" t="s">
        <v>2461</v>
      </c>
    </row>
    <row r="1995" s="13" customFormat="1">
      <c r="A1995" s="13"/>
      <c r="B1995" s="238"/>
      <c r="C1995" s="239"/>
      <c r="D1995" s="240" t="s">
        <v>327</v>
      </c>
      <c r="E1995" s="241" t="s">
        <v>19</v>
      </c>
      <c r="F1995" s="242" t="s">
        <v>2462</v>
      </c>
      <c r="G1995" s="239"/>
      <c r="H1995" s="241" t="s">
        <v>19</v>
      </c>
      <c r="I1995" s="243"/>
      <c r="J1995" s="239"/>
      <c r="K1995" s="239"/>
      <c r="L1995" s="244"/>
      <c r="M1995" s="245"/>
      <c r="N1995" s="246"/>
      <c r="O1995" s="246"/>
      <c r="P1995" s="246"/>
      <c r="Q1995" s="246"/>
      <c r="R1995" s="246"/>
      <c r="S1995" s="246"/>
      <c r="T1995" s="247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8" t="s">
        <v>327</v>
      </c>
      <c r="AU1995" s="248" t="s">
        <v>85</v>
      </c>
      <c r="AV1995" s="13" t="s">
        <v>82</v>
      </c>
      <c r="AW1995" s="13" t="s">
        <v>36</v>
      </c>
      <c r="AX1995" s="13" t="s">
        <v>75</v>
      </c>
      <c r="AY1995" s="248" t="s">
        <v>207</v>
      </c>
    </row>
    <row r="1996" s="14" customFormat="1">
      <c r="A1996" s="14"/>
      <c r="B1996" s="249"/>
      <c r="C1996" s="250"/>
      <c r="D1996" s="240" t="s">
        <v>327</v>
      </c>
      <c r="E1996" s="251" t="s">
        <v>19</v>
      </c>
      <c r="F1996" s="252" t="s">
        <v>2446</v>
      </c>
      <c r="G1996" s="250"/>
      <c r="H1996" s="253">
        <v>57.277999999999999</v>
      </c>
      <c r="I1996" s="254"/>
      <c r="J1996" s="250"/>
      <c r="K1996" s="250"/>
      <c r="L1996" s="255"/>
      <c r="M1996" s="256"/>
      <c r="N1996" s="257"/>
      <c r="O1996" s="257"/>
      <c r="P1996" s="257"/>
      <c r="Q1996" s="257"/>
      <c r="R1996" s="257"/>
      <c r="S1996" s="257"/>
      <c r="T1996" s="258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9" t="s">
        <v>327</v>
      </c>
      <c r="AU1996" s="259" t="s">
        <v>85</v>
      </c>
      <c r="AV1996" s="14" t="s">
        <v>85</v>
      </c>
      <c r="AW1996" s="14" t="s">
        <v>36</v>
      </c>
      <c r="AX1996" s="14" t="s">
        <v>75</v>
      </c>
      <c r="AY1996" s="259" t="s">
        <v>207</v>
      </c>
    </row>
    <row r="1997" s="14" customFormat="1">
      <c r="A1997" s="14"/>
      <c r="B1997" s="249"/>
      <c r="C1997" s="250"/>
      <c r="D1997" s="240" t="s">
        <v>327</v>
      </c>
      <c r="E1997" s="251" t="s">
        <v>19</v>
      </c>
      <c r="F1997" s="252" t="s">
        <v>2439</v>
      </c>
      <c r="G1997" s="250"/>
      <c r="H1997" s="253">
        <v>167.874</v>
      </c>
      <c r="I1997" s="254"/>
      <c r="J1997" s="250"/>
      <c r="K1997" s="250"/>
      <c r="L1997" s="255"/>
      <c r="M1997" s="256"/>
      <c r="N1997" s="257"/>
      <c r="O1997" s="257"/>
      <c r="P1997" s="257"/>
      <c r="Q1997" s="257"/>
      <c r="R1997" s="257"/>
      <c r="S1997" s="257"/>
      <c r="T1997" s="258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9" t="s">
        <v>327</v>
      </c>
      <c r="AU1997" s="259" t="s">
        <v>85</v>
      </c>
      <c r="AV1997" s="14" t="s">
        <v>85</v>
      </c>
      <c r="AW1997" s="14" t="s">
        <v>36</v>
      </c>
      <c r="AX1997" s="14" t="s">
        <v>75</v>
      </c>
      <c r="AY1997" s="259" t="s">
        <v>207</v>
      </c>
    </row>
    <row r="1998" s="14" customFormat="1">
      <c r="A1998" s="14"/>
      <c r="B1998" s="249"/>
      <c r="C1998" s="250"/>
      <c r="D1998" s="240" t="s">
        <v>327</v>
      </c>
      <c r="E1998" s="251" t="s">
        <v>19</v>
      </c>
      <c r="F1998" s="252" t="s">
        <v>2447</v>
      </c>
      <c r="G1998" s="250"/>
      <c r="H1998" s="253">
        <v>131.261</v>
      </c>
      <c r="I1998" s="254"/>
      <c r="J1998" s="250"/>
      <c r="K1998" s="250"/>
      <c r="L1998" s="255"/>
      <c r="M1998" s="256"/>
      <c r="N1998" s="257"/>
      <c r="O1998" s="257"/>
      <c r="P1998" s="257"/>
      <c r="Q1998" s="257"/>
      <c r="R1998" s="257"/>
      <c r="S1998" s="257"/>
      <c r="T1998" s="258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9" t="s">
        <v>327</v>
      </c>
      <c r="AU1998" s="259" t="s">
        <v>85</v>
      </c>
      <c r="AV1998" s="14" t="s">
        <v>85</v>
      </c>
      <c r="AW1998" s="14" t="s">
        <v>36</v>
      </c>
      <c r="AX1998" s="14" t="s">
        <v>75</v>
      </c>
      <c r="AY1998" s="259" t="s">
        <v>207</v>
      </c>
    </row>
    <row r="1999" s="14" customFormat="1">
      <c r="A1999" s="14"/>
      <c r="B1999" s="249"/>
      <c r="C1999" s="250"/>
      <c r="D1999" s="240" t="s">
        <v>327</v>
      </c>
      <c r="E1999" s="251" t="s">
        <v>19</v>
      </c>
      <c r="F1999" s="252" t="s">
        <v>2448</v>
      </c>
      <c r="G1999" s="250"/>
      <c r="H1999" s="253">
        <v>32.256</v>
      </c>
      <c r="I1999" s="254"/>
      <c r="J1999" s="250"/>
      <c r="K1999" s="250"/>
      <c r="L1999" s="255"/>
      <c r="M1999" s="256"/>
      <c r="N1999" s="257"/>
      <c r="O1999" s="257"/>
      <c r="P1999" s="257"/>
      <c r="Q1999" s="257"/>
      <c r="R1999" s="257"/>
      <c r="S1999" s="257"/>
      <c r="T1999" s="258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9" t="s">
        <v>327</v>
      </c>
      <c r="AU1999" s="259" t="s">
        <v>85</v>
      </c>
      <c r="AV1999" s="14" t="s">
        <v>85</v>
      </c>
      <c r="AW1999" s="14" t="s">
        <v>36</v>
      </c>
      <c r="AX1999" s="14" t="s">
        <v>75</v>
      </c>
      <c r="AY1999" s="259" t="s">
        <v>207</v>
      </c>
    </row>
    <row r="2000" s="14" customFormat="1">
      <c r="A2000" s="14"/>
      <c r="B2000" s="249"/>
      <c r="C2000" s="250"/>
      <c r="D2000" s="240" t="s">
        <v>327</v>
      </c>
      <c r="E2000" s="251" t="s">
        <v>19</v>
      </c>
      <c r="F2000" s="252" t="s">
        <v>2449</v>
      </c>
      <c r="G2000" s="250"/>
      <c r="H2000" s="253">
        <v>0</v>
      </c>
      <c r="I2000" s="254"/>
      <c r="J2000" s="250"/>
      <c r="K2000" s="250"/>
      <c r="L2000" s="255"/>
      <c r="M2000" s="256"/>
      <c r="N2000" s="257"/>
      <c r="O2000" s="257"/>
      <c r="P2000" s="257"/>
      <c r="Q2000" s="257"/>
      <c r="R2000" s="257"/>
      <c r="S2000" s="257"/>
      <c r="T2000" s="258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9" t="s">
        <v>327</v>
      </c>
      <c r="AU2000" s="259" t="s">
        <v>85</v>
      </c>
      <c r="AV2000" s="14" t="s">
        <v>85</v>
      </c>
      <c r="AW2000" s="14" t="s">
        <v>36</v>
      </c>
      <c r="AX2000" s="14" t="s">
        <v>75</v>
      </c>
      <c r="AY2000" s="259" t="s">
        <v>207</v>
      </c>
    </row>
    <row r="2001" s="14" customFormat="1">
      <c r="A2001" s="14"/>
      <c r="B2001" s="249"/>
      <c r="C2001" s="250"/>
      <c r="D2001" s="240" t="s">
        <v>327</v>
      </c>
      <c r="E2001" s="251" t="s">
        <v>19</v>
      </c>
      <c r="F2001" s="252" t="s">
        <v>2450</v>
      </c>
      <c r="G2001" s="250"/>
      <c r="H2001" s="253">
        <v>0</v>
      </c>
      <c r="I2001" s="254"/>
      <c r="J2001" s="250"/>
      <c r="K2001" s="250"/>
      <c r="L2001" s="255"/>
      <c r="M2001" s="256"/>
      <c r="N2001" s="257"/>
      <c r="O2001" s="257"/>
      <c r="P2001" s="257"/>
      <c r="Q2001" s="257"/>
      <c r="R2001" s="257"/>
      <c r="S2001" s="257"/>
      <c r="T2001" s="258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9" t="s">
        <v>327</v>
      </c>
      <c r="AU2001" s="259" t="s">
        <v>85</v>
      </c>
      <c r="AV2001" s="14" t="s">
        <v>85</v>
      </c>
      <c r="AW2001" s="14" t="s">
        <v>36</v>
      </c>
      <c r="AX2001" s="14" t="s">
        <v>75</v>
      </c>
      <c r="AY2001" s="259" t="s">
        <v>207</v>
      </c>
    </row>
    <row r="2002" s="14" customFormat="1">
      <c r="A2002" s="14"/>
      <c r="B2002" s="249"/>
      <c r="C2002" s="250"/>
      <c r="D2002" s="240" t="s">
        <v>327</v>
      </c>
      <c r="E2002" s="251" t="s">
        <v>19</v>
      </c>
      <c r="F2002" s="252" t="s">
        <v>2440</v>
      </c>
      <c r="G2002" s="250"/>
      <c r="H2002" s="253">
        <v>7.7809999999999997</v>
      </c>
      <c r="I2002" s="254"/>
      <c r="J2002" s="250"/>
      <c r="K2002" s="250"/>
      <c r="L2002" s="255"/>
      <c r="M2002" s="256"/>
      <c r="N2002" s="257"/>
      <c r="O2002" s="257"/>
      <c r="P2002" s="257"/>
      <c r="Q2002" s="257"/>
      <c r="R2002" s="257"/>
      <c r="S2002" s="257"/>
      <c r="T2002" s="258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9" t="s">
        <v>327</v>
      </c>
      <c r="AU2002" s="259" t="s">
        <v>85</v>
      </c>
      <c r="AV2002" s="14" t="s">
        <v>85</v>
      </c>
      <c r="AW2002" s="14" t="s">
        <v>36</v>
      </c>
      <c r="AX2002" s="14" t="s">
        <v>75</v>
      </c>
      <c r="AY2002" s="259" t="s">
        <v>207</v>
      </c>
    </row>
    <row r="2003" s="14" customFormat="1">
      <c r="A2003" s="14"/>
      <c r="B2003" s="249"/>
      <c r="C2003" s="250"/>
      <c r="D2003" s="240" t="s">
        <v>327</v>
      </c>
      <c r="E2003" s="251" t="s">
        <v>19</v>
      </c>
      <c r="F2003" s="252" t="s">
        <v>2451</v>
      </c>
      <c r="G2003" s="250"/>
      <c r="H2003" s="253">
        <v>99.950000000000003</v>
      </c>
      <c r="I2003" s="254"/>
      <c r="J2003" s="250"/>
      <c r="K2003" s="250"/>
      <c r="L2003" s="255"/>
      <c r="M2003" s="256"/>
      <c r="N2003" s="257"/>
      <c r="O2003" s="257"/>
      <c r="P2003" s="257"/>
      <c r="Q2003" s="257"/>
      <c r="R2003" s="257"/>
      <c r="S2003" s="257"/>
      <c r="T2003" s="258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9" t="s">
        <v>327</v>
      </c>
      <c r="AU2003" s="259" t="s">
        <v>85</v>
      </c>
      <c r="AV2003" s="14" t="s">
        <v>85</v>
      </c>
      <c r="AW2003" s="14" t="s">
        <v>36</v>
      </c>
      <c r="AX2003" s="14" t="s">
        <v>75</v>
      </c>
      <c r="AY2003" s="259" t="s">
        <v>207</v>
      </c>
    </row>
    <row r="2004" s="14" customFormat="1">
      <c r="A2004" s="14"/>
      <c r="B2004" s="249"/>
      <c r="C2004" s="250"/>
      <c r="D2004" s="240" t="s">
        <v>327</v>
      </c>
      <c r="E2004" s="251" t="s">
        <v>19</v>
      </c>
      <c r="F2004" s="252" t="s">
        <v>2452</v>
      </c>
      <c r="G2004" s="250"/>
      <c r="H2004" s="253">
        <v>0</v>
      </c>
      <c r="I2004" s="254"/>
      <c r="J2004" s="250"/>
      <c r="K2004" s="250"/>
      <c r="L2004" s="255"/>
      <c r="M2004" s="256"/>
      <c r="N2004" s="257"/>
      <c r="O2004" s="257"/>
      <c r="P2004" s="257"/>
      <c r="Q2004" s="257"/>
      <c r="R2004" s="257"/>
      <c r="S2004" s="257"/>
      <c r="T2004" s="258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9" t="s">
        <v>327</v>
      </c>
      <c r="AU2004" s="259" t="s">
        <v>85</v>
      </c>
      <c r="AV2004" s="14" t="s">
        <v>85</v>
      </c>
      <c r="AW2004" s="14" t="s">
        <v>36</v>
      </c>
      <c r="AX2004" s="14" t="s">
        <v>75</v>
      </c>
      <c r="AY2004" s="259" t="s">
        <v>207</v>
      </c>
    </row>
    <row r="2005" s="14" customFormat="1">
      <c r="A2005" s="14"/>
      <c r="B2005" s="249"/>
      <c r="C2005" s="250"/>
      <c r="D2005" s="240" t="s">
        <v>327</v>
      </c>
      <c r="E2005" s="251" t="s">
        <v>19</v>
      </c>
      <c r="F2005" s="252" t="s">
        <v>2453</v>
      </c>
      <c r="G2005" s="250"/>
      <c r="H2005" s="253">
        <v>0</v>
      </c>
      <c r="I2005" s="254"/>
      <c r="J2005" s="250"/>
      <c r="K2005" s="250"/>
      <c r="L2005" s="255"/>
      <c r="M2005" s="256"/>
      <c r="N2005" s="257"/>
      <c r="O2005" s="257"/>
      <c r="P2005" s="257"/>
      <c r="Q2005" s="257"/>
      <c r="R2005" s="257"/>
      <c r="S2005" s="257"/>
      <c r="T2005" s="258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9" t="s">
        <v>327</v>
      </c>
      <c r="AU2005" s="259" t="s">
        <v>85</v>
      </c>
      <c r="AV2005" s="14" t="s">
        <v>85</v>
      </c>
      <c r="AW2005" s="14" t="s">
        <v>36</v>
      </c>
      <c r="AX2005" s="14" t="s">
        <v>75</v>
      </c>
      <c r="AY2005" s="259" t="s">
        <v>207</v>
      </c>
    </row>
    <row r="2006" s="14" customFormat="1">
      <c r="A2006" s="14"/>
      <c r="B2006" s="249"/>
      <c r="C2006" s="250"/>
      <c r="D2006" s="240" t="s">
        <v>327</v>
      </c>
      <c r="E2006" s="251" t="s">
        <v>19</v>
      </c>
      <c r="F2006" s="252" t="s">
        <v>2441</v>
      </c>
      <c r="G2006" s="250"/>
      <c r="H2006" s="253">
        <v>33.284999999999997</v>
      </c>
      <c r="I2006" s="254"/>
      <c r="J2006" s="250"/>
      <c r="K2006" s="250"/>
      <c r="L2006" s="255"/>
      <c r="M2006" s="256"/>
      <c r="N2006" s="257"/>
      <c r="O2006" s="257"/>
      <c r="P2006" s="257"/>
      <c r="Q2006" s="257"/>
      <c r="R2006" s="257"/>
      <c r="S2006" s="257"/>
      <c r="T2006" s="258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9" t="s">
        <v>327</v>
      </c>
      <c r="AU2006" s="259" t="s">
        <v>85</v>
      </c>
      <c r="AV2006" s="14" t="s">
        <v>85</v>
      </c>
      <c r="AW2006" s="14" t="s">
        <v>36</v>
      </c>
      <c r="AX2006" s="14" t="s">
        <v>75</v>
      </c>
      <c r="AY2006" s="259" t="s">
        <v>207</v>
      </c>
    </row>
    <row r="2007" s="14" customFormat="1">
      <c r="A2007" s="14"/>
      <c r="B2007" s="249"/>
      <c r="C2007" s="250"/>
      <c r="D2007" s="240" t="s">
        <v>327</v>
      </c>
      <c r="E2007" s="251" t="s">
        <v>19</v>
      </c>
      <c r="F2007" s="252" t="s">
        <v>2454</v>
      </c>
      <c r="G2007" s="250"/>
      <c r="H2007" s="253">
        <v>0</v>
      </c>
      <c r="I2007" s="254"/>
      <c r="J2007" s="250"/>
      <c r="K2007" s="250"/>
      <c r="L2007" s="255"/>
      <c r="M2007" s="256"/>
      <c r="N2007" s="257"/>
      <c r="O2007" s="257"/>
      <c r="P2007" s="257"/>
      <c r="Q2007" s="257"/>
      <c r="R2007" s="257"/>
      <c r="S2007" s="257"/>
      <c r="T2007" s="258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9" t="s">
        <v>327</v>
      </c>
      <c r="AU2007" s="259" t="s">
        <v>85</v>
      </c>
      <c r="AV2007" s="14" t="s">
        <v>85</v>
      </c>
      <c r="AW2007" s="14" t="s">
        <v>36</v>
      </c>
      <c r="AX2007" s="14" t="s">
        <v>75</v>
      </c>
      <c r="AY2007" s="259" t="s">
        <v>207</v>
      </c>
    </row>
    <row r="2008" s="14" customFormat="1">
      <c r="A2008" s="14"/>
      <c r="B2008" s="249"/>
      <c r="C2008" s="250"/>
      <c r="D2008" s="240" t="s">
        <v>327</v>
      </c>
      <c r="E2008" s="251" t="s">
        <v>19</v>
      </c>
      <c r="F2008" s="252" t="s">
        <v>2455</v>
      </c>
      <c r="G2008" s="250"/>
      <c r="H2008" s="253">
        <v>121.67400000000001</v>
      </c>
      <c r="I2008" s="254"/>
      <c r="J2008" s="250"/>
      <c r="K2008" s="250"/>
      <c r="L2008" s="255"/>
      <c r="M2008" s="256"/>
      <c r="N2008" s="257"/>
      <c r="O2008" s="257"/>
      <c r="P2008" s="257"/>
      <c r="Q2008" s="257"/>
      <c r="R2008" s="257"/>
      <c r="S2008" s="257"/>
      <c r="T2008" s="258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9" t="s">
        <v>327</v>
      </c>
      <c r="AU2008" s="259" t="s">
        <v>85</v>
      </c>
      <c r="AV2008" s="14" t="s">
        <v>85</v>
      </c>
      <c r="AW2008" s="14" t="s">
        <v>36</v>
      </c>
      <c r="AX2008" s="14" t="s">
        <v>75</v>
      </c>
      <c r="AY2008" s="259" t="s">
        <v>207</v>
      </c>
    </row>
    <row r="2009" s="14" customFormat="1">
      <c r="A2009" s="14"/>
      <c r="B2009" s="249"/>
      <c r="C2009" s="250"/>
      <c r="D2009" s="240" t="s">
        <v>327</v>
      </c>
      <c r="E2009" s="251" t="s">
        <v>19</v>
      </c>
      <c r="F2009" s="252" t="s">
        <v>2456</v>
      </c>
      <c r="G2009" s="250"/>
      <c r="H2009" s="253">
        <v>153.97200000000001</v>
      </c>
      <c r="I2009" s="254"/>
      <c r="J2009" s="250"/>
      <c r="K2009" s="250"/>
      <c r="L2009" s="255"/>
      <c r="M2009" s="256"/>
      <c r="N2009" s="257"/>
      <c r="O2009" s="257"/>
      <c r="P2009" s="257"/>
      <c r="Q2009" s="257"/>
      <c r="R2009" s="257"/>
      <c r="S2009" s="257"/>
      <c r="T2009" s="258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9" t="s">
        <v>327</v>
      </c>
      <c r="AU2009" s="259" t="s">
        <v>85</v>
      </c>
      <c r="AV2009" s="14" t="s">
        <v>85</v>
      </c>
      <c r="AW2009" s="14" t="s">
        <v>36</v>
      </c>
      <c r="AX2009" s="14" t="s">
        <v>75</v>
      </c>
      <c r="AY2009" s="259" t="s">
        <v>207</v>
      </c>
    </row>
    <row r="2010" s="14" customFormat="1">
      <c r="A2010" s="14"/>
      <c r="B2010" s="249"/>
      <c r="C2010" s="250"/>
      <c r="D2010" s="240" t="s">
        <v>327</v>
      </c>
      <c r="E2010" s="251" t="s">
        <v>19</v>
      </c>
      <c r="F2010" s="252" t="s">
        <v>2457</v>
      </c>
      <c r="G2010" s="250"/>
      <c r="H2010" s="253">
        <v>0</v>
      </c>
      <c r="I2010" s="254"/>
      <c r="J2010" s="250"/>
      <c r="K2010" s="250"/>
      <c r="L2010" s="255"/>
      <c r="M2010" s="256"/>
      <c r="N2010" s="257"/>
      <c r="O2010" s="257"/>
      <c r="P2010" s="257"/>
      <c r="Q2010" s="257"/>
      <c r="R2010" s="257"/>
      <c r="S2010" s="257"/>
      <c r="T2010" s="258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9" t="s">
        <v>327</v>
      </c>
      <c r="AU2010" s="259" t="s">
        <v>85</v>
      </c>
      <c r="AV2010" s="14" t="s">
        <v>85</v>
      </c>
      <c r="AW2010" s="14" t="s">
        <v>36</v>
      </c>
      <c r="AX2010" s="14" t="s">
        <v>75</v>
      </c>
      <c r="AY2010" s="259" t="s">
        <v>207</v>
      </c>
    </row>
    <row r="2011" s="15" customFormat="1">
      <c r="A2011" s="15"/>
      <c r="B2011" s="260"/>
      <c r="C2011" s="261"/>
      <c r="D2011" s="240" t="s">
        <v>327</v>
      </c>
      <c r="E2011" s="262" t="s">
        <v>19</v>
      </c>
      <c r="F2011" s="263" t="s">
        <v>345</v>
      </c>
      <c r="G2011" s="261"/>
      <c r="H2011" s="264">
        <v>805.33100000000002</v>
      </c>
      <c r="I2011" s="265"/>
      <c r="J2011" s="261"/>
      <c r="K2011" s="261"/>
      <c r="L2011" s="266"/>
      <c r="M2011" s="267"/>
      <c r="N2011" s="268"/>
      <c r="O2011" s="268"/>
      <c r="P2011" s="268"/>
      <c r="Q2011" s="268"/>
      <c r="R2011" s="268"/>
      <c r="S2011" s="268"/>
      <c r="T2011" s="269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70" t="s">
        <v>327</v>
      </c>
      <c r="AU2011" s="270" t="s">
        <v>85</v>
      </c>
      <c r="AV2011" s="15" t="s">
        <v>215</v>
      </c>
      <c r="AW2011" s="15" t="s">
        <v>36</v>
      </c>
      <c r="AX2011" s="15" t="s">
        <v>82</v>
      </c>
      <c r="AY2011" s="270" t="s">
        <v>207</v>
      </c>
    </row>
    <row r="2012" s="2" customFormat="1" ht="24.15" customHeight="1">
      <c r="A2012" s="40"/>
      <c r="B2012" s="41"/>
      <c r="C2012" s="214" t="s">
        <v>2463</v>
      </c>
      <c r="D2012" s="214" t="s">
        <v>211</v>
      </c>
      <c r="E2012" s="215" t="s">
        <v>2464</v>
      </c>
      <c r="F2012" s="216" t="s">
        <v>2465</v>
      </c>
      <c r="G2012" s="217" t="s">
        <v>220</v>
      </c>
      <c r="H2012" s="218">
        <v>93.204999999999998</v>
      </c>
      <c r="I2012" s="219"/>
      <c r="J2012" s="220">
        <f>ROUND(I2012*H2012,2)</f>
        <v>0</v>
      </c>
      <c r="K2012" s="216" t="s">
        <v>323</v>
      </c>
      <c r="L2012" s="46"/>
      <c r="M2012" s="229" t="s">
        <v>19</v>
      </c>
      <c r="N2012" s="230" t="s">
        <v>46</v>
      </c>
      <c r="O2012" s="86"/>
      <c r="P2012" s="231">
        <f>O2012*H2012</f>
        <v>0</v>
      </c>
      <c r="Q2012" s="231">
        <v>0.0060000000000000001</v>
      </c>
      <c r="R2012" s="231">
        <f>Q2012*H2012</f>
        <v>0.55923</v>
      </c>
      <c r="S2012" s="231">
        <v>0</v>
      </c>
      <c r="T2012" s="232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26" t="s">
        <v>486</v>
      </c>
      <c r="AT2012" s="226" t="s">
        <v>211</v>
      </c>
      <c r="AU2012" s="226" t="s">
        <v>85</v>
      </c>
      <c r="AY2012" s="19" t="s">
        <v>207</v>
      </c>
      <c r="BE2012" s="227">
        <f>IF(N2012="základní",J2012,0)</f>
        <v>0</v>
      </c>
      <c r="BF2012" s="227">
        <f>IF(N2012="snížená",J2012,0)</f>
        <v>0</v>
      </c>
      <c r="BG2012" s="227">
        <f>IF(N2012="zákl. přenesená",J2012,0)</f>
        <v>0</v>
      </c>
      <c r="BH2012" s="227">
        <f>IF(N2012="sníž. přenesená",J2012,0)</f>
        <v>0</v>
      </c>
      <c r="BI2012" s="227">
        <f>IF(N2012="nulová",J2012,0)</f>
        <v>0</v>
      </c>
      <c r="BJ2012" s="19" t="s">
        <v>82</v>
      </c>
      <c r="BK2012" s="227">
        <f>ROUND(I2012*H2012,2)</f>
        <v>0</v>
      </c>
      <c r="BL2012" s="19" t="s">
        <v>486</v>
      </c>
      <c r="BM2012" s="226" t="s">
        <v>2466</v>
      </c>
    </row>
    <row r="2013" s="2" customFormat="1">
      <c r="A2013" s="40"/>
      <c r="B2013" s="41"/>
      <c r="C2013" s="42"/>
      <c r="D2013" s="233" t="s">
        <v>325</v>
      </c>
      <c r="E2013" s="42"/>
      <c r="F2013" s="234" t="s">
        <v>2467</v>
      </c>
      <c r="G2013" s="42"/>
      <c r="H2013" s="42"/>
      <c r="I2013" s="235"/>
      <c r="J2013" s="42"/>
      <c r="K2013" s="42"/>
      <c r="L2013" s="46"/>
      <c r="M2013" s="236"/>
      <c r="N2013" s="237"/>
      <c r="O2013" s="86"/>
      <c r="P2013" s="86"/>
      <c r="Q2013" s="86"/>
      <c r="R2013" s="86"/>
      <c r="S2013" s="86"/>
      <c r="T2013" s="87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325</v>
      </c>
      <c r="AU2013" s="19" t="s">
        <v>85</v>
      </c>
    </row>
    <row r="2014" s="13" customFormat="1">
      <c r="A2014" s="13"/>
      <c r="B2014" s="238"/>
      <c r="C2014" s="239"/>
      <c r="D2014" s="240" t="s">
        <v>327</v>
      </c>
      <c r="E2014" s="241" t="s">
        <v>19</v>
      </c>
      <c r="F2014" s="242" t="s">
        <v>2468</v>
      </c>
      <c r="G2014" s="239"/>
      <c r="H2014" s="241" t="s">
        <v>19</v>
      </c>
      <c r="I2014" s="243"/>
      <c r="J2014" s="239"/>
      <c r="K2014" s="239"/>
      <c r="L2014" s="244"/>
      <c r="M2014" s="245"/>
      <c r="N2014" s="246"/>
      <c r="O2014" s="246"/>
      <c r="P2014" s="246"/>
      <c r="Q2014" s="246"/>
      <c r="R2014" s="246"/>
      <c r="S2014" s="246"/>
      <c r="T2014" s="247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8" t="s">
        <v>327</v>
      </c>
      <c r="AU2014" s="248" t="s">
        <v>85</v>
      </c>
      <c r="AV2014" s="13" t="s">
        <v>82</v>
      </c>
      <c r="AW2014" s="13" t="s">
        <v>36</v>
      </c>
      <c r="AX2014" s="13" t="s">
        <v>75</v>
      </c>
      <c r="AY2014" s="248" t="s">
        <v>207</v>
      </c>
    </row>
    <row r="2015" s="13" customFormat="1">
      <c r="A2015" s="13"/>
      <c r="B2015" s="238"/>
      <c r="C2015" s="239"/>
      <c r="D2015" s="240" t="s">
        <v>327</v>
      </c>
      <c r="E2015" s="241" t="s">
        <v>19</v>
      </c>
      <c r="F2015" s="242" t="s">
        <v>795</v>
      </c>
      <c r="G2015" s="239"/>
      <c r="H2015" s="241" t="s">
        <v>19</v>
      </c>
      <c r="I2015" s="243"/>
      <c r="J2015" s="239"/>
      <c r="K2015" s="239"/>
      <c r="L2015" s="244"/>
      <c r="M2015" s="245"/>
      <c r="N2015" s="246"/>
      <c r="O2015" s="246"/>
      <c r="P2015" s="246"/>
      <c r="Q2015" s="246"/>
      <c r="R2015" s="246"/>
      <c r="S2015" s="246"/>
      <c r="T2015" s="247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8" t="s">
        <v>327</v>
      </c>
      <c r="AU2015" s="248" t="s">
        <v>85</v>
      </c>
      <c r="AV2015" s="13" t="s">
        <v>82</v>
      </c>
      <c r="AW2015" s="13" t="s">
        <v>36</v>
      </c>
      <c r="AX2015" s="13" t="s">
        <v>75</v>
      </c>
      <c r="AY2015" s="248" t="s">
        <v>207</v>
      </c>
    </row>
    <row r="2016" s="14" customFormat="1">
      <c r="A2016" s="14"/>
      <c r="B2016" s="249"/>
      <c r="C2016" s="250"/>
      <c r="D2016" s="240" t="s">
        <v>327</v>
      </c>
      <c r="E2016" s="251" t="s">
        <v>19</v>
      </c>
      <c r="F2016" s="252" t="s">
        <v>2469</v>
      </c>
      <c r="G2016" s="250"/>
      <c r="H2016" s="253">
        <v>17.738</v>
      </c>
      <c r="I2016" s="254"/>
      <c r="J2016" s="250"/>
      <c r="K2016" s="250"/>
      <c r="L2016" s="255"/>
      <c r="M2016" s="256"/>
      <c r="N2016" s="257"/>
      <c r="O2016" s="257"/>
      <c r="P2016" s="257"/>
      <c r="Q2016" s="257"/>
      <c r="R2016" s="257"/>
      <c r="S2016" s="257"/>
      <c r="T2016" s="258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9" t="s">
        <v>327</v>
      </c>
      <c r="AU2016" s="259" t="s">
        <v>85</v>
      </c>
      <c r="AV2016" s="14" t="s">
        <v>85</v>
      </c>
      <c r="AW2016" s="14" t="s">
        <v>36</v>
      </c>
      <c r="AX2016" s="14" t="s">
        <v>75</v>
      </c>
      <c r="AY2016" s="259" t="s">
        <v>207</v>
      </c>
    </row>
    <row r="2017" s="13" customFormat="1">
      <c r="A2017" s="13"/>
      <c r="B2017" s="238"/>
      <c r="C2017" s="239"/>
      <c r="D2017" s="240" t="s">
        <v>327</v>
      </c>
      <c r="E2017" s="241" t="s">
        <v>19</v>
      </c>
      <c r="F2017" s="242" t="s">
        <v>797</v>
      </c>
      <c r="G2017" s="239"/>
      <c r="H2017" s="241" t="s">
        <v>19</v>
      </c>
      <c r="I2017" s="243"/>
      <c r="J2017" s="239"/>
      <c r="K2017" s="239"/>
      <c r="L2017" s="244"/>
      <c r="M2017" s="245"/>
      <c r="N2017" s="246"/>
      <c r="O2017" s="246"/>
      <c r="P2017" s="246"/>
      <c r="Q2017" s="246"/>
      <c r="R2017" s="246"/>
      <c r="S2017" s="246"/>
      <c r="T2017" s="247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8" t="s">
        <v>327</v>
      </c>
      <c r="AU2017" s="248" t="s">
        <v>85</v>
      </c>
      <c r="AV2017" s="13" t="s">
        <v>82</v>
      </c>
      <c r="AW2017" s="13" t="s">
        <v>36</v>
      </c>
      <c r="AX2017" s="13" t="s">
        <v>75</v>
      </c>
      <c r="AY2017" s="248" t="s">
        <v>207</v>
      </c>
    </row>
    <row r="2018" s="14" customFormat="1">
      <c r="A2018" s="14"/>
      <c r="B2018" s="249"/>
      <c r="C2018" s="250"/>
      <c r="D2018" s="240" t="s">
        <v>327</v>
      </c>
      <c r="E2018" s="251" t="s">
        <v>19</v>
      </c>
      <c r="F2018" s="252" t="s">
        <v>2470</v>
      </c>
      <c r="G2018" s="250"/>
      <c r="H2018" s="253">
        <v>44.414999999999999</v>
      </c>
      <c r="I2018" s="254"/>
      <c r="J2018" s="250"/>
      <c r="K2018" s="250"/>
      <c r="L2018" s="255"/>
      <c r="M2018" s="256"/>
      <c r="N2018" s="257"/>
      <c r="O2018" s="257"/>
      <c r="P2018" s="257"/>
      <c r="Q2018" s="257"/>
      <c r="R2018" s="257"/>
      <c r="S2018" s="257"/>
      <c r="T2018" s="258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9" t="s">
        <v>327</v>
      </c>
      <c r="AU2018" s="259" t="s">
        <v>85</v>
      </c>
      <c r="AV2018" s="14" t="s">
        <v>85</v>
      </c>
      <c r="AW2018" s="14" t="s">
        <v>36</v>
      </c>
      <c r="AX2018" s="14" t="s">
        <v>75</v>
      </c>
      <c r="AY2018" s="259" t="s">
        <v>207</v>
      </c>
    </row>
    <row r="2019" s="13" customFormat="1">
      <c r="A2019" s="13"/>
      <c r="B2019" s="238"/>
      <c r="C2019" s="239"/>
      <c r="D2019" s="240" t="s">
        <v>327</v>
      </c>
      <c r="E2019" s="241" t="s">
        <v>19</v>
      </c>
      <c r="F2019" s="242" t="s">
        <v>800</v>
      </c>
      <c r="G2019" s="239"/>
      <c r="H2019" s="241" t="s">
        <v>19</v>
      </c>
      <c r="I2019" s="243"/>
      <c r="J2019" s="239"/>
      <c r="K2019" s="239"/>
      <c r="L2019" s="244"/>
      <c r="M2019" s="245"/>
      <c r="N2019" s="246"/>
      <c r="O2019" s="246"/>
      <c r="P2019" s="246"/>
      <c r="Q2019" s="246"/>
      <c r="R2019" s="246"/>
      <c r="S2019" s="246"/>
      <c r="T2019" s="247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8" t="s">
        <v>327</v>
      </c>
      <c r="AU2019" s="248" t="s">
        <v>85</v>
      </c>
      <c r="AV2019" s="13" t="s">
        <v>82</v>
      </c>
      <c r="AW2019" s="13" t="s">
        <v>36</v>
      </c>
      <c r="AX2019" s="13" t="s">
        <v>75</v>
      </c>
      <c r="AY2019" s="248" t="s">
        <v>207</v>
      </c>
    </row>
    <row r="2020" s="14" customFormat="1">
      <c r="A2020" s="14"/>
      <c r="B2020" s="249"/>
      <c r="C2020" s="250"/>
      <c r="D2020" s="240" t="s">
        <v>327</v>
      </c>
      <c r="E2020" s="251" t="s">
        <v>19</v>
      </c>
      <c r="F2020" s="252" t="s">
        <v>2471</v>
      </c>
      <c r="G2020" s="250"/>
      <c r="H2020" s="253">
        <v>30.675000000000001</v>
      </c>
      <c r="I2020" s="254"/>
      <c r="J2020" s="250"/>
      <c r="K2020" s="250"/>
      <c r="L2020" s="255"/>
      <c r="M2020" s="256"/>
      <c r="N2020" s="257"/>
      <c r="O2020" s="257"/>
      <c r="P2020" s="257"/>
      <c r="Q2020" s="257"/>
      <c r="R2020" s="257"/>
      <c r="S2020" s="257"/>
      <c r="T2020" s="258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9" t="s">
        <v>327</v>
      </c>
      <c r="AU2020" s="259" t="s">
        <v>85</v>
      </c>
      <c r="AV2020" s="14" t="s">
        <v>85</v>
      </c>
      <c r="AW2020" s="14" t="s">
        <v>36</v>
      </c>
      <c r="AX2020" s="14" t="s">
        <v>75</v>
      </c>
      <c r="AY2020" s="259" t="s">
        <v>207</v>
      </c>
    </row>
    <row r="2021" s="14" customFormat="1">
      <c r="A2021" s="14"/>
      <c r="B2021" s="249"/>
      <c r="C2021" s="250"/>
      <c r="D2021" s="240" t="s">
        <v>327</v>
      </c>
      <c r="E2021" s="251" t="s">
        <v>19</v>
      </c>
      <c r="F2021" s="252" t="s">
        <v>2472</v>
      </c>
      <c r="G2021" s="250"/>
      <c r="H2021" s="253">
        <v>-1.573</v>
      </c>
      <c r="I2021" s="254"/>
      <c r="J2021" s="250"/>
      <c r="K2021" s="250"/>
      <c r="L2021" s="255"/>
      <c r="M2021" s="256"/>
      <c r="N2021" s="257"/>
      <c r="O2021" s="257"/>
      <c r="P2021" s="257"/>
      <c r="Q2021" s="257"/>
      <c r="R2021" s="257"/>
      <c r="S2021" s="257"/>
      <c r="T2021" s="258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9" t="s">
        <v>327</v>
      </c>
      <c r="AU2021" s="259" t="s">
        <v>85</v>
      </c>
      <c r="AV2021" s="14" t="s">
        <v>85</v>
      </c>
      <c r="AW2021" s="14" t="s">
        <v>36</v>
      </c>
      <c r="AX2021" s="14" t="s">
        <v>75</v>
      </c>
      <c r="AY2021" s="259" t="s">
        <v>207</v>
      </c>
    </row>
    <row r="2022" s="14" customFormat="1">
      <c r="A2022" s="14"/>
      <c r="B2022" s="249"/>
      <c r="C2022" s="250"/>
      <c r="D2022" s="240" t="s">
        <v>327</v>
      </c>
      <c r="E2022" s="251" t="s">
        <v>19</v>
      </c>
      <c r="F2022" s="252" t="s">
        <v>2473</v>
      </c>
      <c r="G2022" s="250"/>
      <c r="H2022" s="253">
        <v>1.95</v>
      </c>
      <c r="I2022" s="254"/>
      <c r="J2022" s="250"/>
      <c r="K2022" s="250"/>
      <c r="L2022" s="255"/>
      <c r="M2022" s="256"/>
      <c r="N2022" s="257"/>
      <c r="O2022" s="257"/>
      <c r="P2022" s="257"/>
      <c r="Q2022" s="257"/>
      <c r="R2022" s="257"/>
      <c r="S2022" s="257"/>
      <c r="T2022" s="258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9" t="s">
        <v>327</v>
      </c>
      <c r="AU2022" s="259" t="s">
        <v>85</v>
      </c>
      <c r="AV2022" s="14" t="s">
        <v>85</v>
      </c>
      <c r="AW2022" s="14" t="s">
        <v>36</v>
      </c>
      <c r="AX2022" s="14" t="s">
        <v>75</v>
      </c>
      <c r="AY2022" s="259" t="s">
        <v>207</v>
      </c>
    </row>
    <row r="2023" s="15" customFormat="1">
      <c r="A2023" s="15"/>
      <c r="B2023" s="260"/>
      <c r="C2023" s="261"/>
      <c r="D2023" s="240" t="s">
        <v>327</v>
      </c>
      <c r="E2023" s="262" t="s">
        <v>19</v>
      </c>
      <c r="F2023" s="263" t="s">
        <v>345</v>
      </c>
      <c r="G2023" s="261"/>
      <c r="H2023" s="264">
        <v>93.204999999999998</v>
      </c>
      <c r="I2023" s="265"/>
      <c r="J2023" s="261"/>
      <c r="K2023" s="261"/>
      <c r="L2023" s="266"/>
      <c r="M2023" s="267"/>
      <c r="N2023" s="268"/>
      <c r="O2023" s="268"/>
      <c r="P2023" s="268"/>
      <c r="Q2023" s="268"/>
      <c r="R2023" s="268"/>
      <c r="S2023" s="268"/>
      <c r="T2023" s="269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70" t="s">
        <v>327</v>
      </c>
      <c r="AU2023" s="270" t="s">
        <v>85</v>
      </c>
      <c r="AV2023" s="15" t="s">
        <v>215</v>
      </c>
      <c r="AW2023" s="15" t="s">
        <v>36</v>
      </c>
      <c r="AX2023" s="15" t="s">
        <v>82</v>
      </c>
      <c r="AY2023" s="270" t="s">
        <v>207</v>
      </c>
    </row>
    <row r="2024" s="2" customFormat="1" ht="16.5" customHeight="1">
      <c r="A2024" s="40"/>
      <c r="B2024" s="41"/>
      <c r="C2024" s="282" t="s">
        <v>2474</v>
      </c>
      <c r="D2024" s="282" t="s">
        <v>427</v>
      </c>
      <c r="E2024" s="283" t="s">
        <v>2475</v>
      </c>
      <c r="F2024" s="284" t="s">
        <v>2476</v>
      </c>
      <c r="G2024" s="285" t="s">
        <v>220</v>
      </c>
      <c r="H2024" s="286">
        <v>97.864999999999995</v>
      </c>
      <c r="I2024" s="287"/>
      <c r="J2024" s="288">
        <f>ROUND(I2024*H2024,2)</f>
        <v>0</v>
      </c>
      <c r="K2024" s="284" t="s">
        <v>323</v>
      </c>
      <c r="L2024" s="289"/>
      <c r="M2024" s="290" t="s">
        <v>19</v>
      </c>
      <c r="N2024" s="291" t="s">
        <v>46</v>
      </c>
      <c r="O2024" s="86"/>
      <c r="P2024" s="231">
        <f>O2024*H2024</f>
        <v>0</v>
      </c>
      <c r="Q2024" s="231">
        <v>0.0014</v>
      </c>
      <c r="R2024" s="231">
        <f>Q2024*H2024</f>
        <v>0.13701099999999999</v>
      </c>
      <c r="S2024" s="231">
        <v>0</v>
      </c>
      <c r="T2024" s="232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26" t="s">
        <v>677</v>
      </c>
      <c r="AT2024" s="226" t="s">
        <v>427</v>
      </c>
      <c r="AU2024" s="226" t="s">
        <v>85</v>
      </c>
      <c r="AY2024" s="19" t="s">
        <v>207</v>
      </c>
      <c r="BE2024" s="227">
        <f>IF(N2024="základní",J2024,0)</f>
        <v>0</v>
      </c>
      <c r="BF2024" s="227">
        <f>IF(N2024="snížená",J2024,0)</f>
        <v>0</v>
      </c>
      <c r="BG2024" s="227">
        <f>IF(N2024="zákl. přenesená",J2024,0)</f>
        <v>0</v>
      </c>
      <c r="BH2024" s="227">
        <f>IF(N2024="sníž. přenesená",J2024,0)</f>
        <v>0</v>
      </c>
      <c r="BI2024" s="227">
        <f>IF(N2024="nulová",J2024,0)</f>
        <v>0</v>
      </c>
      <c r="BJ2024" s="19" t="s">
        <v>82</v>
      </c>
      <c r="BK2024" s="227">
        <f>ROUND(I2024*H2024,2)</f>
        <v>0</v>
      </c>
      <c r="BL2024" s="19" t="s">
        <v>486</v>
      </c>
      <c r="BM2024" s="226" t="s">
        <v>2477</v>
      </c>
    </row>
    <row r="2025" s="14" customFormat="1">
      <c r="A2025" s="14"/>
      <c r="B2025" s="249"/>
      <c r="C2025" s="250"/>
      <c r="D2025" s="240" t="s">
        <v>327</v>
      </c>
      <c r="E2025" s="251" t="s">
        <v>19</v>
      </c>
      <c r="F2025" s="252" t="s">
        <v>2478</v>
      </c>
      <c r="G2025" s="250"/>
      <c r="H2025" s="253">
        <v>97.864999999999995</v>
      </c>
      <c r="I2025" s="254"/>
      <c r="J2025" s="250"/>
      <c r="K2025" s="250"/>
      <c r="L2025" s="255"/>
      <c r="M2025" s="256"/>
      <c r="N2025" s="257"/>
      <c r="O2025" s="257"/>
      <c r="P2025" s="257"/>
      <c r="Q2025" s="257"/>
      <c r="R2025" s="257"/>
      <c r="S2025" s="257"/>
      <c r="T2025" s="258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9" t="s">
        <v>327</v>
      </c>
      <c r="AU2025" s="259" t="s">
        <v>85</v>
      </c>
      <c r="AV2025" s="14" t="s">
        <v>85</v>
      </c>
      <c r="AW2025" s="14" t="s">
        <v>36</v>
      </c>
      <c r="AX2025" s="14" t="s">
        <v>82</v>
      </c>
      <c r="AY2025" s="259" t="s">
        <v>207</v>
      </c>
    </row>
    <row r="2026" s="2" customFormat="1" ht="24.15" customHeight="1">
      <c r="A2026" s="40"/>
      <c r="B2026" s="41"/>
      <c r="C2026" s="214" t="s">
        <v>2479</v>
      </c>
      <c r="D2026" s="214" t="s">
        <v>211</v>
      </c>
      <c r="E2026" s="215" t="s">
        <v>2480</v>
      </c>
      <c r="F2026" s="216" t="s">
        <v>2481</v>
      </c>
      <c r="G2026" s="217" t="s">
        <v>220</v>
      </c>
      <c r="H2026" s="218">
        <v>170.21199999999999</v>
      </c>
      <c r="I2026" s="219"/>
      <c r="J2026" s="220">
        <f>ROUND(I2026*H2026,2)</f>
        <v>0</v>
      </c>
      <c r="K2026" s="216" t="s">
        <v>323</v>
      </c>
      <c r="L2026" s="46"/>
      <c r="M2026" s="229" t="s">
        <v>19</v>
      </c>
      <c r="N2026" s="230" t="s">
        <v>46</v>
      </c>
      <c r="O2026" s="86"/>
      <c r="P2026" s="231">
        <f>O2026*H2026</f>
        <v>0</v>
      </c>
      <c r="Q2026" s="231">
        <v>0</v>
      </c>
      <c r="R2026" s="231">
        <f>Q2026*H2026</f>
        <v>0</v>
      </c>
      <c r="S2026" s="231">
        <v>0</v>
      </c>
      <c r="T2026" s="232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26" t="s">
        <v>486</v>
      </c>
      <c r="AT2026" s="226" t="s">
        <v>211</v>
      </c>
      <c r="AU2026" s="226" t="s">
        <v>85</v>
      </c>
      <c r="AY2026" s="19" t="s">
        <v>207</v>
      </c>
      <c r="BE2026" s="227">
        <f>IF(N2026="základní",J2026,0)</f>
        <v>0</v>
      </c>
      <c r="BF2026" s="227">
        <f>IF(N2026="snížená",J2026,0)</f>
        <v>0</v>
      </c>
      <c r="BG2026" s="227">
        <f>IF(N2026="zákl. přenesená",J2026,0)</f>
        <v>0</v>
      </c>
      <c r="BH2026" s="227">
        <f>IF(N2026="sníž. přenesená",J2026,0)</f>
        <v>0</v>
      </c>
      <c r="BI2026" s="227">
        <f>IF(N2026="nulová",J2026,0)</f>
        <v>0</v>
      </c>
      <c r="BJ2026" s="19" t="s">
        <v>82</v>
      </c>
      <c r="BK2026" s="227">
        <f>ROUND(I2026*H2026,2)</f>
        <v>0</v>
      </c>
      <c r="BL2026" s="19" t="s">
        <v>486</v>
      </c>
      <c r="BM2026" s="226" t="s">
        <v>2482</v>
      </c>
    </row>
    <row r="2027" s="2" customFormat="1">
      <c r="A2027" s="40"/>
      <c r="B2027" s="41"/>
      <c r="C2027" s="42"/>
      <c r="D2027" s="233" t="s">
        <v>325</v>
      </c>
      <c r="E2027" s="42"/>
      <c r="F2027" s="234" t="s">
        <v>2483</v>
      </c>
      <c r="G2027" s="42"/>
      <c r="H2027" s="42"/>
      <c r="I2027" s="235"/>
      <c r="J2027" s="42"/>
      <c r="K2027" s="42"/>
      <c r="L2027" s="46"/>
      <c r="M2027" s="236"/>
      <c r="N2027" s="237"/>
      <c r="O2027" s="86"/>
      <c r="P2027" s="86"/>
      <c r="Q2027" s="86"/>
      <c r="R2027" s="86"/>
      <c r="S2027" s="86"/>
      <c r="T2027" s="87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325</v>
      </c>
      <c r="AU2027" s="19" t="s">
        <v>85</v>
      </c>
    </row>
    <row r="2028" s="13" customFormat="1">
      <c r="A2028" s="13"/>
      <c r="B2028" s="238"/>
      <c r="C2028" s="239"/>
      <c r="D2028" s="240" t="s">
        <v>327</v>
      </c>
      <c r="E2028" s="241" t="s">
        <v>19</v>
      </c>
      <c r="F2028" s="242" t="s">
        <v>2484</v>
      </c>
      <c r="G2028" s="239"/>
      <c r="H2028" s="241" t="s">
        <v>19</v>
      </c>
      <c r="I2028" s="243"/>
      <c r="J2028" s="239"/>
      <c r="K2028" s="239"/>
      <c r="L2028" s="244"/>
      <c r="M2028" s="245"/>
      <c r="N2028" s="246"/>
      <c r="O2028" s="246"/>
      <c r="P2028" s="246"/>
      <c r="Q2028" s="246"/>
      <c r="R2028" s="246"/>
      <c r="S2028" s="246"/>
      <c r="T2028" s="247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8" t="s">
        <v>327</v>
      </c>
      <c r="AU2028" s="248" t="s">
        <v>85</v>
      </c>
      <c r="AV2028" s="13" t="s">
        <v>82</v>
      </c>
      <c r="AW2028" s="13" t="s">
        <v>36</v>
      </c>
      <c r="AX2028" s="13" t="s">
        <v>75</v>
      </c>
      <c r="AY2028" s="248" t="s">
        <v>207</v>
      </c>
    </row>
    <row r="2029" s="13" customFormat="1">
      <c r="A2029" s="13"/>
      <c r="B2029" s="238"/>
      <c r="C2029" s="239"/>
      <c r="D2029" s="240" t="s">
        <v>327</v>
      </c>
      <c r="E2029" s="241" t="s">
        <v>19</v>
      </c>
      <c r="F2029" s="242" t="s">
        <v>2485</v>
      </c>
      <c r="G2029" s="239"/>
      <c r="H2029" s="241" t="s">
        <v>19</v>
      </c>
      <c r="I2029" s="243"/>
      <c r="J2029" s="239"/>
      <c r="K2029" s="239"/>
      <c r="L2029" s="244"/>
      <c r="M2029" s="245"/>
      <c r="N2029" s="246"/>
      <c r="O2029" s="246"/>
      <c r="P2029" s="246"/>
      <c r="Q2029" s="246"/>
      <c r="R2029" s="246"/>
      <c r="S2029" s="246"/>
      <c r="T2029" s="247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8" t="s">
        <v>327</v>
      </c>
      <c r="AU2029" s="248" t="s">
        <v>85</v>
      </c>
      <c r="AV2029" s="13" t="s">
        <v>82</v>
      </c>
      <c r="AW2029" s="13" t="s">
        <v>36</v>
      </c>
      <c r="AX2029" s="13" t="s">
        <v>75</v>
      </c>
      <c r="AY2029" s="248" t="s">
        <v>207</v>
      </c>
    </row>
    <row r="2030" s="13" customFormat="1">
      <c r="A2030" s="13"/>
      <c r="B2030" s="238"/>
      <c r="C2030" s="239"/>
      <c r="D2030" s="240" t="s">
        <v>327</v>
      </c>
      <c r="E2030" s="241" t="s">
        <v>19</v>
      </c>
      <c r="F2030" s="242" t="s">
        <v>2486</v>
      </c>
      <c r="G2030" s="239"/>
      <c r="H2030" s="241" t="s">
        <v>19</v>
      </c>
      <c r="I2030" s="243"/>
      <c r="J2030" s="239"/>
      <c r="K2030" s="239"/>
      <c r="L2030" s="244"/>
      <c r="M2030" s="245"/>
      <c r="N2030" s="246"/>
      <c r="O2030" s="246"/>
      <c r="P2030" s="246"/>
      <c r="Q2030" s="246"/>
      <c r="R2030" s="246"/>
      <c r="S2030" s="246"/>
      <c r="T2030" s="247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8" t="s">
        <v>327</v>
      </c>
      <c r="AU2030" s="248" t="s">
        <v>85</v>
      </c>
      <c r="AV2030" s="13" t="s">
        <v>82</v>
      </c>
      <c r="AW2030" s="13" t="s">
        <v>36</v>
      </c>
      <c r="AX2030" s="13" t="s">
        <v>75</v>
      </c>
      <c r="AY2030" s="248" t="s">
        <v>207</v>
      </c>
    </row>
    <row r="2031" s="13" customFormat="1">
      <c r="A2031" s="13"/>
      <c r="B2031" s="238"/>
      <c r="C2031" s="239"/>
      <c r="D2031" s="240" t="s">
        <v>327</v>
      </c>
      <c r="E2031" s="241" t="s">
        <v>19</v>
      </c>
      <c r="F2031" s="242" t="s">
        <v>1445</v>
      </c>
      <c r="G2031" s="239"/>
      <c r="H2031" s="241" t="s">
        <v>19</v>
      </c>
      <c r="I2031" s="243"/>
      <c r="J2031" s="239"/>
      <c r="K2031" s="239"/>
      <c r="L2031" s="244"/>
      <c r="M2031" s="245"/>
      <c r="N2031" s="246"/>
      <c r="O2031" s="246"/>
      <c r="P2031" s="246"/>
      <c r="Q2031" s="246"/>
      <c r="R2031" s="246"/>
      <c r="S2031" s="246"/>
      <c r="T2031" s="247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8" t="s">
        <v>327</v>
      </c>
      <c r="AU2031" s="248" t="s">
        <v>85</v>
      </c>
      <c r="AV2031" s="13" t="s">
        <v>82</v>
      </c>
      <c r="AW2031" s="13" t="s">
        <v>36</v>
      </c>
      <c r="AX2031" s="13" t="s">
        <v>75</v>
      </c>
      <c r="AY2031" s="248" t="s">
        <v>207</v>
      </c>
    </row>
    <row r="2032" s="14" customFormat="1">
      <c r="A2032" s="14"/>
      <c r="B2032" s="249"/>
      <c r="C2032" s="250"/>
      <c r="D2032" s="240" t="s">
        <v>327</v>
      </c>
      <c r="E2032" s="251" t="s">
        <v>19</v>
      </c>
      <c r="F2032" s="252" t="s">
        <v>2097</v>
      </c>
      <c r="G2032" s="250"/>
      <c r="H2032" s="253">
        <v>1.9310000000000001</v>
      </c>
      <c r="I2032" s="254"/>
      <c r="J2032" s="250"/>
      <c r="K2032" s="250"/>
      <c r="L2032" s="255"/>
      <c r="M2032" s="256"/>
      <c r="N2032" s="257"/>
      <c r="O2032" s="257"/>
      <c r="P2032" s="257"/>
      <c r="Q2032" s="257"/>
      <c r="R2032" s="257"/>
      <c r="S2032" s="257"/>
      <c r="T2032" s="258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9" t="s">
        <v>327</v>
      </c>
      <c r="AU2032" s="259" t="s">
        <v>85</v>
      </c>
      <c r="AV2032" s="14" t="s">
        <v>85</v>
      </c>
      <c r="AW2032" s="14" t="s">
        <v>36</v>
      </c>
      <c r="AX2032" s="14" t="s">
        <v>75</v>
      </c>
      <c r="AY2032" s="259" t="s">
        <v>207</v>
      </c>
    </row>
    <row r="2033" s="14" customFormat="1">
      <c r="A2033" s="14"/>
      <c r="B2033" s="249"/>
      <c r="C2033" s="250"/>
      <c r="D2033" s="240" t="s">
        <v>327</v>
      </c>
      <c r="E2033" s="251" t="s">
        <v>19</v>
      </c>
      <c r="F2033" s="252" t="s">
        <v>2098</v>
      </c>
      <c r="G2033" s="250"/>
      <c r="H2033" s="253">
        <v>1.8899999999999999</v>
      </c>
      <c r="I2033" s="254"/>
      <c r="J2033" s="250"/>
      <c r="K2033" s="250"/>
      <c r="L2033" s="255"/>
      <c r="M2033" s="256"/>
      <c r="N2033" s="257"/>
      <c r="O2033" s="257"/>
      <c r="P2033" s="257"/>
      <c r="Q2033" s="257"/>
      <c r="R2033" s="257"/>
      <c r="S2033" s="257"/>
      <c r="T2033" s="258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9" t="s">
        <v>327</v>
      </c>
      <c r="AU2033" s="259" t="s">
        <v>85</v>
      </c>
      <c r="AV2033" s="14" t="s">
        <v>85</v>
      </c>
      <c r="AW2033" s="14" t="s">
        <v>36</v>
      </c>
      <c r="AX2033" s="14" t="s">
        <v>75</v>
      </c>
      <c r="AY2033" s="259" t="s">
        <v>207</v>
      </c>
    </row>
    <row r="2034" s="14" customFormat="1">
      <c r="A2034" s="14"/>
      <c r="B2034" s="249"/>
      <c r="C2034" s="250"/>
      <c r="D2034" s="240" t="s">
        <v>327</v>
      </c>
      <c r="E2034" s="251" t="s">
        <v>19</v>
      </c>
      <c r="F2034" s="252" t="s">
        <v>2099</v>
      </c>
      <c r="G2034" s="250"/>
      <c r="H2034" s="253">
        <v>7.875</v>
      </c>
      <c r="I2034" s="254"/>
      <c r="J2034" s="250"/>
      <c r="K2034" s="250"/>
      <c r="L2034" s="255"/>
      <c r="M2034" s="256"/>
      <c r="N2034" s="257"/>
      <c r="O2034" s="257"/>
      <c r="P2034" s="257"/>
      <c r="Q2034" s="257"/>
      <c r="R2034" s="257"/>
      <c r="S2034" s="257"/>
      <c r="T2034" s="258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9" t="s">
        <v>327</v>
      </c>
      <c r="AU2034" s="259" t="s">
        <v>85</v>
      </c>
      <c r="AV2034" s="14" t="s">
        <v>85</v>
      </c>
      <c r="AW2034" s="14" t="s">
        <v>36</v>
      </c>
      <c r="AX2034" s="14" t="s">
        <v>75</v>
      </c>
      <c r="AY2034" s="259" t="s">
        <v>207</v>
      </c>
    </row>
    <row r="2035" s="14" customFormat="1">
      <c r="A2035" s="14"/>
      <c r="B2035" s="249"/>
      <c r="C2035" s="250"/>
      <c r="D2035" s="240" t="s">
        <v>327</v>
      </c>
      <c r="E2035" s="251" t="s">
        <v>19</v>
      </c>
      <c r="F2035" s="252" t="s">
        <v>2487</v>
      </c>
      <c r="G2035" s="250"/>
      <c r="H2035" s="253">
        <v>39.082999999999998</v>
      </c>
      <c r="I2035" s="254"/>
      <c r="J2035" s="250"/>
      <c r="K2035" s="250"/>
      <c r="L2035" s="255"/>
      <c r="M2035" s="256"/>
      <c r="N2035" s="257"/>
      <c r="O2035" s="257"/>
      <c r="P2035" s="257"/>
      <c r="Q2035" s="257"/>
      <c r="R2035" s="257"/>
      <c r="S2035" s="257"/>
      <c r="T2035" s="258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9" t="s">
        <v>327</v>
      </c>
      <c r="AU2035" s="259" t="s">
        <v>85</v>
      </c>
      <c r="AV2035" s="14" t="s">
        <v>85</v>
      </c>
      <c r="AW2035" s="14" t="s">
        <v>36</v>
      </c>
      <c r="AX2035" s="14" t="s">
        <v>75</v>
      </c>
      <c r="AY2035" s="259" t="s">
        <v>207</v>
      </c>
    </row>
    <row r="2036" s="14" customFormat="1">
      <c r="A2036" s="14"/>
      <c r="B2036" s="249"/>
      <c r="C2036" s="250"/>
      <c r="D2036" s="240" t="s">
        <v>327</v>
      </c>
      <c r="E2036" s="251" t="s">
        <v>19</v>
      </c>
      <c r="F2036" s="252" t="s">
        <v>2488</v>
      </c>
      <c r="G2036" s="250"/>
      <c r="H2036" s="253">
        <v>20.853000000000002</v>
      </c>
      <c r="I2036" s="254"/>
      <c r="J2036" s="250"/>
      <c r="K2036" s="250"/>
      <c r="L2036" s="255"/>
      <c r="M2036" s="256"/>
      <c r="N2036" s="257"/>
      <c r="O2036" s="257"/>
      <c r="P2036" s="257"/>
      <c r="Q2036" s="257"/>
      <c r="R2036" s="257"/>
      <c r="S2036" s="257"/>
      <c r="T2036" s="258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9" t="s">
        <v>327</v>
      </c>
      <c r="AU2036" s="259" t="s">
        <v>85</v>
      </c>
      <c r="AV2036" s="14" t="s">
        <v>85</v>
      </c>
      <c r="AW2036" s="14" t="s">
        <v>36</v>
      </c>
      <c r="AX2036" s="14" t="s">
        <v>75</v>
      </c>
      <c r="AY2036" s="259" t="s">
        <v>207</v>
      </c>
    </row>
    <row r="2037" s="13" customFormat="1">
      <c r="A2037" s="13"/>
      <c r="B2037" s="238"/>
      <c r="C2037" s="239"/>
      <c r="D2037" s="240" t="s">
        <v>327</v>
      </c>
      <c r="E2037" s="241" t="s">
        <v>19</v>
      </c>
      <c r="F2037" s="242" t="s">
        <v>1447</v>
      </c>
      <c r="G2037" s="239"/>
      <c r="H2037" s="241" t="s">
        <v>19</v>
      </c>
      <c r="I2037" s="243"/>
      <c r="J2037" s="239"/>
      <c r="K2037" s="239"/>
      <c r="L2037" s="244"/>
      <c r="M2037" s="245"/>
      <c r="N2037" s="246"/>
      <c r="O2037" s="246"/>
      <c r="P2037" s="246"/>
      <c r="Q2037" s="246"/>
      <c r="R2037" s="246"/>
      <c r="S2037" s="246"/>
      <c r="T2037" s="247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8" t="s">
        <v>327</v>
      </c>
      <c r="AU2037" s="248" t="s">
        <v>85</v>
      </c>
      <c r="AV2037" s="13" t="s">
        <v>82</v>
      </c>
      <c r="AW2037" s="13" t="s">
        <v>36</v>
      </c>
      <c r="AX2037" s="13" t="s">
        <v>75</v>
      </c>
      <c r="AY2037" s="248" t="s">
        <v>207</v>
      </c>
    </row>
    <row r="2038" s="14" customFormat="1">
      <c r="A2038" s="14"/>
      <c r="B2038" s="249"/>
      <c r="C2038" s="250"/>
      <c r="D2038" s="240" t="s">
        <v>327</v>
      </c>
      <c r="E2038" s="251" t="s">
        <v>19</v>
      </c>
      <c r="F2038" s="252" t="s">
        <v>2489</v>
      </c>
      <c r="G2038" s="250"/>
      <c r="H2038" s="253">
        <v>32.564999999999998</v>
      </c>
      <c r="I2038" s="254"/>
      <c r="J2038" s="250"/>
      <c r="K2038" s="250"/>
      <c r="L2038" s="255"/>
      <c r="M2038" s="256"/>
      <c r="N2038" s="257"/>
      <c r="O2038" s="257"/>
      <c r="P2038" s="257"/>
      <c r="Q2038" s="257"/>
      <c r="R2038" s="257"/>
      <c r="S2038" s="257"/>
      <c r="T2038" s="258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9" t="s">
        <v>327</v>
      </c>
      <c r="AU2038" s="259" t="s">
        <v>85</v>
      </c>
      <c r="AV2038" s="14" t="s">
        <v>85</v>
      </c>
      <c r="AW2038" s="14" t="s">
        <v>36</v>
      </c>
      <c r="AX2038" s="14" t="s">
        <v>75</v>
      </c>
      <c r="AY2038" s="259" t="s">
        <v>207</v>
      </c>
    </row>
    <row r="2039" s="13" customFormat="1">
      <c r="A2039" s="13"/>
      <c r="B2039" s="238"/>
      <c r="C2039" s="239"/>
      <c r="D2039" s="240" t="s">
        <v>327</v>
      </c>
      <c r="E2039" s="241" t="s">
        <v>19</v>
      </c>
      <c r="F2039" s="242" t="s">
        <v>1449</v>
      </c>
      <c r="G2039" s="239"/>
      <c r="H2039" s="241" t="s">
        <v>19</v>
      </c>
      <c r="I2039" s="243"/>
      <c r="J2039" s="239"/>
      <c r="K2039" s="239"/>
      <c r="L2039" s="244"/>
      <c r="M2039" s="245"/>
      <c r="N2039" s="246"/>
      <c r="O2039" s="246"/>
      <c r="P2039" s="246"/>
      <c r="Q2039" s="246"/>
      <c r="R2039" s="246"/>
      <c r="S2039" s="246"/>
      <c r="T2039" s="247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8" t="s">
        <v>327</v>
      </c>
      <c r="AU2039" s="248" t="s">
        <v>85</v>
      </c>
      <c r="AV2039" s="13" t="s">
        <v>82</v>
      </c>
      <c r="AW2039" s="13" t="s">
        <v>36</v>
      </c>
      <c r="AX2039" s="13" t="s">
        <v>75</v>
      </c>
      <c r="AY2039" s="248" t="s">
        <v>207</v>
      </c>
    </row>
    <row r="2040" s="14" customFormat="1">
      <c r="A2040" s="14"/>
      <c r="B2040" s="249"/>
      <c r="C2040" s="250"/>
      <c r="D2040" s="240" t="s">
        <v>327</v>
      </c>
      <c r="E2040" s="251" t="s">
        <v>19</v>
      </c>
      <c r="F2040" s="252" t="s">
        <v>2490</v>
      </c>
      <c r="G2040" s="250"/>
      <c r="H2040" s="253">
        <v>32.954999999999998</v>
      </c>
      <c r="I2040" s="254"/>
      <c r="J2040" s="250"/>
      <c r="K2040" s="250"/>
      <c r="L2040" s="255"/>
      <c r="M2040" s="256"/>
      <c r="N2040" s="257"/>
      <c r="O2040" s="257"/>
      <c r="P2040" s="257"/>
      <c r="Q2040" s="257"/>
      <c r="R2040" s="257"/>
      <c r="S2040" s="257"/>
      <c r="T2040" s="258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9" t="s">
        <v>327</v>
      </c>
      <c r="AU2040" s="259" t="s">
        <v>85</v>
      </c>
      <c r="AV2040" s="14" t="s">
        <v>85</v>
      </c>
      <c r="AW2040" s="14" t="s">
        <v>36</v>
      </c>
      <c r="AX2040" s="14" t="s">
        <v>75</v>
      </c>
      <c r="AY2040" s="259" t="s">
        <v>207</v>
      </c>
    </row>
    <row r="2041" s="14" customFormat="1">
      <c r="A2041" s="14"/>
      <c r="B2041" s="249"/>
      <c r="C2041" s="250"/>
      <c r="D2041" s="240" t="s">
        <v>327</v>
      </c>
      <c r="E2041" s="251" t="s">
        <v>19</v>
      </c>
      <c r="F2041" s="252" t="s">
        <v>2491</v>
      </c>
      <c r="G2041" s="250"/>
      <c r="H2041" s="253">
        <v>33.060000000000002</v>
      </c>
      <c r="I2041" s="254"/>
      <c r="J2041" s="250"/>
      <c r="K2041" s="250"/>
      <c r="L2041" s="255"/>
      <c r="M2041" s="256"/>
      <c r="N2041" s="257"/>
      <c r="O2041" s="257"/>
      <c r="P2041" s="257"/>
      <c r="Q2041" s="257"/>
      <c r="R2041" s="257"/>
      <c r="S2041" s="257"/>
      <c r="T2041" s="258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9" t="s">
        <v>327</v>
      </c>
      <c r="AU2041" s="259" t="s">
        <v>85</v>
      </c>
      <c r="AV2041" s="14" t="s">
        <v>85</v>
      </c>
      <c r="AW2041" s="14" t="s">
        <v>36</v>
      </c>
      <c r="AX2041" s="14" t="s">
        <v>75</v>
      </c>
      <c r="AY2041" s="259" t="s">
        <v>207</v>
      </c>
    </row>
    <row r="2042" s="15" customFormat="1">
      <c r="A2042" s="15"/>
      <c r="B2042" s="260"/>
      <c r="C2042" s="261"/>
      <c r="D2042" s="240" t="s">
        <v>327</v>
      </c>
      <c r="E2042" s="262" t="s">
        <v>19</v>
      </c>
      <c r="F2042" s="263" t="s">
        <v>345</v>
      </c>
      <c r="G2042" s="261"/>
      <c r="H2042" s="264">
        <v>170.21199999999999</v>
      </c>
      <c r="I2042" s="265"/>
      <c r="J2042" s="261"/>
      <c r="K2042" s="261"/>
      <c r="L2042" s="266"/>
      <c r="M2042" s="267"/>
      <c r="N2042" s="268"/>
      <c r="O2042" s="268"/>
      <c r="P2042" s="268"/>
      <c r="Q2042" s="268"/>
      <c r="R2042" s="268"/>
      <c r="S2042" s="268"/>
      <c r="T2042" s="269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70" t="s">
        <v>327</v>
      </c>
      <c r="AU2042" s="270" t="s">
        <v>85</v>
      </c>
      <c r="AV2042" s="15" t="s">
        <v>215</v>
      </c>
      <c r="AW2042" s="15" t="s">
        <v>36</v>
      </c>
      <c r="AX2042" s="15" t="s">
        <v>82</v>
      </c>
      <c r="AY2042" s="270" t="s">
        <v>207</v>
      </c>
    </row>
    <row r="2043" s="2" customFormat="1" ht="16.5" customHeight="1">
      <c r="A2043" s="40"/>
      <c r="B2043" s="41"/>
      <c r="C2043" s="282" t="s">
        <v>2492</v>
      </c>
      <c r="D2043" s="282" t="s">
        <v>427</v>
      </c>
      <c r="E2043" s="283" t="s">
        <v>2493</v>
      </c>
      <c r="F2043" s="284" t="s">
        <v>2494</v>
      </c>
      <c r="G2043" s="285" t="s">
        <v>220</v>
      </c>
      <c r="H2043" s="286">
        <v>178.72300000000001</v>
      </c>
      <c r="I2043" s="287"/>
      <c r="J2043" s="288">
        <f>ROUND(I2043*H2043,2)</f>
        <v>0</v>
      </c>
      <c r="K2043" s="284" t="s">
        <v>323</v>
      </c>
      <c r="L2043" s="289"/>
      <c r="M2043" s="290" t="s">
        <v>19</v>
      </c>
      <c r="N2043" s="291" t="s">
        <v>46</v>
      </c>
      <c r="O2043" s="86"/>
      <c r="P2043" s="231">
        <f>O2043*H2043</f>
        <v>0</v>
      </c>
      <c r="Q2043" s="231">
        <v>0.0041000000000000003</v>
      </c>
      <c r="R2043" s="231">
        <f>Q2043*H2043</f>
        <v>0.73276430000000015</v>
      </c>
      <c r="S2043" s="231">
        <v>0</v>
      </c>
      <c r="T2043" s="232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6" t="s">
        <v>677</v>
      </c>
      <c r="AT2043" s="226" t="s">
        <v>427</v>
      </c>
      <c r="AU2043" s="226" t="s">
        <v>85</v>
      </c>
      <c r="AY2043" s="19" t="s">
        <v>207</v>
      </c>
      <c r="BE2043" s="227">
        <f>IF(N2043="základní",J2043,0)</f>
        <v>0</v>
      </c>
      <c r="BF2043" s="227">
        <f>IF(N2043="snížená",J2043,0)</f>
        <v>0</v>
      </c>
      <c r="BG2043" s="227">
        <f>IF(N2043="zákl. přenesená",J2043,0)</f>
        <v>0</v>
      </c>
      <c r="BH2043" s="227">
        <f>IF(N2043="sníž. přenesená",J2043,0)</f>
        <v>0</v>
      </c>
      <c r="BI2043" s="227">
        <f>IF(N2043="nulová",J2043,0)</f>
        <v>0</v>
      </c>
      <c r="BJ2043" s="19" t="s">
        <v>82</v>
      </c>
      <c r="BK2043" s="227">
        <f>ROUND(I2043*H2043,2)</f>
        <v>0</v>
      </c>
      <c r="BL2043" s="19" t="s">
        <v>486</v>
      </c>
      <c r="BM2043" s="226" t="s">
        <v>2495</v>
      </c>
    </row>
    <row r="2044" s="14" customFormat="1">
      <c r="A2044" s="14"/>
      <c r="B2044" s="249"/>
      <c r="C2044" s="250"/>
      <c r="D2044" s="240" t="s">
        <v>327</v>
      </c>
      <c r="E2044" s="251" t="s">
        <v>19</v>
      </c>
      <c r="F2044" s="252" t="s">
        <v>2496</v>
      </c>
      <c r="G2044" s="250"/>
      <c r="H2044" s="253">
        <v>178.72300000000001</v>
      </c>
      <c r="I2044" s="254"/>
      <c r="J2044" s="250"/>
      <c r="K2044" s="250"/>
      <c r="L2044" s="255"/>
      <c r="M2044" s="256"/>
      <c r="N2044" s="257"/>
      <c r="O2044" s="257"/>
      <c r="P2044" s="257"/>
      <c r="Q2044" s="257"/>
      <c r="R2044" s="257"/>
      <c r="S2044" s="257"/>
      <c r="T2044" s="258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9" t="s">
        <v>327</v>
      </c>
      <c r="AU2044" s="259" t="s">
        <v>85</v>
      </c>
      <c r="AV2044" s="14" t="s">
        <v>85</v>
      </c>
      <c r="AW2044" s="14" t="s">
        <v>36</v>
      </c>
      <c r="AX2044" s="14" t="s">
        <v>82</v>
      </c>
      <c r="AY2044" s="259" t="s">
        <v>207</v>
      </c>
    </row>
    <row r="2045" s="2" customFormat="1" ht="24.15" customHeight="1">
      <c r="A2045" s="40"/>
      <c r="B2045" s="41"/>
      <c r="C2045" s="214" t="s">
        <v>2497</v>
      </c>
      <c r="D2045" s="214" t="s">
        <v>211</v>
      </c>
      <c r="E2045" s="215" t="s">
        <v>2480</v>
      </c>
      <c r="F2045" s="216" t="s">
        <v>2481</v>
      </c>
      <c r="G2045" s="217" t="s">
        <v>220</v>
      </c>
      <c r="H2045" s="218">
        <v>1.01</v>
      </c>
      <c r="I2045" s="219"/>
      <c r="J2045" s="220">
        <f>ROUND(I2045*H2045,2)</f>
        <v>0</v>
      </c>
      <c r="K2045" s="216" t="s">
        <v>323</v>
      </c>
      <c r="L2045" s="46"/>
      <c r="M2045" s="229" t="s">
        <v>19</v>
      </c>
      <c r="N2045" s="230" t="s">
        <v>46</v>
      </c>
      <c r="O2045" s="86"/>
      <c r="P2045" s="231">
        <f>O2045*H2045</f>
        <v>0</v>
      </c>
      <c r="Q2045" s="231">
        <v>0</v>
      </c>
      <c r="R2045" s="231">
        <f>Q2045*H2045</f>
        <v>0</v>
      </c>
      <c r="S2045" s="231">
        <v>0</v>
      </c>
      <c r="T2045" s="232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6" t="s">
        <v>486</v>
      </c>
      <c r="AT2045" s="226" t="s">
        <v>211</v>
      </c>
      <c r="AU2045" s="226" t="s">
        <v>85</v>
      </c>
      <c r="AY2045" s="19" t="s">
        <v>207</v>
      </c>
      <c r="BE2045" s="227">
        <f>IF(N2045="základní",J2045,0)</f>
        <v>0</v>
      </c>
      <c r="BF2045" s="227">
        <f>IF(N2045="snížená",J2045,0)</f>
        <v>0</v>
      </c>
      <c r="BG2045" s="227">
        <f>IF(N2045="zákl. přenesená",J2045,0)</f>
        <v>0</v>
      </c>
      <c r="BH2045" s="227">
        <f>IF(N2045="sníž. přenesená",J2045,0)</f>
        <v>0</v>
      </c>
      <c r="BI2045" s="227">
        <f>IF(N2045="nulová",J2045,0)</f>
        <v>0</v>
      </c>
      <c r="BJ2045" s="19" t="s">
        <v>82</v>
      </c>
      <c r="BK2045" s="227">
        <f>ROUND(I2045*H2045,2)</f>
        <v>0</v>
      </c>
      <c r="BL2045" s="19" t="s">
        <v>486</v>
      </c>
      <c r="BM2045" s="226" t="s">
        <v>2498</v>
      </c>
    </row>
    <row r="2046" s="2" customFormat="1">
      <c r="A2046" s="40"/>
      <c r="B2046" s="41"/>
      <c r="C2046" s="42"/>
      <c r="D2046" s="233" t="s">
        <v>325</v>
      </c>
      <c r="E2046" s="42"/>
      <c r="F2046" s="234" t="s">
        <v>2483</v>
      </c>
      <c r="G2046" s="42"/>
      <c r="H2046" s="42"/>
      <c r="I2046" s="235"/>
      <c r="J2046" s="42"/>
      <c r="K2046" s="42"/>
      <c r="L2046" s="46"/>
      <c r="M2046" s="236"/>
      <c r="N2046" s="237"/>
      <c r="O2046" s="86"/>
      <c r="P2046" s="86"/>
      <c r="Q2046" s="86"/>
      <c r="R2046" s="86"/>
      <c r="S2046" s="86"/>
      <c r="T2046" s="87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T2046" s="19" t="s">
        <v>325</v>
      </c>
      <c r="AU2046" s="19" t="s">
        <v>85</v>
      </c>
    </row>
    <row r="2047" s="13" customFormat="1">
      <c r="A2047" s="13"/>
      <c r="B2047" s="238"/>
      <c r="C2047" s="239"/>
      <c r="D2047" s="240" t="s">
        <v>327</v>
      </c>
      <c r="E2047" s="241" t="s">
        <v>19</v>
      </c>
      <c r="F2047" s="242" t="s">
        <v>2499</v>
      </c>
      <c r="G2047" s="239"/>
      <c r="H2047" s="241" t="s">
        <v>19</v>
      </c>
      <c r="I2047" s="243"/>
      <c r="J2047" s="239"/>
      <c r="K2047" s="239"/>
      <c r="L2047" s="244"/>
      <c r="M2047" s="245"/>
      <c r="N2047" s="246"/>
      <c r="O2047" s="246"/>
      <c r="P2047" s="246"/>
      <c r="Q2047" s="246"/>
      <c r="R2047" s="246"/>
      <c r="S2047" s="246"/>
      <c r="T2047" s="247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8" t="s">
        <v>327</v>
      </c>
      <c r="AU2047" s="248" t="s">
        <v>85</v>
      </c>
      <c r="AV2047" s="13" t="s">
        <v>82</v>
      </c>
      <c r="AW2047" s="13" t="s">
        <v>36</v>
      </c>
      <c r="AX2047" s="13" t="s">
        <v>75</v>
      </c>
      <c r="AY2047" s="248" t="s">
        <v>207</v>
      </c>
    </row>
    <row r="2048" s="13" customFormat="1">
      <c r="A2048" s="13"/>
      <c r="B2048" s="238"/>
      <c r="C2048" s="239"/>
      <c r="D2048" s="240" t="s">
        <v>327</v>
      </c>
      <c r="E2048" s="241" t="s">
        <v>19</v>
      </c>
      <c r="F2048" s="242" t="s">
        <v>2500</v>
      </c>
      <c r="G2048" s="239"/>
      <c r="H2048" s="241" t="s">
        <v>19</v>
      </c>
      <c r="I2048" s="243"/>
      <c r="J2048" s="239"/>
      <c r="K2048" s="239"/>
      <c r="L2048" s="244"/>
      <c r="M2048" s="245"/>
      <c r="N2048" s="246"/>
      <c r="O2048" s="246"/>
      <c r="P2048" s="246"/>
      <c r="Q2048" s="246"/>
      <c r="R2048" s="246"/>
      <c r="S2048" s="246"/>
      <c r="T2048" s="247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8" t="s">
        <v>327</v>
      </c>
      <c r="AU2048" s="248" t="s">
        <v>85</v>
      </c>
      <c r="AV2048" s="13" t="s">
        <v>82</v>
      </c>
      <c r="AW2048" s="13" t="s">
        <v>36</v>
      </c>
      <c r="AX2048" s="13" t="s">
        <v>75</v>
      </c>
      <c r="AY2048" s="248" t="s">
        <v>207</v>
      </c>
    </row>
    <row r="2049" s="14" customFormat="1">
      <c r="A2049" s="14"/>
      <c r="B2049" s="249"/>
      <c r="C2049" s="250"/>
      <c r="D2049" s="240" t="s">
        <v>327</v>
      </c>
      <c r="E2049" s="251" t="s">
        <v>19</v>
      </c>
      <c r="F2049" s="252" t="s">
        <v>2501</v>
      </c>
      <c r="G2049" s="250"/>
      <c r="H2049" s="253">
        <v>1.01</v>
      </c>
      <c r="I2049" s="254"/>
      <c r="J2049" s="250"/>
      <c r="K2049" s="250"/>
      <c r="L2049" s="255"/>
      <c r="M2049" s="256"/>
      <c r="N2049" s="257"/>
      <c r="O2049" s="257"/>
      <c r="P2049" s="257"/>
      <c r="Q2049" s="257"/>
      <c r="R2049" s="257"/>
      <c r="S2049" s="257"/>
      <c r="T2049" s="258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9" t="s">
        <v>327</v>
      </c>
      <c r="AU2049" s="259" t="s">
        <v>85</v>
      </c>
      <c r="AV2049" s="14" t="s">
        <v>85</v>
      </c>
      <c r="AW2049" s="14" t="s">
        <v>36</v>
      </c>
      <c r="AX2049" s="14" t="s">
        <v>82</v>
      </c>
      <c r="AY2049" s="259" t="s">
        <v>207</v>
      </c>
    </row>
    <row r="2050" s="2" customFormat="1" ht="16.5" customHeight="1">
      <c r="A2050" s="40"/>
      <c r="B2050" s="41"/>
      <c r="C2050" s="282" t="s">
        <v>2502</v>
      </c>
      <c r="D2050" s="282" t="s">
        <v>427</v>
      </c>
      <c r="E2050" s="283" t="s">
        <v>2503</v>
      </c>
      <c r="F2050" s="284" t="s">
        <v>2504</v>
      </c>
      <c r="G2050" s="285" t="s">
        <v>220</v>
      </c>
      <c r="H2050" s="286">
        <v>1.0609999999999999</v>
      </c>
      <c r="I2050" s="287"/>
      <c r="J2050" s="288">
        <f>ROUND(I2050*H2050,2)</f>
        <v>0</v>
      </c>
      <c r="K2050" s="284" t="s">
        <v>323</v>
      </c>
      <c r="L2050" s="289"/>
      <c r="M2050" s="290" t="s">
        <v>19</v>
      </c>
      <c r="N2050" s="291" t="s">
        <v>46</v>
      </c>
      <c r="O2050" s="86"/>
      <c r="P2050" s="231">
        <f>O2050*H2050</f>
        <v>0</v>
      </c>
      <c r="Q2050" s="231">
        <v>0.00046000000000000001</v>
      </c>
      <c r="R2050" s="231">
        <f>Q2050*H2050</f>
        <v>0.00048806000000000001</v>
      </c>
      <c r="S2050" s="231">
        <v>0</v>
      </c>
      <c r="T2050" s="232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6" t="s">
        <v>677</v>
      </c>
      <c r="AT2050" s="226" t="s">
        <v>427</v>
      </c>
      <c r="AU2050" s="226" t="s">
        <v>85</v>
      </c>
      <c r="AY2050" s="19" t="s">
        <v>207</v>
      </c>
      <c r="BE2050" s="227">
        <f>IF(N2050="základní",J2050,0)</f>
        <v>0</v>
      </c>
      <c r="BF2050" s="227">
        <f>IF(N2050="snížená",J2050,0)</f>
        <v>0</v>
      </c>
      <c r="BG2050" s="227">
        <f>IF(N2050="zákl. přenesená",J2050,0)</f>
        <v>0</v>
      </c>
      <c r="BH2050" s="227">
        <f>IF(N2050="sníž. přenesená",J2050,0)</f>
        <v>0</v>
      </c>
      <c r="BI2050" s="227">
        <f>IF(N2050="nulová",J2050,0)</f>
        <v>0</v>
      </c>
      <c r="BJ2050" s="19" t="s">
        <v>82</v>
      </c>
      <c r="BK2050" s="227">
        <f>ROUND(I2050*H2050,2)</f>
        <v>0</v>
      </c>
      <c r="BL2050" s="19" t="s">
        <v>486</v>
      </c>
      <c r="BM2050" s="226" t="s">
        <v>2505</v>
      </c>
    </row>
    <row r="2051" s="14" customFormat="1">
      <c r="A2051" s="14"/>
      <c r="B2051" s="249"/>
      <c r="C2051" s="250"/>
      <c r="D2051" s="240" t="s">
        <v>327</v>
      </c>
      <c r="E2051" s="251" t="s">
        <v>19</v>
      </c>
      <c r="F2051" s="252" t="s">
        <v>2506</v>
      </c>
      <c r="G2051" s="250"/>
      <c r="H2051" s="253">
        <v>1.0609999999999999</v>
      </c>
      <c r="I2051" s="254"/>
      <c r="J2051" s="250"/>
      <c r="K2051" s="250"/>
      <c r="L2051" s="255"/>
      <c r="M2051" s="256"/>
      <c r="N2051" s="257"/>
      <c r="O2051" s="257"/>
      <c r="P2051" s="257"/>
      <c r="Q2051" s="257"/>
      <c r="R2051" s="257"/>
      <c r="S2051" s="257"/>
      <c r="T2051" s="258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9" t="s">
        <v>327</v>
      </c>
      <c r="AU2051" s="259" t="s">
        <v>85</v>
      </c>
      <c r="AV2051" s="14" t="s">
        <v>85</v>
      </c>
      <c r="AW2051" s="14" t="s">
        <v>36</v>
      </c>
      <c r="AX2051" s="14" t="s">
        <v>82</v>
      </c>
      <c r="AY2051" s="259" t="s">
        <v>207</v>
      </c>
    </row>
    <row r="2052" s="2" customFormat="1" ht="24.15" customHeight="1">
      <c r="A2052" s="40"/>
      <c r="B2052" s="41"/>
      <c r="C2052" s="214" t="s">
        <v>2507</v>
      </c>
      <c r="D2052" s="214" t="s">
        <v>211</v>
      </c>
      <c r="E2052" s="215" t="s">
        <v>2508</v>
      </c>
      <c r="F2052" s="216" t="s">
        <v>2509</v>
      </c>
      <c r="G2052" s="217" t="s">
        <v>220</v>
      </c>
      <c r="H2052" s="218">
        <v>10.5</v>
      </c>
      <c r="I2052" s="219"/>
      <c r="J2052" s="220">
        <f>ROUND(I2052*H2052,2)</f>
        <v>0</v>
      </c>
      <c r="K2052" s="216" t="s">
        <v>323</v>
      </c>
      <c r="L2052" s="46"/>
      <c r="M2052" s="229" t="s">
        <v>19</v>
      </c>
      <c r="N2052" s="230" t="s">
        <v>46</v>
      </c>
      <c r="O2052" s="86"/>
      <c r="P2052" s="231">
        <f>O2052*H2052</f>
        <v>0</v>
      </c>
      <c r="Q2052" s="231">
        <v>0</v>
      </c>
      <c r="R2052" s="231">
        <f>Q2052*H2052</f>
        <v>0</v>
      </c>
      <c r="S2052" s="231">
        <v>0</v>
      </c>
      <c r="T2052" s="232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6" t="s">
        <v>486</v>
      </c>
      <c r="AT2052" s="226" t="s">
        <v>211</v>
      </c>
      <c r="AU2052" s="226" t="s">
        <v>85</v>
      </c>
      <c r="AY2052" s="19" t="s">
        <v>207</v>
      </c>
      <c r="BE2052" s="227">
        <f>IF(N2052="základní",J2052,0)</f>
        <v>0</v>
      </c>
      <c r="BF2052" s="227">
        <f>IF(N2052="snížená",J2052,0)</f>
        <v>0</v>
      </c>
      <c r="BG2052" s="227">
        <f>IF(N2052="zákl. přenesená",J2052,0)</f>
        <v>0</v>
      </c>
      <c r="BH2052" s="227">
        <f>IF(N2052="sníž. přenesená",J2052,0)</f>
        <v>0</v>
      </c>
      <c r="BI2052" s="227">
        <f>IF(N2052="nulová",J2052,0)</f>
        <v>0</v>
      </c>
      <c r="BJ2052" s="19" t="s">
        <v>82</v>
      </c>
      <c r="BK2052" s="227">
        <f>ROUND(I2052*H2052,2)</f>
        <v>0</v>
      </c>
      <c r="BL2052" s="19" t="s">
        <v>486</v>
      </c>
      <c r="BM2052" s="226" t="s">
        <v>2510</v>
      </c>
    </row>
    <row r="2053" s="2" customFormat="1">
      <c r="A2053" s="40"/>
      <c r="B2053" s="41"/>
      <c r="C2053" s="42"/>
      <c r="D2053" s="233" t="s">
        <v>325</v>
      </c>
      <c r="E2053" s="42"/>
      <c r="F2053" s="234" t="s">
        <v>2511</v>
      </c>
      <c r="G2053" s="42"/>
      <c r="H2053" s="42"/>
      <c r="I2053" s="235"/>
      <c r="J2053" s="42"/>
      <c r="K2053" s="42"/>
      <c r="L2053" s="46"/>
      <c r="M2053" s="236"/>
      <c r="N2053" s="237"/>
      <c r="O2053" s="86"/>
      <c r="P2053" s="86"/>
      <c r="Q2053" s="86"/>
      <c r="R2053" s="86"/>
      <c r="S2053" s="86"/>
      <c r="T2053" s="87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325</v>
      </c>
      <c r="AU2053" s="19" t="s">
        <v>85</v>
      </c>
    </row>
    <row r="2054" s="13" customFormat="1">
      <c r="A2054" s="13"/>
      <c r="B2054" s="238"/>
      <c r="C2054" s="239"/>
      <c r="D2054" s="240" t="s">
        <v>327</v>
      </c>
      <c r="E2054" s="241" t="s">
        <v>19</v>
      </c>
      <c r="F2054" s="242" t="s">
        <v>2512</v>
      </c>
      <c r="G2054" s="239"/>
      <c r="H2054" s="241" t="s">
        <v>19</v>
      </c>
      <c r="I2054" s="243"/>
      <c r="J2054" s="239"/>
      <c r="K2054" s="239"/>
      <c r="L2054" s="244"/>
      <c r="M2054" s="245"/>
      <c r="N2054" s="246"/>
      <c r="O2054" s="246"/>
      <c r="P2054" s="246"/>
      <c r="Q2054" s="246"/>
      <c r="R2054" s="246"/>
      <c r="S2054" s="246"/>
      <c r="T2054" s="247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8" t="s">
        <v>327</v>
      </c>
      <c r="AU2054" s="248" t="s">
        <v>85</v>
      </c>
      <c r="AV2054" s="13" t="s">
        <v>82</v>
      </c>
      <c r="AW2054" s="13" t="s">
        <v>36</v>
      </c>
      <c r="AX2054" s="13" t="s">
        <v>75</v>
      </c>
      <c r="AY2054" s="248" t="s">
        <v>207</v>
      </c>
    </row>
    <row r="2055" s="13" customFormat="1">
      <c r="A2055" s="13"/>
      <c r="B2055" s="238"/>
      <c r="C2055" s="239"/>
      <c r="D2055" s="240" t="s">
        <v>327</v>
      </c>
      <c r="E2055" s="241" t="s">
        <v>19</v>
      </c>
      <c r="F2055" s="242" t="s">
        <v>2513</v>
      </c>
      <c r="G2055" s="239"/>
      <c r="H2055" s="241" t="s">
        <v>19</v>
      </c>
      <c r="I2055" s="243"/>
      <c r="J2055" s="239"/>
      <c r="K2055" s="239"/>
      <c r="L2055" s="244"/>
      <c r="M2055" s="245"/>
      <c r="N2055" s="246"/>
      <c r="O2055" s="246"/>
      <c r="P2055" s="246"/>
      <c r="Q2055" s="246"/>
      <c r="R2055" s="246"/>
      <c r="S2055" s="246"/>
      <c r="T2055" s="247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8" t="s">
        <v>327</v>
      </c>
      <c r="AU2055" s="248" t="s">
        <v>85</v>
      </c>
      <c r="AV2055" s="13" t="s">
        <v>82</v>
      </c>
      <c r="AW2055" s="13" t="s">
        <v>36</v>
      </c>
      <c r="AX2055" s="13" t="s">
        <v>75</v>
      </c>
      <c r="AY2055" s="248" t="s">
        <v>207</v>
      </c>
    </row>
    <row r="2056" s="14" customFormat="1">
      <c r="A2056" s="14"/>
      <c r="B2056" s="249"/>
      <c r="C2056" s="250"/>
      <c r="D2056" s="240" t="s">
        <v>327</v>
      </c>
      <c r="E2056" s="251" t="s">
        <v>19</v>
      </c>
      <c r="F2056" s="252" t="s">
        <v>2514</v>
      </c>
      <c r="G2056" s="250"/>
      <c r="H2056" s="253">
        <v>10.5</v>
      </c>
      <c r="I2056" s="254"/>
      <c r="J2056" s="250"/>
      <c r="K2056" s="250"/>
      <c r="L2056" s="255"/>
      <c r="M2056" s="256"/>
      <c r="N2056" s="257"/>
      <c r="O2056" s="257"/>
      <c r="P2056" s="257"/>
      <c r="Q2056" s="257"/>
      <c r="R2056" s="257"/>
      <c r="S2056" s="257"/>
      <c r="T2056" s="258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9" t="s">
        <v>327</v>
      </c>
      <c r="AU2056" s="259" t="s">
        <v>85</v>
      </c>
      <c r="AV2056" s="14" t="s">
        <v>85</v>
      </c>
      <c r="AW2056" s="14" t="s">
        <v>36</v>
      </c>
      <c r="AX2056" s="14" t="s">
        <v>82</v>
      </c>
      <c r="AY2056" s="259" t="s">
        <v>207</v>
      </c>
    </row>
    <row r="2057" s="2" customFormat="1" ht="16.5" customHeight="1">
      <c r="A2057" s="40"/>
      <c r="B2057" s="41"/>
      <c r="C2057" s="282" t="s">
        <v>2515</v>
      </c>
      <c r="D2057" s="282" t="s">
        <v>427</v>
      </c>
      <c r="E2057" s="283" t="s">
        <v>2516</v>
      </c>
      <c r="F2057" s="284" t="s">
        <v>2517</v>
      </c>
      <c r="G2057" s="285" t="s">
        <v>220</v>
      </c>
      <c r="H2057" s="286">
        <v>22.050000000000001</v>
      </c>
      <c r="I2057" s="287"/>
      <c r="J2057" s="288">
        <f>ROUND(I2057*H2057,2)</f>
        <v>0</v>
      </c>
      <c r="K2057" s="284" t="s">
        <v>323</v>
      </c>
      <c r="L2057" s="289"/>
      <c r="M2057" s="290" t="s">
        <v>19</v>
      </c>
      <c r="N2057" s="291" t="s">
        <v>46</v>
      </c>
      <c r="O2057" s="86"/>
      <c r="P2057" s="231">
        <f>O2057*H2057</f>
        <v>0</v>
      </c>
      <c r="Q2057" s="231">
        <v>0.0074999999999999997</v>
      </c>
      <c r="R2057" s="231">
        <f>Q2057*H2057</f>
        <v>0.16537499999999999</v>
      </c>
      <c r="S2057" s="231">
        <v>0</v>
      </c>
      <c r="T2057" s="232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6" t="s">
        <v>677</v>
      </c>
      <c r="AT2057" s="226" t="s">
        <v>427</v>
      </c>
      <c r="AU2057" s="226" t="s">
        <v>85</v>
      </c>
      <c r="AY2057" s="19" t="s">
        <v>207</v>
      </c>
      <c r="BE2057" s="227">
        <f>IF(N2057="základní",J2057,0)</f>
        <v>0</v>
      </c>
      <c r="BF2057" s="227">
        <f>IF(N2057="snížená",J2057,0)</f>
        <v>0</v>
      </c>
      <c r="BG2057" s="227">
        <f>IF(N2057="zákl. přenesená",J2057,0)</f>
        <v>0</v>
      </c>
      <c r="BH2057" s="227">
        <f>IF(N2057="sníž. přenesená",J2057,0)</f>
        <v>0</v>
      </c>
      <c r="BI2057" s="227">
        <f>IF(N2057="nulová",J2057,0)</f>
        <v>0</v>
      </c>
      <c r="BJ2057" s="19" t="s">
        <v>82</v>
      </c>
      <c r="BK2057" s="227">
        <f>ROUND(I2057*H2057,2)</f>
        <v>0</v>
      </c>
      <c r="BL2057" s="19" t="s">
        <v>486</v>
      </c>
      <c r="BM2057" s="226" t="s">
        <v>2518</v>
      </c>
    </row>
    <row r="2058" s="13" customFormat="1">
      <c r="A2058" s="13"/>
      <c r="B2058" s="238"/>
      <c r="C2058" s="239"/>
      <c r="D2058" s="240" t="s">
        <v>327</v>
      </c>
      <c r="E2058" s="241" t="s">
        <v>19</v>
      </c>
      <c r="F2058" s="242" t="s">
        <v>2512</v>
      </c>
      <c r="G2058" s="239"/>
      <c r="H2058" s="241" t="s">
        <v>19</v>
      </c>
      <c r="I2058" s="243"/>
      <c r="J2058" s="239"/>
      <c r="K2058" s="239"/>
      <c r="L2058" s="244"/>
      <c r="M2058" s="245"/>
      <c r="N2058" s="246"/>
      <c r="O2058" s="246"/>
      <c r="P2058" s="246"/>
      <c r="Q2058" s="246"/>
      <c r="R2058" s="246"/>
      <c r="S2058" s="246"/>
      <c r="T2058" s="247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8" t="s">
        <v>327</v>
      </c>
      <c r="AU2058" s="248" t="s">
        <v>85</v>
      </c>
      <c r="AV2058" s="13" t="s">
        <v>82</v>
      </c>
      <c r="AW2058" s="13" t="s">
        <v>36</v>
      </c>
      <c r="AX2058" s="13" t="s">
        <v>75</v>
      </c>
      <c r="AY2058" s="248" t="s">
        <v>207</v>
      </c>
    </row>
    <row r="2059" s="13" customFormat="1">
      <c r="A2059" s="13"/>
      <c r="B2059" s="238"/>
      <c r="C2059" s="239"/>
      <c r="D2059" s="240" t="s">
        <v>327</v>
      </c>
      <c r="E2059" s="241" t="s">
        <v>19</v>
      </c>
      <c r="F2059" s="242" t="s">
        <v>2513</v>
      </c>
      <c r="G2059" s="239"/>
      <c r="H2059" s="241" t="s">
        <v>19</v>
      </c>
      <c r="I2059" s="243"/>
      <c r="J2059" s="239"/>
      <c r="K2059" s="239"/>
      <c r="L2059" s="244"/>
      <c r="M2059" s="245"/>
      <c r="N2059" s="246"/>
      <c r="O2059" s="246"/>
      <c r="P2059" s="246"/>
      <c r="Q2059" s="246"/>
      <c r="R2059" s="246"/>
      <c r="S2059" s="246"/>
      <c r="T2059" s="247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8" t="s">
        <v>327</v>
      </c>
      <c r="AU2059" s="248" t="s">
        <v>85</v>
      </c>
      <c r="AV2059" s="13" t="s">
        <v>82</v>
      </c>
      <c r="AW2059" s="13" t="s">
        <v>36</v>
      </c>
      <c r="AX2059" s="13" t="s">
        <v>75</v>
      </c>
      <c r="AY2059" s="248" t="s">
        <v>207</v>
      </c>
    </row>
    <row r="2060" s="14" customFormat="1">
      <c r="A2060" s="14"/>
      <c r="B2060" s="249"/>
      <c r="C2060" s="250"/>
      <c r="D2060" s="240" t="s">
        <v>327</v>
      </c>
      <c r="E2060" s="251" t="s">
        <v>19</v>
      </c>
      <c r="F2060" s="252" t="s">
        <v>2519</v>
      </c>
      <c r="G2060" s="250"/>
      <c r="H2060" s="253">
        <v>22.050000000000001</v>
      </c>
      <c r="I2060" s="254"/>
      <c r="J2060" s="250"/>
      <c r="K2060" s="250"/>
      <c r="L2060" s="255"/>
      <c r="M2060" s="256"/>
      <c r="N2060" s="257"/>
      <c r="O2060" s="257"/>
      <c r="P2060" s="257"/>
      <c r="Q2060" s="257"/>
      <c r="R2060" s="257"/>
      <c r="S2060" s="257"/>
      <c r="T2060" s="258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9" t="s">
        <v>327</v>
      </c>
      <c r="AU2060" s="259" t="s">
        <v>85</v>
      </c>
      <c r="AV2060" s="14" t="s">
        <v>85</v>
      </c>
      <c r="AW2060" s="14" t="s">
        <v>36</v>
      </c>
      <c r="AX2060" s="14" t="s">
        <v>82</v>
      </c>
      <c r="AY2060" s="259" t="s">
        <v>207</v>
      </c>
    </row>
    <row r="2061" s="2" customFormat="1" ht="24.15" customHeight="1">
      <c r="A2061" s="40"/>
      <c r="B2061" s="41"/>
      <c r="C2061" s="214" t="s">
        <v>2520</v>
      </c>
      <c r="D2061" s="214" t="s">
        <v>211</v>
      </c>
      <c r="E2061" s="215" t="s">
        <v>2521</v>
      </c>
      <c r="F2061" s="216" t="s">
        <v>2522</v>
      </c>
      <c r="G2061" s="217" t="s">
        <v>220</v>
      </c>
      <c r="H2061" s="218">
        <v>1467.616</v>
      </c>
      <c r="I2061" s="219"/>
      <c r="J2061" s="220">
        <f>ROUND(I2061*H2061,2)</f>
        <v>0</v>
      </c>
      <c r="K2061" s="216" t="s">
        <v>323</v>
      </c>
      <c r="L2061" s="46"/>
      <c r="M2061" s="229" t="s">
        <v>19</v>
      </c>
      <c r="N2061" s="230" t="s">
        <v>46</v>
      </c>
      <c r="O2061" s="86"/>
      <c r="P2061" s="231">
        <f>O2061*H2061</f>
        <v>0</v>
      </c>
      <c r="Q2061" s="231">
        <v>0</v>
      </c>
      <c r="R2061" s="231">
        <f>Q2061*H2061</f>
        <v>0</v>
      </c>
      <c r="S2061" s="231">
        <v>0</v>
      </c>
      <c r="T2061" s="232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6" t="s">
        <v>486</v>
      </c>
      <c r="AT2061" s="226" t="s">
        <v>211</v>
      </c>
      <c r="AU2061" s="226" t="s">
        <v>85</v>
      </c>
      <c r="AY2061" s="19" t="s">
        <v>207</v>
      </c>
      <c r="BE2061" s="227">
        <f>IF(N2061="základní",J2061,0)</f>
        <v>0</v>
      </c>
      <c r="BF2061" s="227">
        <f>IF(N2061="snížená",J2061,0)</f>
        <v>0</v>
      </c>
      <c r="BG2061" s="227">
        <f>IF(N2061="zákl. přenesená",J2061,0)</f>
        <v>0</v>
      </c>
      <c r="BH2061" s="227">
        <f>IF(N2061="sníž. přenesená",J2061,0)</f>
        <v>0</v>
      </c>
      <c r="BI2061" s="227">
        <f>IF(N2061="nulová",J2061,0)</f>
        <v>0</v>
      </c>
      <c r="BJ2061" s="19" t="s">
        <v>82</v>
      </c>
      <c r="BK2061" s="227">
        <f>ROUND(I2061*H2061,2)</f>
        <v>0</v>
      </c>
      <c r="BL2061" s="19" t="s">
        <v>486</v>
      </c>
      <c r="BM2061" s="226" t="s">
        <v>2523</v>
      </c>
    </row>
    <row r="2062" s="2" customFormat="1">
      <c r="A2062" s="40"/>
      <c r="B2062" s="41"/>
      <c r="C2062" s="42"/>
      <c r="D2062" s="233" t="s">
        <v>325</v>
      </c>
      <c r="E2062" s="42"/>
      <c r="F2062" s="234" t="s">
        <v>2524</v>
      </c>
      <c r="G2062" s="42"/>
      <c r="H2062" s="42"/>
      <c r="I2062" s="235"/>
      <c r="J2062" s="42"/>
      <c r="K2062" s="42"/>
      <c r="L2062" s="46"/>
      <c r="M2062" s="236"/>
      <c r="N2062" s="237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325</v>
      </c>
      <c r="AU2062" s="19" t="s">
        <v>85</v>
      </c>
    </row>
    <row r="2063" s="14" customFormat="1">
      <c r="A2063" s="14"/>
      <c r="B2063" s="249"/>
      <c r="C2063" s="250"/>
      <c r="D2063" s="240" t="s">
        <v>327</v>
      </c>
      <c r="E2063" s="251" t="s">
        <v>19</v>
      </c>
      <c r="F2063" s="252" t="s">
        <v>262</v>
      </c>
      <c r="G2063" s="250"/>
      <c r="H2063" s="253">
        <v>1400.1289999999999</v>
      </c>
      <c r="I2063" s="254"/>
      <c r="J2063" s="250"/>
      <c r="K2063" s="250"/>
      <c r="L2063" s="255"/>
      <c r="M2063" s="256"/>
      <c r="N2063" s="257"/>
      <c r="O2063" s="257"/>
      <c r="P2063" s="257"/>
      <c r="Q2063" s="257"/>
      <c r="R2063" s="257"/>
      <c r="S2063" s="257"/>
      <c r="T2063" s="258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9" t="s">
        <v>327</v>
      </c>
      <c r="AU2063" s="259" t="s">
        <v>85</v>
      </c>
      <c r="AV2063" s="14" t="s">
        <v>85</v>
      </c>
      <c r="AW2063" s="14" t="s">
        <v>36</v>
      </c>
      <c r="AX2063" s="14" t="s">
        <v>75</v>
      </c>
      <c r="AY2063" s="259" t="s">
        <v>207</v>
      </c>
    </row>
    <row r="2064" s="14" customFormat="1">
      <c r="A2064" s="14"/>
      <c r="B2064" s="249"/>
      <c r="C2064" s="250"/>
      <c r="D2064" s="240" t="s">
        <v>327</v>
      </c>
      <c r="E2064" s="251" t="s">
        <v>19</v>
      </c>
      <c r="F2064" s="252" t="s">
        <v>271</v>
      </c>
      <c r="G2064" s="250"/>
      <c r="H2064" s="253">
        <v>67.486999999999995</v>
      </c>
      <c r="I2064" s="254"/>
      <c r="J2064" s="250"/>
      <c r="K2064" s="250"/>
      <c r="L2064" s="255"/>
      <c r="M2064" s="256"/>
      <c r="N2064" s="257"/>
      <c r="O2064" s="257"/>
      <c r="P2064" s="257"/>
      <c r="Q2064" s="257"/>
      <c r="R2064" s="257"/>
      <c r="S2064" s="257"/>
      <c r="T2064" s="258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9" t="s">
        <v>327</v>
      </c>
      <c r="AU2064" s="259" t="s">
        <v>85</v>
      </c>
      <c r="AV2064" s="14" t="s">
        <v>85</v>
      </c>
      <c r="AW2064" s="14" t="s">
        <v>36</v>
      </c>
      <c r="AX2064" s="14" t="s">
        <v>75</v>
      </c>
      <c r="AY2064" s="259" t="s">
        <v>207</v>
      </c>
    </row>
    <row r="2065" s="15" customFormat="1">
      <c r="A2065" s="15"/>
      <c r="B2065" s="260"/>
      <c r="C2065" s="261"/>
      <c r="D2065" s="240" t="s">
        <v>327</v>
      </c>
      <c r="E2065" s="262" t="s">
        <v>19</v>
      </c>
      <c r="F2065" s="263" t="s">
        <v>345</v>
      </c>
      <c r="G2065" s="261"/>
      <c r="H2065" s="264">
        <v>1467.616</v>
      </c>
      <c r="I2065" s="265"/>
      <c r="J2065" s="261"/>
      <c r="K2065" s="261"/>
      <c r="L2065" s="266"/>
      <c r="M2065" s="267"/>
      <c r="N2065" s="268"/>
      <c r="O2065" s="268"/>
      <c r="P2065" s="268"/>
      <c r="Q2065" s="268"/>
      <c r="R2065" s="268"/>
      <c r="S2065" s="268"/>
      <c r="T2065" s="269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70" t="s">
        <v>327</v>
      </c>
      <c r="AU2065" s="270" t="s">
        <v>85</v>
      </c>
      <c r="AV2065" s="15" t="s">
        <v>215</v>
      </c>
      <c r="AW2065" s="15" t="s">
        <v>36</v>
      </c>
      <c r="AX2065" s="15" t="s">
        <v>82</v>
      </c>
      <c r="AY2065" s="270" t="s">
        <v>207</v>
      </c>
    </row>
    <row r="2066" s="2" customFormat="1" ht="24.15" customHeight="1">
      <c r="A2066" s="40"/>
      <c r="B2066" s="41"/>
      <c r="C2066" s="214" t="s">
        <v>2525</v>
      </c>
      <c r="D2066" s="214" t="s">
        <v>211</v>
      </c>
      <c r="E2066" s="215" t="s">
        <v>2526</v>
      </c>
      <c r="F2066" s="216" t="s">
        <v>2527</v>
      </c>
      <c r="G2066" s="217" t="s">
        <v>220</v>
      </c>
      <c r="H2066" s="218">
        <v>1400.1289999999999</v>
      </c>
      <c r="I2066" s="219"/>
      <c r="J2066" s="220">
        <f>ROUND(I2066*H2066,2)</f>
        <v>0</v>
      </c>
      <c r="K2066" s="216" t="s">
        <v>323</v>
      </c>
      <c r="L2066" s="46"/>
      <c r="M2066" s="229" t="s">
        <v>19</v>
      </c>
      <c r="N2066" s="230" t="s">
        <v>46</v>
      </c>
      <c r="O2066" s="86"/>
      <c r="P2066" s="231">
        <f>O2066*H2066</f>
        <v>0</v>
      </c>
      <c r="Q2066" s="231">
        <v>8.0000000000000007E-05</v>
      </c>
      <c r="R2066" s="231">
        <f>Q2066*H2066</f>
        <v>0.11201032</v>
      </c>
      <c r="S2066" s="231">
        <v>0</v>
      </c>
      <c r="T2066" s="232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6" t="s">
        <v>486</v>
      </c>
      <c r="AT2066" s="226" t="s">
        <v>211</v>
      </c>
      <c r="AU2066" s="226" t="s">
        <v>85</v>
      </c>
      <c r="AY2066" s="19" t="s">
        <v>207</v>
      </c>
      <c r="BE2066" s="227">
        <f>IF(N2066="základní",J2066,0)</f>
        <v>0</v>
      </c>
      <c r="BF2066" s="227">
        <f>IF(N2066="snížená",J2066,0)</f>
        <v>0</v>
      </c>
      <c r="BG2066" s="227">
        <f>IF(N2066="zákl. přenesená",J2066,0)</f>
        <v>0</v>
      </c>
      <c r="BH2066" s="227">
        <f>IF(N2066="sníž. přenesená",J2066,0)</f>
        <v>0</v>
      </c>
      <c r="BI2066" s="227">
        <f>IF(N2066="nulová",J2066,0)</f>
        <v>0</v>
      </c>
      <c r="BJ2066" s="19" t="s">
        <v>82</v>
      </c>
      <c r="BK2066" s="227">
        <f>ROUND(I2066*H2066,2)</f>
        <v>0</v>
      </c>
      <c r="BL2066" s="19" t="s">
        <v>486</v>
      </c>
      <c r="BM2066" s="226" t="s">
        <v>2528</v>
      </c>
    </row>
    <row r="2067" s="2" customFormat="1">
      <c r="A2067" s="40"/>
      <c r="B2067" s="41"/>
      <c r="C2067" s="42"/>
      <c r="D2067" s="233" t="s">
        <v>325</v>
      </c>
      <c r="E2067" s="42"/>
      <c r="F2067" s="234" t="s">
        <v>2529</v>
      </c>
      <c r="G2067" s="42"/>
      <c r="H2067" s="42"/>
      <c r="I2067" s="235"/>
      <c r="J2067" s="42"/>
      <c r="K2067" s="42"/>
      <c r="L2067" s="46"/>
      <c r="M2067" s="236"/>
      <c r="N2067" s="237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325</v>
      </c>
      <c r="AU2067" s="19" t="s">
        <v>85</v>
      </c>
    </row>
    <row r="2068" s="14" customFormat="1">
      <c r="A2068" s="14"/>
      <c r="B2068" s="249"/>
      <c r="C2068" s="250"/>
      <c r="D2068" s="240" t="s">
        <v>327</v>
      </c>
      <c r="E2068" s="251" t="s">
        <v>19</v>
      </c>
      <c r="F2068" s="252" t="s">
        <v>262</v>
      </c>
      <c r="G2068" s="250"/>
      <c r="H2068" s="253">
        <v>1400.1289999999999</v>
      </c>
      <c r="I2068" s="254"/>
      <c r="J2068" s="250"/>
      <c r="K2068" s="250"/>
      <c r="L2068" s="255"/>
      <c r="M2068" s="256"/>
      <c r="N2068" s="257"/>
      <c r="O2068" s="257"/>
      <c r="P2068" s="257"/>
      <c r="Q2068" s="257"/>
      <c r="R2068" s="257"/>
      <c r="S2068" s="257"/>
      <c r="T2068" s="258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9" t="s">
        <v>327</v>
      </c>
      <c r="AU2068" s="259" t="s">
        <v>85</v>
      </c>
      <c r="AV2068" s="14" t="s">
        <v>85</v>
      </c>
      <c r="AW2068" s="14" t="s">
        <v>36</v>
      </c>
      <c r="AX2068" s="14" t="s">
        <v>82</v>
      </c>
      <c r="AY2068" s="259" t="s">
        <v>207</v>
      </c>
    </row>
    <row r="2069" s="2" customFormat="1" ht="24.15" customHeight="1">
      <c r="A2069" s="40"/>
      <c r="B2069" s="41"/>
      <c r="C2069" s="214" t="s">
        <v>2530</v>
      </c>
      <c r="D2069" s="214" t="s">
        <v>211</v>
      </c>
      <c r="E2069" s="215" t="s">
        <v>2531</v>
      </c>
      <c r="F2069" s="216" t="s">
        <v>2532</v>
      </c>
      <c r="G2069" s="217" t="s">
        <v>220</v>
      </c>
      <c r="H2069" s="218">
        <v>67.486999999999995</v>
      </c>
      <c r="I2069" s="219"/>
      <c r="J2069" s="220">
        <f>ROUND(I2069*H2069,2)</f>
        <v>0</v>
      </c>
      <c r="K2069" s="216" t="s">
        <v>323</v>
      </c>
      <c r="L2069" s="46"/>
      <c r="M2069" s="229" t="s">
        <v>19</v>
      </c>
      <c r="N2069" s="230" t="s">
        <v>46</v>
      </c>
      <c r="O2069" s="86"/>
      <c r="P2069" s="231">
        <f>O2069*H2069</f>
        <v>0</v>
      </c>
      <c r="Q2069" s="231">
        <v>0.00010000000000000001</v>
      </c>
      <c r="R2069" s="231">
        <f>Q2069*H2069</f>
        <v>0.0067486999999999998</v>
      </c>
      <c r="S2069" s="231">
        <v>0</v>
      </c>
      <c r="T2069" s="232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6" t="s">
        <v>486</v>
      </c>
      <c r="AT2069" s="226" t="s">
        <v>211</v>
      </c>
      <c r="AU2069" s="226" t="s">
        <v>85</v>
      </c>
      <c r="AY2069" s="19" t="s">
        <v>207</v>
      </c>
      <c r="BE2069" s="227">
        <f>IF(N2069="základní",J2069,0)</f>
        <v>0</v>
      </c>
      <c r="BF2069" s="227">
        <f>IF(N2069="snížená",J2069,0)</f>
        <v>0</v>
      </c>
      <c r="BG2069" s="227">
        <f>IF(N2069="zákl. přenesená",J2069,0)</f>
        <v>0</v>
      </c>
      <c r="BH2069" s="227">
        <f>IF(N2069="sníž. přenesená",J2069,0)</f>
        <v>0</v>
      </c>
      <c r="BI2069" s="227">
        <f>IF(N2069="nulová",J2069,0)</f>
        <v>0</v>
      </c>
      <c r="BJ2069" s="19" t="s">
        <v>82</v>
      </c>
      <c r="BK2069" s="227">
        <f>ROUND(I2069*H2069,2)</f>
        <v>0</v>
      </c>
      <c r="BL2069" s="19" t="s">
        <v>486</v>
      </c>
      <c r="BM2069" s="226" t="s">
        <v>2533</v>
      </c>
    </row>
    <row r="2070" s="2" customFormat="1">
      <c r="A2070" s="40"/>
      <c r="B2070" s="41"/>
      <c r="C2070" s="42"/>
      <c r="D2070" s="233" t="s">
        <v>325</v>
      </c>
      <c r="E2070" s="42"/>
      <c r="F2070" s="234" t="s">
        <v>2534</v>
      </c>
      <c r="G2070" s="42"/>
      <c r="H2070" s="42"/>
      <c r="I2070" s="235"/>
      <c r="J2070" s="42"/>
      <c r="K2070" s="42"/>
      <c r="L2070" s="46"/>
      <c r="M2070" s="236"/>
      <c r="N2070" s="237"/>
      <c r="O2070" s="86"/>
      <c r="P2070" s="86"/>
      <c r="Q2070" s="86"/>
      <c r="R2070" s="86"/>
      <c r="S2070" s="86"/>
      <c r="T2070" s="87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325</v>
      </c>
      <c r="AU2070" s="19" t="s">
        <v>85</v>
      </c>
    </row>
    <row r="2071" s="14" customFormat="1">
      <c r="A2071" s="14"/>
      <c r="B2071" s="249"/>
      <c r="C2071" s="250"/>
      <c r="D2071" s="240" t="s">
        <v>327</v>
      </c>
      <c r="E2071" s="251" t="s">
        <v>19</v>
      </c>
      <c r="F2071" s="252" t="s">
        <v>271</v>
      </c>
      <c r="G2071" s="250"/>
      <c r="H2071" s="253">
        <v>67.486999999999995</v>
      </c>
      <c r="I2071" s="254"/>
      <c r="J2071" s="250"/>
      <c r="K2071" s="250"/>
      <c r="L2071" s="255"/>
      <c r="M2071" s="256"/>
      <c r="N2071" s="257"/>
      <c r="O2071" s="257"/>
      <c r="P2071" s="257"/>
      <c r="Q2071" s="257"/>
      <c r="R2071" s="257"/>
      <c r="S2071" s="257"/>
      <c r="T2071" s="258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9" t="s">
        <v>327</v>
      </c>
      <c r="AU2071" s="259" t="s">
        <v>85</v>
      </c>
      <c r="AV2071" s="14" t="s">
        <v>85</v>
      </c>
      <c r="AW2071" s="14" t="s">
        <v>36</v>
      </c>
      <c r="AX2071" s="14" t="s">
        <v>82</v>
      </c>
      <c r="AY2071" s="259" t="s">
        <v>207</v>
      </c>
    </row>
    <row r="2072" s="2" customFormat="1" ht="16.5" customHeight="1">
      <c r="A2072" s="40"/>
      <c r="B2072" s="41"/>
      <c r="C2072" s="282" t="s">
        <v>2535</v>
      </c>
      <c r="D2072" s="282" t="s">
        <v>427</v>
      </c>
      <c r="E2072" s="283" t="s">
        <v>2536</v>
      </c>
      <c r="F2072" s="284" t="s">
        <v>2537</v>
      </c>
      <c r="G2072" s="285" t="s">
        <v>220</v>
      </c>
      <c r="H2072" s="286">
        <v>2940.2710000000002</v>
      </c>
      <c r="I2072" s="287"/>
      <c r="J2072" s="288">
        <f>ROUND(I2072*H2072,2)</f>
        <v>0</v>
      </c>
      <c r="K2072" s="284" t="s">
        <v>323</v>
      </c>
      <c r="L2072" s="289"/>
      <c r="M2072" s="290" t="s">
        <v>19</v>
      </c>
      <c r="N2072" s="291" t="s">
        <v>46</v>
      </c>
      <c r="O2072" s="86"/>
      <c r="P2072" s="231">
        <f>O2072*H2072</f>
        <v>0</v>
      </c>
      <c r="Q2072" s="231">
        <v>0.0060000000000000001</v>
      </c>
      <c r="R2072" s="231">
        <f>Q2072*H2072</f>
        <v>17.641626000000002</v>
      </c>
      <c r="S2072" s="231">
        <v>0</v>
      </c>
      <c r="T2072" s="232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6" t="s">
        <v>677</v>
      </c>
      <c r="AT2072" s="226" t="s">
        <v>427</v>
      </c>
      <c r="AU2072" s="226" t="s">
        <v>85</v>
      </c>
      <c r="AY2072" s="19" t="s">
        <v>207</v>
      </c>
      <c r="BE2072" s="227">
        <f>IF(N2072="základní",J2072,0)</f>
        <v>0</v>
      </c>
      <c r="BF2072" s="227">
        <f>IF(N2072="snížená",J2072,0)</f>
        <v>0</v>
      </c>
      <c r="BG2072" s="227">
        <f>IF(N2072="zákl. přenesená",J2072,0)</f>
        <v>0</v>
      </c>
      <c r="BH2072" s="227">
        <f>IF(N2072="sníž. přenesená",J2072,0)</f>
        <v>0</v>
      </c>
      <c r="BI2072" s="227">
        <f>IF(N2072="nulová",J2072,0)</f>
        <v>0</v>
      </c>
      <c r="BJ2072" s="19" t="s">
        <v>82</v>
      </c>
      <c r="BK2072" s="227">
        <f>ROUND(I2072*H2072,2)</f>
        <v>0</v>
      </c>
      <c r="BL2072" s="19" t="s">
        <v>486</v>
      </c>
      <c r="BM2072" s="226" t="s">
        <v>2538</v>
      </c>
    </row>
    <row r="2073" s="14" customFormat="1">
      <c r="A2073" s="14"/>
      <c r="B2073" s="249"/>
      <c r="C2073" s="250"/>
      <c r="D2073" s="240" t="s">
        <v>327</v>
      </c>
      <c r="E2073" s="251" t="s">
        <v>19</v>
      </c>
      <c r="F2073" s="252" t="s">
        <v>2273</v>
      </c>
      <c r="G2073" s="250"/>
      <c r="H2073" s="253">
        <v>2940.2710000000002</v>
      </c>
      <c r="I2073" s="254"/>
      <c r="J2073" s="250"/>
      <c r="K2073" s="250"/>
      <c r="L2073" s="255"/>
      <c r="M2073" s="256"/>
      <c r="N2073" s="257"/>
      <c r="O2073" s="257"/>
      <c r="P2073" s="257"/>
      <c r="Q2073" s="257"/>
      <c r="R2073" s="257"/>
      <c r="S2073" s="257"/>
      <c r="T2073" s="258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9" t="s">
        <v>327</v>
      </c>
      <c r="AU2073" s="259" t="s">
        <v>85</v>
      </c>
      <c r="AV2073" s="14" t="s">
        <v>85</v>
      </c>
      <c r="AW2073" s="14" t="s">
        <v>36</v>
      </c>
      <c r="AX2073" s="14" t="s">
        <v>82</v>
      </c>
      <c r="AY2073" s="259" t="s">
        <v>207</v>
      </c>
    </row>
    <row r="2074" s="2" customFormat="1" ht="16.5" customHeight="1">
      <c r="A2074" s="40"/>
      <c r="B2074" s="41"/>
      <c r="C2074" s="282" t="s">
        <v>2539</v>
      </c>
      <c r="D2074" s="282" t="s">
        <v>427</v>
      </c>
      <c r="E2074" s="283" t="s">
        <v>2540</v>
      </c>
      <c r="F2074" s="284" t="s">
        <v>2541</v>
      </c>
      <c r="G2074" s="285" t="s">
        <v>220</v>
      </c>
      <c r="H2074" s="286">
        <v>70.861000000000004</v>
      </c>
      <c r="I2074" s="287"/>
      <c r="J2074" s="288">
        <f>ROUND(I2074*H2074,2)</f>
        <v>0</v>
      </c>
      <c r="K2074" s="284" t="s">
        <v>323</v>
      </c>
      <c r="L2074" s="289"/>
      <c r="M2074" s="290" t="s">
        <v>19</v>
      </c>
      <c r="N2074" s="291" t="s">
        <v>46</v>
      </c>
      <c r="O2074" s="86"/>
      <c r="P2074" s="231">
        <f>O2074*H2074</f>
        <v>0</v>
      </c>
      <c r="Q2074" s="231">
        <v>0.0015</v>
      </c>
      <c r="R2074" s="231">
        <f>Q2074*H2074</f>
        <v>0.10629150000000001</v>
      </c>
      <c r="S2074" s="231">
        <v>0</v>
      </c>
      <c r="T2074" s="232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6" t="s">
        <v>677</v>
      </c>
      <c r="AT2074" s="226" t="s">
        <v>427</v>
      </c>
      <c r="AU2074" s="226" t="s">
        <v>85</v>
      </c>
      <c r="AY2074" s="19" t="s">
        <v>207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19" t="s">
        <v>82</v>
      </c>
      <c r="BK2074" s="227">
        <f>ROUND(I2074*H2074,2)</f>
        <v>0</v>
      </c>
      <c r="BL2074" s="19" t="s">
        <v>486</v>
      </c>
      <c r="BM2074" s="226" t="s">
        <v>2542</v>
      </c>
    </row>
    <row r="2075" s="14" customFormat="1">
      <c r="A2075" s="14"/>
      <c r="B2075" s="249"/>
      <c r="C2075" s="250"/>
      <c r="D2075" s="240" t="s">
        <v>327</v>
      </c>
      <c r="E2075" s="251" t="s">
        <v>19</v>
      </c>
      <c r="F2075" s="252" t="s">
        <v>2288</v>
      </c>
      <c r="G2075" s="250"/>
      <c r="H2075" s="253">
        <v>70.861000000000004</v>
      </c>
      <c r="I2075" s="254"/>
      <c r="J2075" s="250"/>
      <c r="K2075" s="250"/>
      <c r="L2075" s="255"/>
      <c r="M2075" s="256"/>
      <c r="N2075" s="257"/>
      <c r="O2075" s="257"/>
      <c r="P2075" s="257"/>
      <c r="Q2075" s="257"/>
      <c r="R2075" s="257"/>
      <c r="S2075" s="257"/>
      <c r="T2075" s="258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9" t="s">
        <v>327</v>
      </c>
      <c r="AU2075" s="259" t="s">
        <v>85</v>
      </c>
      <c r="AV2075" s="14" t="s">
        <v>85</v>
      </c>
      <c r="AW2075" s="14" t="s">
        <v>36</v>
      </c>
      <c r="AX2075" s="14" t="s">
        <v>82</v>
      </c>
      <c r="AY2075" s="259" t="s">
        <v>207</v>
      </c>
    </row>
    <row r="2076" s="2" customFormat="1" ht="16.5" customHeight="1">
      <c r="A2076" s="40"/>
      <c r="B2076" s="41"/>
      <c r="C2076" s="282" t="s">
        <v>2543</v>
      </c>
      <c r="D2076" s="282" t="s">
        <v>427</v>
      </c>
      <c r="E2076" s="283" t="s">
        <v>2544</v>
      </c>
      <c r="F2076" s="284" t="s">
        <v>2545</v>
      </c>
      <c r="G2076" s="285" t="s">
        <v>220</v>
      </c>
      <c r="H2076" s="286">
        <v>1470.135</v>
      </c>
      <c r="I2076" s="287"/>
      <c r="J2076" s="288">
        <f>ROUND(I2076*H2076,2)</f>
        <v>0</v>
      </c>
      <c r="K2076" s="284" t="s">
        <v>323</v>
      </c>
      <c r="L2076" s="289"/>
      <c r="M2076" s="290" t="s">
        <v>19</v>
      </c>
      <c r="N2076" s="291" t="s">
        <v>46</v>
      </c>
      <c r="O2076" s="86"/>
      <c r="P2076" s="231">
        <f>O2076*H2076</f>
        <v>0</v>
      </c>
      <c r="Q2076" s="231">
        <v>0.0030000000000000001</v>
      </c>
      <c r="R2076" s="231">
        <f>Q2076*H2076</f>
        <v>4.4104049999999999</v>
      </c>
      <c r="S2076" s="231">
        <v>0</v>
      </c>
      <c r="T2076" s="232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6" t="s">
        <v>677</v>
      </c>
      <c r="AT2076" s="226" t="s">
        <v>427</v>
      </c>
      <c r="AU2076" s="226" t="s">
        <v>85</v>
      </c>
      <c r="AY2076" s="19" t="s">
        <v>207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19" t="s">
        <v>82</v>
      </c>
      <c r="BK2076" s="227">
        <f>ROUND(I2076*H2076,2)</f>
        <v>0</v>
      </c>
      <c r="BL2076" s="19" t="s">
        <v>486</v>
      </c>
      <c r="BM2076" s="226" t="s">
        <v>2546</v>
      </c>
    </row>
    <row r="2077" s="14" customFormat="1">
      <c r="A2077" s="14"/>
      <c r="B2077" s="249"/>
      <c r="C2077" s="250"/>
      <c r="D2077" s="240" t="s">
        <v>327</v>
      </c>
      <c r="E2077" s="251" t="s">
        <v>19</v>
      </c>
      <c r="F2077" s="252" t="s">
        <v>2287</v>
      </c>
      <c r="G2077" s="250"/>
      <c r="H2077" s="253">
        <v>1470.135</v>
      </c>
      <c r="I2077" s="254"/>
      <c r="J2077" s="250"/>
      <c r="K2077" s="250"/>
      <c r="L2077" s="255"/>
      <c r="M2077" s="256"/>
      <c r="N2077" s="257"/>
      <c r="O2077" s="257"/>
      <c r="P2077" s="257"/>
      <c r="Q2077" s="257"/>
      <c r="R2077" s="257"/>
      <c r="S2077" s="257"/>
      <c r="T2077" s="25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9" t="s">
        <v>327</v>
      </c>
      <c r="AU2077" s="259" t="s">
        <v>85</v>
      </c>
      <c r="AV2077" s="14" t="s">
        <v>85</v>
      </c>
      <c r="AW2077" s="14" t="s">
        <v>36</v>
      </c>
      <c r="AX2077" s="14" t="s">
        <v>82</v>
      </c>
      <c r="AY2077" s="259" t="s">
        <v>207</v>
      </c>
    </row>
    <row r="2078" s="2" customFormat="1" ht="16.5" customHeight="1">
      <c r="A2078" s="40"/>
      <c r="B2078" s="41"/>
      <c r="C2078" s="282" t="s">
        <v>2547</v>
      </c>
      <c r="D2078" s="282" t="s">
        <v>427</v>
      </c>
      <c r="E2078" s="283" t="s">
        <v>2548</v>
      </c>
      <c r="F2078" s="284" t="s">
        <v>2549</v>
      </c>
      <c r="G2078" s="285" t="s">
        <v>220</v>
      </c>
      <c r="H2078" s="286">
        <v>1540.9960000000001</v>
      </c>
      <c r="I2078" s="287"/>
      <c r="J2078" s="288">
        <f>ROUND(I2078*H2078,2)</f>
        <v>0</v>
      </c>
      <c r="K2078" s="284" t="s">
        <v>323</v>
      </c>
      <c r="L2078" s="289"/>
      <c r="M2078" s="290" t="s">
        <v>19</v>
      </c>
      <c r="N2078" s="291" t="s">
        <v>46</v>
      </c>
      <c r="O2078" s="86"/>
      <c r="P2078" s="231">
        <f>O2078*H2078</f>
        <v>0</v>
      </c>
      <c r="Q2078" s="231">
        <v>0.0035000000000000001</v>
      </c>
      <c r="R2078" s="231">
        <f>Q2078*H2078</f>
        <v>5.3934860000000002</v>
      </c>
      <c r="S2078" s="231">
        <v>0</v>
      </c>
      <c r="T2078" s="232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6" t="s">
        <v>677</v>
      </c>
      <c r="AT2078" s="226" t="s">
        <v>427</v>
      </c>
      <c r="AU2078" s="226" t="s">
        <v>85</v>
      </c>
      <c r="AY2078" s="19" t="s">
        <v>207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19" t="s">
        <v>82</v>
      </c>
      <c r="BK2078" s="227">
        <f>ROUND(I2078*H2078,2)</f>
        <v>0</v>
      </c>
      <c r="BL2078" s="19" t="s">
        <v>486</v>
      </c>
      <c r="BM2078" s="226" t="s">
        <v>2550</v>
      </c>
    </row>
    <row r="2079" s="14" customFormat="1">
      <c r="A2079" s="14"/>
      <c r="B2079" s="249"/>
      <c r="C2079" s="250"/>
      <c r="D2079" s="240" t="s">
        <v>327</v>
      </c>
      <c r="E2079" s="251" t="s">
        <v>19</v>
      </c>
      <c r="F2079" s="252" t="s">
        <v>2287</v>
      </c>
      <c r="G2079" s="250"/>
      <c r="H2079" s="253">
        <v>1470.135</v>
      </c>
      <c r="I2079" s="254"/>
      <c r="J2079" s="250"/>
      <c r="K2079" s="250"/>
      <c r="L2079" s="255"/>
      <c r="M2079" s="256"/>
      <c r="N2079" s="257"/>
      <c r="O2079" s="257"/>
      <c r="P2079" s="257"/>
      <c r="Q2079" s="257"/>
      <c r="R2079" s="257"/>
      <c r="S2079" s="257"/>
      <c r="T2079" s="258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9" t="s">
        <v>327</v>
      </c>
      <c r="AU2079" s="259" t="s">
        <v>85</v>
      </c>
      <c r="AV2079" s="14" t="s">
        <v>85</v>
      </c>
      <c r="AW2079" s="14" t="s">
        <v>36</v>
      </c>
      <c r="AX2079" s="14" t="s">
        <v>75</v>
      </c>
      <c r="AY2079" s="259" t="s">
        <v>207</v>
      </c>
    </row>
    <row r="2080" s="14" customFormat="1">
      <c r="A2080" s="14"/>
      <c r="B2080" s="249"/>
      <c r="C2080" s="250"/>
      <c r="D2080" s="240" t="s">
        <v>327</v>
      </c>
      <c r="E2080" s="251" t="s">
        <v>19</v>
      </c>
      <c r="F2080" s="252" t="s">
        <v>2288</v>
      </c>
      <c r="G2080" s="250"/>
      <c r="H2080" s="253">
        <v>70.861000000000004</v>
      </c>
      <c r="I2080" s="254"/>
      <c r="J2080" s="250"/>
      <c r="K2080" s="250"/>
      <c r="L2080" s="255"/>
      <c r="M2080" s="256"/>
      <c r="N2080" s="257"/>
      <c r="O2080" s="257"/>
      <c r="P2080" s="257"/>
      <c r="Q2080" s="257"/>
      <c r="R2080" s="257"/>
      <c r="S2080" s="257"/>
      <c r="T2080" s="258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9" t="s">
        <v>327</v>
      </c>
      <c r="AU2080" s="259" t="s">
        <v>85</v>
      </c>
      <c r="AV2080" s="14" t="s">
        <v>85</v>
      </c>
      <c r="AW2080" s="14" t="s">
        <v>36</v>
      </c>
      <c r="AX2080" s="14" t="s">
        <v>75</v>
      </c>
      <c r="AY2080" s="259" t="s">
        <v>207</v>
      </c>
    </row>
    <row r="2081" s="15" customFormat="1">
      <c r="A2081" s="15"/>
      <c r="B2081" s="260"/>
      <c r="C2081" s="261"/>
      <c r="D2081" s="240" t="s">
        <v>327</v>
      </c>
      <c r="E2081" s="262" t="s">
        <v>19</v>
      </c>
      <c r="F2081" s="263" t="s">
        <v>345</v>
      </c>
      <c r="G2081" s="261"/>
      <c r="H2081" s="264">
        <v>1540.9960000000001</v>
      </c>
      <c r="I2081" s="265"/>
      <c r="J2081" s="261"/>
      <c r="K2081" s="261"/>
      <c r="L2081" s="266"/>
      <c r="M2081" s="267"/>
      <c r="N2081" s="268"/>
      <c r="O2081" s="268"/>
      <c r="P2081" s="268"/>
      <c r="Q2081" s="268"/>
      <c r="R2081" s="268"/>
      <c r="S2081" s="268"/>
      <c r="T2081" s="269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70" t="s">
        <v>327</v>
      </c>
      <c r="AU2081" s="270" t="s">
        <v>85</v>
      </c>
      <c r="AV2081" s="15" t="s">
        <v>215</v>
      </c>
      <c r="AW2081" s="15" t="s">
        <v>36</v>
      </c>
      <c r="AX2081" s="15" t="s">
        <v>82</v>
      </c>
      <c r="AY2081" s="270" t="s">
        <v>207</v>
      </c>
    </row>
    <row r="2082" s="2" customFormat="1" ht="16.5" customHeight="1">
      <c r="A2082" s="40"/>
      <c r="B2082" s="41"/>
      <c r="C2082" s="282" t="s">
        <v>2551</v>
      </c>
      <c r="D2082" s="282" t="s">
        <v>427</v>
      </c>
      <c r="E2082" s="283" t="s">
        <v>2552</v>
      </c>
      <c r="F2082" s="284" t="s">
        <v>2553</v>
      </c>
      <c r="G2082" s="285" t="s">
        <v>337</v>
      </c>
      <c r="H2082" s="286">
        <v>5.1959999999999997</v>
      </c>
      <c r="I2082" s="287"/>
      <c r="J2082" s="288">
        <f>ROUND(I2082*H2082,2)</f>
        <v>0</v>
      </c>
      <c r="K2082" s="284" t="s">
        <v>323</v>
      </c>
      <c r="L2082" s="289"/>
      <c r="M2082" s="290" t="s">
        <v>19</v>
      </c>
      <c r="N2082" s="291" t="s">
        <v>46</v>
      </c>
      <c r="O2082" s="86"/>
      <c r="P2082" s="231">
        <f>O2082*H2082</f>
        <v>0</v>
      </c>
      <c r="Q2082" s="231">
        <v>0.02</v>
      </c>
      <c r="R2082" s="231">
        <f>Q2082*H2082</f>
        <v>0.10392</v>
      </c>
      <c r="S2082" s="231">
        <v>0</v>
      </c>
      <c r="T2082" s="232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26" t="s">
        <v>677</v>
      </c>
      <c r="AT2082" s="226" t="s">
        <v>427</v>
      </c>
      <c r="AU2082" s="226" t="s">
        <v>85</v>
      </c>
      <c r="AY2082" s="19" t="s">
        <v>207</v>
      </c>
      <c r="BE2082" s="227">
        <f>IF(N2082="základní",J2082,0)</f>
        <v>0</v>
      </c>
      <c r="BF2082" s="227">
        <f>IF(N2082="snížená",J2082,0)</f>
        <v>0</v>
      </c>
      <c r="BG2082" s="227">
        <f>IF(N2082="zákl. přenesená",J2082,0)</f>
        <v>0</v>
      </c>
      <c r="BH2082" s="227">
        <f>IF(N2082="sníž. přenesená",J2082,0)</f>
        <v>0</v>
      </c>
      <c r="BI2082" s="227">
        <f>IF(N2082="nulová",J2082,0)</f>
        <v>0</v>
      </c>
      <c r="BJ2082" s="19" t="s">
        <v>82</v>
      </c>
      <c r="BK2082" s="227">
        <f>ROUND(I2082*H2082,2)</f>
        <v>0</v>
      </c>
      <c r="BL2082" s="19" t="s">
        <v>486</v>
      </c>
      <c r="BM2082" s="226" t="s">
        <v>2554</v>
      </c>
    </row>
    <row r="2083" s="14" customFormat="1">
      <c r="A2083" s="14"/>
      <c r="B2083" s="249"/>
      <c r="C2083" s="250"/>
      <c r="D2083" s="240" t="s">
        <v>327</v>
      </c>
      <c r="E2083" s="251" t="s">
        <v>19</v>
      </c>
      <c r="F2083" s="252" t="s">
        <v>2555</v>
      </c>
      <c r="G2083" s="250"/>
      <c r="H2083" s="253">
        <v>5.1959999999999997</v>
      </c>
      <c r="I2083" s="254"/>
      <c r="J2083" s="250"/>
      <c r="K2083" s="250"/>
      <c r="L2083" s="255"/>
      <c r="M2083" s="256"/>
      <c r="N2083" s="257"/>
      <c r="O2083" s="257"/>
      <c r="P2083" s="257"/>
      <c r="Q2083" s="257"/>
      <c r="R2083" s="257"/>
      <c r="S2083" s="257"/>
      <c r="T2083" s="258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9" t="s">
        <v>327</v>
      </c>
      <c r="AU2083" s="259" t="s">
        <v>85</v>
      </c>
      <c r="AV2083" s="14" t="s">
        <v>85</v>
      </c>
      <c r="AW2083" s="14" t="s">
        <v>36</v>
      </c>
      <c r="AX2083" s="14" t="s">
        <v>82</v>
      </c>
      <c r="AY2083" s="259" t="s">
        <v>207</v>
      </c>
    </row>
    <row r="2084" s="2" customFormat="1" ht="16.5" customHeight="1">
      <c r="A2084" s="40"/>
      <c r="B2084" s="41"/>
      <c r="C2084" s="214" t="s">
        <v>2556</v>
      </c>
      <c r="D2084" s="214" t="s">
        <v>211</v>
      </c>
      <c r="E2084" s="215" t="s">
        <v>2557</v>
      </c>
      <c r="F2084" s="216" t="s">
        <v>2558</v>
      </c>
      <c r="G2084" s="217" t="s">
        <v>496</v>
      </c>
      <c r="H2084" s="218">
        <v>166.5</v>
      </c>
      <c r="I2084" s="219"/>
      <c r="J2084" s="220">
        <f>ROUND(I2084*H2084,2)</f>
        <v>0</v>
      </c>
      <c r="K2084" s="216" t="s">
        <v>323</v>
      </c>
      <c r="L2084" s="46"/>
      <c r="M2084" s="229" t="s">
        <v>19</v>
      </c>
      <c r="N2084" s="230" t="s">
        <v>46</v>
      </c>
      <c r="O2084" s="86"/>
      <c r="P2084" s="231">
        <f>O2084*H2084</f>
        <v>0</v>
      </c>
      <c r="Q2084" s="231">
        <v>0</v>
      </c>
      <c r="R2084" s="231">
        <f>Q2084*H2084</f>
        <v>0</v>
      </c>
      <c r="S2084" s="231">
        <v>0</v>
      </c>
      <c r="T2084" s="232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6" t="s">
        <v>486</v>
      </c>
      <c r="AT2084" s="226" t="s">
        <v>211</v>
      </c>
      <c r="AU2084" s="226" t="s">
        <v>85</v>
      </c>
      <c r="AY2084" s="19" t="s">
        <v>207</v>
      </c>
      <c r="BE2084" s="227">
        <f>IF(N2084="základní",J2084,0)</f>
        <v>0</v>
      </c>
      <c r="BF2084" s="227">
        <f>IF(N2084="snížená",J2084,0)</f>
        <v>0</v>
      </c>
      <c r="BG2084" s="227">
        <f>IF(N2084="zákl. přenesená",J2084,0)</f>
        <v>0</v>
      </c>
      <c r="BH2084" s="227">
        <f>IF(N2084="sníž. přenesená",J2084,0)</f>
        <v>0</v>
      </c>
      <c r="BI2084" s="227">
        <f>IF(N2084="nulová",J2084,0)</f>
        <v>0</v>
      </c>
      <c r="BJ2084" s="19" t="s">
        <v>82</v>
      </c>
      <c r="BK2084" s="227">
        <f>ROUND(I2084*H2084,2)</f>
        <v>0</v>
      </c>
      <c r="BL2084" s="19" t="s">
        <v>486</v>
      </c>
      <c r="BM2084" s="226" t="s">
        <v>2559</v>
      </c>
    </row>
    <row r="2085" s="2" customFormat="1">
      <c r="A2085" s="40"/>
      <c r="B2085" s="41"/>
      <c r="C2085" s="42"/>
      <c r="D2085" s="233" t="s">
        <v>325</v>
      </c>
      <c r="E2085" s="42"/>
      <c r="F2085" s="234" t="s">
        <v>2560</v>
      </c>
      <c r="G2085" s="42"/>
      <c r="H2085" s="42"/>
      <c r="I2085" s="235"/>
      <c r="J2085" s="42"/>
      <c r="K2085" s="42"/>
      <c r="L2085" s="46"/>
      <c r="M2085" s="236"/>
      <c r="N2085" s="237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325</v>
      </c>
      <c r="AU2085" s="19" t="s">
        <v>85</v>
      </c>
    </row>
    <row r="2086" s="14" customFormat="1">
      <c r="A2086" s="14"/>
      <c r="B2086" s="249"/>
      <c r="C2086" s="250"/>
      <c r="D2086" s="240" t="s">
        <v>327</v>
      </c>
      <c r="E2086" s="251" t="s">
        <v>19</v>
      </c>
      <c r="F2086" s="252" t="s">
        <v>2561</v>
      </c>
      <c r="G2086" s="250"/>
      <c r="H2086" s="253">
        <v>166.5</v>
      </c>
      <c r="I2086" s="254"/>
      <c r="J2086" s="250"/>
      <c r="K2086" s="250"/>
      <c r="L2086" s="255"/>
      <c r="M2086" s="256"/>
      <c r="N2086" s="257"/>
      <c r="O2086" s="257"/>
      <c r="P2086" s="257"/>
      <c r="Q2086" s="257"/>
      <c r="R2086" s="257"/>
      <c r="S2086" s="257"/>
      <c r="T2086" s="258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9" t="s">
        <v>327</v>
      </c>
      <c r="AU2086" s="259" t="s">
        <v>85</v>
      </c>
      <c r="AV2086" s="14" t="s">
        <v>85</v>
      </c>
      <c r="AW2086" s="14" t="s">
        <v>36</v>
      </c>
      <c r="AX2086" s="14" t="s">
        <v>82</v>
      </c>
      <c r="AY2086" s="259" t="s">
        <v>207</v>
      </c>
    </row>
    <row r="2087" s="2" customFormat="1" ht="16.5" customHeight="1">
      <c r="A2087" s="40"/>
      <c r="B2087" s="41"/>
      <c r="C2087" s="282" t="s">
        <v>2562</v>
      </c>
      <c r="D2087" s="282" t="s">
        <v>427</v>
      </c>
      <c r="E2087" s="283" t="s">
        <v>2563</v>
      </c>
      <c r="F2087" s="284" t="s">
        <v>2564</v>
      </c>
      <c r="G2087" s="285" t="s">
        <v>496</v>
      </c>
      <c r="H2087" s="286">
        <v>174.82499999999999</v>
      </c>
      <c r="I2087" s="287"/>
      <c r="J2087" s="288">
        <f>ROUND(I2087*H2087,2)</f>
        <v>0</v>
      </c>
      <c r="K2087" s="284" t="s">
        <v>323</v>
      </c>
      <c r="L2087" s="289"/>
      <c r="M2087" s="290" t="s">
        <v>19</v>
      </c>
      <c r="N2087" s="291" t="s">
        <v>46</v>
      </c>
      <c r="O2087" s="86"/>
      <c r="P2087" s="231">
        <f>O2087*H2087</f>
        <v>0</v>
      </c>
      <c r="Q2087" s="231">
        <v>0.00038000000000000002</v>
      </c>
      <c r="R2087" s="231">
        <f>Q2087*H2087</f>
        <v>0.066433499999999993</v>
      </c>
      <c r="S2087" s="231">
        <v>0</v>
      </c>
      <c r="T2087" s="232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677</v>
      </c>
      <c r="AT2087" s="226" t="s">
        <v>427</v>
      </c>
      <c r="AU2087" s="226" t="s">
        <v>85</v>
      </c>
      <c r="AY2087" s="19" t="s">
        <v>207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82</v>
      </c>
      <c r="BK2087" s="227">
        <f>ROUND(I2087*H2087,2)</f>
        <v>0</v>
      </c>
      <c r="BL2087" s="19" t="s">
        <v>486</v>
      </c>
      <c r="BM2087" s="226" t="s">
        <v>2565</v>
      </c>
    </row>
    <row r="2088" s="14" customFormat="1">
      <c r="A2088" s="14"/>
      <c r="B2088" s="249"/>
      <c r="C2088" s="250"/>
      <c r="D2088" s="240" t="s">
        <v>327</v>
      </c>
      <c r="E2088" s="251" t="s">
        <v>19</v>
      </c>
      <c r="F2088" s="252" t="s">
        <v>2566</v>
      </c>
      <c r="G2088" s="250"/>
      <c r="H2088" s="253">
        <v>174.82499999999999</v>
      </c>
      <c r="I2088" s="254"/>
      <c r="J2088" s="250"/>
      <c r="K2088" s="250"/>
      <c r="L2088" s="255"/>
      <c r="M2088" s="256"/>
      <c r="N2088" s="257"/>
      <c r="O2088" s="257"/>
      <c r="P2088" s="257"/>
      <c r="Q2088" s="257"/>
      <c r="R2088" s="257"/>
      <c r="S2088" s="257"/>
      <c r="T2088" s="258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9" t="s">
        <v>327</v>
      </c>
      <c r="AU2088" s="259" t="s">
        <v>85</v>
      </c>
      <c r="AV2088" s="14" t="s">
        <v>85</v>
      </c>
      <c r="AW2088" s="14" t="s">
        <v>36</v>
      </c>
      <c r="AX2088" s="14" t="s">
        <v>82</v>
      </c>
      <c r="AY2088" s="259" t="s">
        <v>207</v>
      </c>
    </row>
    <row r="2089" s="2" customFormat="1" ht="24.15" customHeight="1">
      <c r="A2089" s="40"/>
      <c r="B2089" s="41"/>
      <c r="C2089" s="214" t="s">
        <v>2567</v>
      </c>
      <c r="D2089" s="214" t="s">
        <v>211</v>
      </c>
      <c r="E2089" s="215" t="s">
        <v>2568</v>
      </c>
      <c r="F2089" s="216" t="s">
        <v>2569</v>
      </c>
      <c r="G2089" s="217" t="s">
        <v>496</v>
      </c>
      <c r="H2089" s="218">
        <v>133.25</v>
      </c>
      <c r="I2089" s="219"/>
      <c r="J2089" s="220">
        <f>ROUND(I2089*H2089,2)</f>
        <v>0</v>
      </c>
      <c r="K2089" s="216" t="s">
        <v>323</v>
      </c>
      <c r="L2089" s="46"/>
      <c r="M2089" s="229" t="s">
        <v>19</v>
      </c>
      <c r="N2089" s="230" t="s">
        <v>46</v>
      </c>
      <c r="O2089" s="86"/>
      <c r="P2089" s="231">
        <f>O2089*H2089</f>
        <v>0</v>
      </c>
      <c r="Q2089" s="231">
        <v>0.00010000000000000001</v>
      </c>
      <c r="R2089" s="231">
        <f>Q2089*H2089</f>
        <v>0.013325</v>
      </c>
      <c r="S2089" s="231">
        <v>0</v>
      </c>
      <c r="T2089" s="232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26" t="s">
        <v>486</v>
      </c>
      <c r="AT2089" s="226" t="s">
        <v>211</v>
      </c>
      <c r="AU2089" s="226" t="s">
        <v>85</v>
      </c>
      <c r="AY2089" s="19" t="s">
        <v>207</v>
      </c>
      <c r="BE2089" s="227">
        <f>IF(N2089="základní",J2089,0)</f>
        <v>0</v>
      </c>
      <c r="BF2089" s="227">
        <f>IF(N2089="snížená",J2089,0)</f>
        <v>0</v>
      </c>
      <c r="BG2089" s="227">
        <f>IF(N2089="zákl. přenesená",J2089,0)</f>
        <v>0</v>
      </c>
      <c r="BH2089" s="227">
        <f>IF(N2089="sníž. přenesená",J2089,0)</f>
        <v>0</v>
      </c>
      <c r="BI2089" s="227">
        <f>IF(N2089="nulová",J2089,0)</f>
        <v>0</v>
      </c>
      <c r="BJ2089" s="19" t="s">
        <v>82</v>
      </c>
      <c r="BK2089" s="227">
        <f>ROUND(I2089*H2089,2)</f>
        <v>0</v>
      </c>
      <c r="BL2089" s="19" t="s">
        <v>486</v>
      </c>
      <c r="BM2089" s="226" t="s">
        <v>2570</v>
      </c>
    </row>
    <row r="2090" s="2" customFormat="1">
      <c r="A2090" s="40"/>
      <c r="B2090" s="41"/>
      <c r="C2090" s="42"/>
      <c r="D2090" s="233" t="s">
        <v>325</v>
      </c>
      <c r="E2090" s="42"/>
      <c r="F2090" s="234" t="s">
        <v>2571</v>
      </c>
      <c r="G2090" s="42"/>
      <c r="H2090" s="42"/>
      <c r="I2090" s="235"/>
      <c r="J2090" s="42"/>
      <c r="K2090" s="42"/>
      <c r="L2090" s="46"/>
      <c r="M2090" s="236"/>
      <c r="N2090" s="237"/>
      <c r="O2090" s="86"/>
      <c r="P2090" s="86"/>
      <c r="Q2090" s="86"/>
      <c r="R2090" s="86"/>
      <c r="S2090" s="86"/>
      <c r="T2090" s="87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9" t="s">
        <v>325</v>
      </c>
      <c r="AU2090" s="19" t="s">
        <v>85</v>
      </c>
    </row>
    <row r="2091" s="13" customFormat="1">
      <c r="A2091" s="13"/>
      <c r="B2091" s="238"/>
      <c r="C2091" s="239"/>
      <c r="D2091" s="240" t="s">
        <v>327</v>
      </c>
      <c r="E2091" s="241" t="s">
        <v>19</v>
      </c>
      <c r="F2091" s="242" t="s">
        <v>2500</v>
      </c>
      <c r="G2091" s="239"/>
      <c r="H2091" s="241" t="s">
        <v>19</v>
      </c>
      <c r="I2091" s="243"/>
      <c r="J2091" s="239"/>
      <c r="K2091" s="239"/>
      <c r="L2091" s="244"/>
      <c r="M2091" s="245"/>
      <c r="N2091" s="246"/>
      <c r="O2091" s="246"/>
      <c r="P2091" s="246"/>
      <c r="Q2091" s="246"/>
      <c r="R2091" s="246"/>
      <c r="S2091" s="246"/>
      <c r="T2091" s="247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8" t="s">
        <v>327</v>
      </c>
      <c r="AU2091" s="248" t="s">
        <v>85</v>
      </c>
      <c r="AV2091" s="13" t="s">
        <v>82</v>
      </c>
      <c r="AW2091" s="13" t="s">
        <v>36</v>
      </c>
      <c r="AX2091" s="13" t="s">
        <v>75</v>
      </c>
      <c r="AY2091" s="248" t="s">
        <v>207</v>
      </c>
    </row>
    <row r="2092" s="14" customFormat="1">
      <c r="A2092" s="14"/>
      <c r="B2092" s="249"/>
      <c r="C2092" s="250"/>
      <c r="D2092" s="240" t="s">
        <v>327</v>
      </c>
      <c r="E2092" s="251" t="s">
        <v>19</v>
      </c>
      <c r="F2092" s="252" t="s">
        <v>2572</v>
      </c>
      <c r="G2092" s="250"/>
      <c r="H2092" s="253">
        <v>133.25</v>
      </c>
      <c r="I2092" s="254"/>
      <c r="J2092" s="250"/>
      <c r="K2092" s="250"/>
      <c r="L2092" s="255"/>
      <c r="M2092" s="256"/>
      <c r="N2092" s="257"/>
      <c r="O2092" s="257"/>
      <c r="P2092" s="257"/>
      <c r="Q2092" s="257"/>
      <c r="R2092" s="257"/>
      <c r="S2092" s="257"/>
      <c r="T2092" s="258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9" t="s">
        <v>327</v>
      </c>
      <c r="AU2092" s="259" t="s">
        <v>85</v>
      </c>
      <c r="AV2092" s="14" t="s">
        <v>85</v>
      </c>
      <c r="AW2092" s="14" t="s">
        <v>36</v>
      </c>
      <c r="AX2092" s="14" t="s">
        <v>82</v>
      </c>
      <c r="AY2092" s="259" t="s">
        <v>207</v>
      </c>
    </row>
    <row r="2093" s="2" customFormat="1" ht="24.15" customHeight="1">
      <c r="A2093" s="40"/>
      <c r="B2093" s="41"/>
      <c r="C2093" s="214" t="s">
        <v>2573</v>
      </c>
      <c r="D2093" s="214" t="s">
        <v>211</v>
      </c>
      <c r="E2093" s="215" t="s">
        <v>2574</v>
      </c>
      <c r="F2093" s="216" t="s">
        <v>2575</v>
      </c>
      <c r="G2093" s="217" t="s">
        <v>220</v>
      </c>
      <c r="H2093" s="218">
        <v>93.275000000000006</v>
      </c>
      <c r="I2093" s="219"/>
      <c r="J2093" s="220">
        <f>ROUND(I2093*H2093,2)</f>
        <v>0</v>
      </c>
      <c r="K2093" s="216" t="s">
        <v>323</v>
      </c>
      <c r="L2093" s="46"/>
      <c r="M2093" s="229" t="s">
        <v>19</v>
      </c>
      <c r="N2093" s="230" t="s">
        <v>46</v>
      </c>
      <c r="O2093" s="86"/>
      <c r="P2093" s="231">
        <f>O2093*H2093</f>
        <v>0</v>
      </c>
      <c r="Q2093" s="231">
        <v>0.00019000000000000001</v>
      </c>
      <c r="R2093" s="231">
        <f>Q2093*H2093</f>
        <v>0.017722250000000002</v>
      </c>
      <c r="S2093" s="231">
        <v>0</v>
      </c>
      <c r="T2093" s="232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26" t="s">
        <v>486</v>
      </c>
      <c r="AT2093" s="226" t="s">
        <v>211</v>
      </c>
      <c r="AU2093" s="226" t="s">
        <v>85</v>
      </c>
      <c r="AY2093" s="19" t="s">
        <v>207</v>
      </c>
      <c r="BE2093" s="227">
        <f>IF(N2093="základní",J2093,0)</f>
        <v>0</v>
      </c>
      <c r="BF2093" s="227">
        <f>IF(N2093="snížená",J2093,0)</f>
        <v>0</v>
      </c>
      <c r="BG2093" s="227">
        <f>IF(N2093="zákl. přenesená",J2093,0)</f>
        <v>0</v>
      </c>
      <c r="BH2093" s="227">
        <f>IF(N2093="sníž. přenesená",J2093,0)</f>
        <v>0</v>
      </c>
      <c r="BI2093" s="227">
        <f>IF(N2093="nulová",J2093,0)</f>
        <v>0</v>
      </c>
      <c r="BJ2093" s="19" t="s">
        <v>82</v>
      </c>
      <c r="BK2093" s="227">
        <f>ROUND(I2093*H2093,2)</f>
        <v>0</v>
      </c>
      <c r="BL2093" s="19" t="s">
        <v>486</v>
      </c>
      <c r="BM2093" s="226" t="s">
        <v>2576</v>
      </c>
    </row>
    <row r="2094" s="2" customFormat="1">
      <c r="A2094" s="40"/>
      <c r="B2094" s="41"/>
      <c r="C2094" s="42"/>
      <c r="D2094" s="233" t="s">
        <v>325</v>
      </c>
      <c r="E2094" s="42"/>
      <c r="F2094" s="234" t="s">
        <v>2577</v>
      </c>
      <c r="G2094" s="42"/>
      <c r="H2094" s="42"/>
      <c r="I2094" s="235"/>
      <c r="J2094" s="42"/>
      <c r="K2094" s="42"/>
      <c r="L2094" s="46"/>
      <c r="M2094" s="236"/>
      <c r="N2094" s="237"/>
      <c r="O2094" s="86"/>
      <c r="P2094" s="86"/>
      <c r="Q2094" s="86"/>
      <c r="R2094" s="86"/>
      <c r="S2094" s="86"/>
      <c r="T2094" s="87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T2094" s="19" t="s">
        <v>325</v>
      </c>
      <c r="AU2094" s="19" t="s">
        <v>85</v>
      </c>
    </row>
    <row r="2095" s="13" customFormat="1">
      <c r="A2095" s="13"/>
      <c r="B2095" s="238"/>
      <c r="C2095" s="239"/>
      <c r="D2095" s="240" t="s">
        <v>327</v>
      </c>
      <c r="E2095" s="241" t="s">
        <v>19</v>
      </c>
      <c r="F2095" s="242" t="s">
        <v>2578</v>
      </c>
      <c r="G2095" s="239"/>
      <c r="H2095" s="241" t="s">
        <v>19</v>
      </c>
      <c r="I2095" s="243"/>
      <c r="J2095" s="239"/>
      <c r="K2095" s="239"/>
      <c r="L2095" s="244"/>
      <c r="M2095" s="245"/>
      <c r="N2095" s="246"/>
      <c r="O2095" s="246"/>
      <c r="P2095" s="246"/>
      <c r="Q2095" s="246"/>
      <c r="R2095" s="246"/>
      <c r="S2095" s="246"/>
      <c r="T2095" s="247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8" t="s">
        <v>327</v>
      </c>
      <c r="AU2095" s="248" t="s">
        <v>85</v>
      </c>
      <c r="AV2095" s="13" t="s">
        <v>82</v>
      </c>
      <c r="AW2095" s="13" t="s">
        <v>36</v>
      </c>
      <c r="AX2095" s="13" t="s">
        <v>75</v>
      </c>
      <c r="AY2095" s="248" t="s">
        <v>207</v>
      </c>
    </row>
    <row r="2096" s="14" customFormat="1">
      <c r="A2096" s="14"/>
      <c r="B2096" s="249"/>
      <c r="C2096" s="250"/>
      <c r="D2096" s="240" t="s">
        <v>327</v>
      </c>
      <c r="E2096" s="251" t="s">
        <v>19</v>
      </c>
      <c r="F2096" s="252" t="s">
        <v>2579</v>
      </c>
      <c r="G2096" s="250"/>
      <c r="H2096" s="253">
        <v>93.275000000000006</v>
      </c>
      <c r="I2096" s="254"/>
      <c r="J2096" s="250"/>
      <c r="K2096" s="250"/>
      <c r="L2096" s="255"/>
      <c r="M2096" s="256"/>
      <c r="N2096" s="257"/>
      <c r="O2096" s="257"/>
      <c r="P2096" s="257"/>
      <c r="Q2096" s="257"/>
      <c r="R2096" s="257"/>
      <c r="S2096" s="257"/>
      <c r="T2096" s="258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9" t="s">
        <v>327</v>
      </c>
      <c r="AU2096" s="259" t="s">
        <v>85</v>
      </c>
      <c r="AV2096" s="14" t="s">
        <v>85</v>
      </c>
      <c r="AW2096" s="14" t="s">
        <v>36</v>
      </c>
      <c r="AX2096" s="14" t="s">
        <v>82</v>
      </c>
      <c r="AY2096" s="259" t="s">
        <v>207</v>
      </c>
    </row>
    <row r="2097" s="2" customFormat="1" ht="16.5" customHeight="1">
      <c r="A2097" s="40"/>
      <c r="B2097" s="41"/>
      <c r="C2097" s="282" t="s">
        <v>2580</v>
      </c>
      <c r="D2097" s="282" t="s">
        <v>427</v>
      </c>
      <c r="E2097" s="283" t="s">
        <v>2581</v>
      </c>
      <c r="F2097" s="284" t="s">
        <v>2582</v>
      </c>
      <c r="G2097" s="285" t="s">
        <v>220</v>
      </c>
      <c r="H2097" s="286">
        <v>167.89500000000001</v>
      </c>
      <c r="I2097" s="287"/>
      <c r="J2097" s="288">
        <f>ROUND(I2097*H2097,2)</f>
        <v>0</v>
      </c>
      <c r="K2097" s="284" t="s">
        <v>323</v>
      </c>
      <c r="L2097" s="289"/>
      <c r="M2097" s="290" t="s">
        <v>19</v>
      </c>
      <c r="N2097" s="291" t="s">
        <v>46</v>
      </c>
      <c r="O2097" s="86"/>
      <c r="P2097" s="231">
        <f>O2097*H2097</f>
        <v>0</v>
      </c>
      <c r="Q2097" s="231">
        <v>0.0015</v>
      </c>
      <c r="R2097" s="231">
        <f>Q2097*H2097</f>
        <v>0.25184250000000002</v>
      </c>
      <c r="S2097" s="231">
        <v>0</v>
      </c>
      <c r="T2097" s="232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26" t="s">
        <v>677</v>
      </c>
      <c r="AT2097" s="226" t="s">
        <v>427</v>
      </c>
      <c r="AU2097" s="226" t="s">
        <v>85</v>
      </c>
      <c r="AY2097" s="19" t="s">
        <v>207</v>
      </c>
      <c r="BE2097" s="227">
        <f>IF(N2097="základní",J2097,0)</f>
        <v>0</v>
      </c>
      <c r="BF2097" s="227">
        <f>IF(N2097="snížená",J2097,0)</f>
        <v>0</v>
      </c>
      <c r="BG2097" s="227">
        <f>IF(N2097="zákl. přenesená",J2097,0)</f>
        <v>0</v>
      </c>
      <c r="BH2097" s="227">
        <f>IF(N2097="sníž. přenesená",J2097,0)</f>
        <v>0</v>
      </c>
      <c r="BI2097" s="227">
        <f>IF(N2097="nulová",J2097,0)</f>
        <v>0</v>
      </c>
      <c r="BJ2097" s="19" t="s">
        <v>82</v>
      </c>
      <c r="BK2097" s="227">
        <f>ROUND(I2097*H2097,2)</f>
        <v>0</v>
      </c>
      <c r="BL2097" s="19" t="s">
        <v>486</v>
      </c>
      <c r="BM2097" s="226" t="s">
        <v>2583</v>
      </c>
    </row>
    <row r="2098" s="13" customFormat="1">
      <c r="A2098" s="13"/>
      <c r="B2098" s="238"/>
      <c r="C2098" s="239"/>
      <c r="D2098" s="240" t="s">
        <v>327</v>
      </c>
      <c r="E2098" s="241" t="s">
        <v>19</v>
      </c>
      <c r="F2098" s="242" t="s">
        <v>2584</v>
      </c>
      <c r="G2098" s="239"/>
      <c r="H2098" s="241" t="s">
        <v>19</v>
      </c>
      <c r="I2098" s="243"/>
      <c r="J2098" s="239"/>
      <c r="K2098" s="239"/>
      <c r="L2098" s="244"/>
      <c r="M2098" s="245"/>
      <c r="N2098" s="246"/>
      <c r="O2098" s="246"/>
      <c r="P2098" s="246"/>
      <c r="Q2098" s="246"/>
      <c r="R2098" s="246"/>
      <c r="S2098" s="246"/>
      <c r="T2098" s="247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8" t="s">
        <v>327</v>
      </c>
      <c r="AU2098" s="248" t="s">
        <v>85</v>
      </c>
      <c r="AV2098" s="13" t="s">
        <v>82</v>
      </c>
      <c r="AW2098" s="13" t="s">
        <v>36</v>
      </c>
      <c r="AX2098" s="13" t="s">
        <v>75</v>
      </c>
      <c r="AY2098" s="248" t="s">
        <v>207</v>
      </c>
    </row>
    <row r="2099" s="14" customFormat="1">
      <c r="A2099" s="14"/>
      <c r="B2099" s="249"/>
      <c r="C2099" s="250"/>
      <c r="D2099" s="240" t="s">
        <v>327</v>
      </c>
      <c r="E2099" s="251" t="s">
        <v>19</v>
      </c>
      <c r="F2099" s="252" t="s">
        <v>2585</v>
      </c>
      <c r="G2099" s="250"/>
      <c r="H2099" s="253">
        <v>69.956000000000003</v>
      </c>
      <c r="I2099" s="254"/>
      <c r="J2099" s="250"/>
      <c r="K2099" s="250"/>
      <c r="L2099" s="255"/>
      <c r="M2099" s="256"/>
      <c r="N2099" s="257"/>
      <c r="O2099" s="257"/>
      <c r="P2099" s="257"/>
      <c r="Q2099" s="257"/>
      <c r="R2099" s="257"/>
      <c r="S2099" s="257"/>
      <c r="T2099" s="258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9" t="s">
        <v>327</v>
      </c>
      <c r="AU2099" s="259" t="s">
        <v>85</v>
      </c>
      <c r="AV2099" s="14" t="s">
        <v>85</v>
      </c>
      <c r="AW2099" s="14" t="s">
        <v>36</v>
      </c>
      <c r="AX2099" s="14" t="s">
        <v>75</v>
      </c>
      <c r="AY2099" s="259" t="s">
        <v>207</v>
      </c>
    </row>
    <row r="2100" s="13" customFormat="1">
      <c r="A2100" s="13"/>
      <c r="B2100" s="238"/>
      <c r="C2100" s="239"/>
      <c r="D2100" s="240" t="s">
        <v>327</v>
      </c>
      <c r="E2100" s="241" t="s">
        <v>19</v>
      </c>
      <c r="F2100" s="242" t="s">
        <v>2586</v>
      </c>
      <c r="G2100" s="239"/>
      <c r="H2100" s="241" t="s">
        <v>19</v>
      </c>
      <c r="I2100" s="243"/>
      <c r="J2100" s="239"/>
      <c r="K2100" s="239"/>
      <c r="L2100" s="244"/>
      <c r="M2100" s="245"/>
      <c r="N2100" s="246"/>
      <c r="O2100" s="246"/>
      <c r="P2100" s="246"/>
      <c r="Q2100" s="246"/>
      <c r="R2100" s="246"/>
      <c r="S2100" s="246"/>
      <c r="T2100" s="247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8" t="s">
        <v>327</v>
      </c>
      <c r="AU2100" s="248" t="s">
        <v>85</v>
      </c>
      <c r="AV2100" s="13" t="s">
        <v>82</v>
      </c>
      <c r="AW2100" s="13" t="s">
        <v>36</v>
      </c>
      <c r="AX2100" s="13" t="s">
        <v>75</v>
      </c>
      <c r="AY2100" s="248" t="s">
        <v>207</v>
      </c>
    </row>
    <row r="2101" s="14" customFormat="1">
      <c r="A2101" s="14"/>
      <c r="B2101" s="249"/>
      <c r="C2101" s="250"/>
      <c r="D2101" s="240" t="s">
        <v>327</v>
      </c>
      <c r="E2101" s="251" t="s">
        <v>19</v>
      </c>
      <c r="F2101" s="252" t="s">
        <v>2587</v>
      </c>
      <c r="G2101" s="250"/>
      <c r="H2101" s="253">
        <v>97.938999999999993</v>
      </c>
      <c r="I2101" s="254"/>
      <c r="J2101" s="250"/>
      <c r="K2101" s="250"/>
      <c r="L2101" s="255"/>
      <c r="M2101" s="256"/>
      <c r="N2101" s="257"/>
      <c r="O2101" s="257"/>
      <c r="P2101" s="257"/>
      <c r="Q2101" s="257"/>
      <c r="R2101" s="257"/>
      <c r="S2101" s="257"/>
      <c r="T2101" s="258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9" t="s">
        <v>327</v>
      </c>
      <c r="AU2101" s="259" t="s">
        <v>85</v>
      </c>
      <c r="AV2101" s="14" t="s">
        <v>85</v>
      </c>
      <c r="AW2101" s="14" t="s">
        <v>36</v>
      </c>
      <c r="AX2101" s="14" t="s">
        <v>75</v>
      </c>
      <c r="AY2101" s="259" t="s">
        <v>207</v>
      </c>
    </row>
    <row r="2102" s="15" customFormat="1">
      <c r="A2102" s="15"/>
      <c r="B2102" s="260"/>
      <c r="C2102" s="261"/>
      <c r="D2102" s="240" t="s">
        <v>327</v>
      </c>
      <c r="E2102" s="262" t="s">
        <v>19</v>
      </c>
      <c r="F2102" s="263" t="s">
        <v>345</v>
      </c>
      <c r="G2102" s="261"/>
      <c r="H2102" s="264">
        <v>167.89500000000001</v>
      </c>
      <c r="I2102" s="265"/>
      <c r="J2102" s="261"/>
      <c r="K2102" s="261"/>
      <c r="L2102" s="266"/>
      <c r="M2102" s="267"/>
      <c r="N2102" s="268"/>
      <c r="O2102" s="268"/>
      <c r="P2102" s="268"/>
      <c r="Q2102" s="268"/>
      <c r="R2102" s="268"/>
      <c r="S2102" s="268"/>
      <c r="T2102" s="269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70" t="s">
        <v>327</v>
      </c>
      <c r="AU2102" s="270" t="s">
        <v>85</v>
      </c>
      <c r="AV2102" s="15" t="s">
        <v>215</v>
      </c>
      <c r="AW2102" s="15" t="s">
        <v>36</v>
      </c>
      <c r="AX2102" s="15" t="s">
        <v>82</v>
      </c>
      <c r="AY2102" s="270" t="s">
        <v>207</v>
      </c>
    </row>
    <row r="2103" s="2" customFormat="1" ht="24.15" customHeight="1">
      <c r="A2103" s="40"/>
      <c r="B2103" s="41"/>
      <c r="C2103" s="214" t="s">
        <v>2588</v>
      </c>
      <c r="D2103" s="214" t="s">
        <v>211</v>
      </c>
      <c r="E2103" s="215" t="s">
        <v>2589</v>
      </c>
      <c r="F2103" s="216" t="s">
        <v>2590</v>
      </c>
      <c r="G2103" s="217" t="s">
        <v>220</v>
      </c>
      <c r="H2103" s="218">
        <v>1903.0219999999999</v>
      </c>
      <c r="I2103" s="219"/>
      <c r="J2103" s="220">
        <f>ROUND(I2103*H2103,2)</f>
        <v>0</v>
      </c>
      <c r="K2103" s="216" t="s">
        <v>323</v>
      </c>
      <c r="L2103" s="46"/>
      <c r="M2103" s="229" t="s">
        <v>19</v>
      </c>
      <c r="N2103" s="230" t="s">
        <v>46</v>
      </c>
      <c r="O2103" s="86"/>
      <c r="P2103" s="231">
        <f>O2103*H2103</f>
        <v>0</v>
      </c>
      <c r="Q2103" s="231">
        <v>1.0000000000000001E-05</v>
      </c>
      <c r="R2103" s="231">
        <f>Q2103*H2103</f>
        <v>0.01903022</v>
      </c>
      <c r="S2103" s="231">
        <v>0</v>
      </c>
      <c r="T2103" s="232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6" t="s">
        <v>486</v>
      </c>
      <c r="AT2103" s="226" t="s">
        <v>211</v>
      </c>
      <c r="AU2103" s="226" t="s">
        <v>85</v>
      </c>
      <c r="AY2103" s="19" t="s">
        <v>207</v>
      </c>
      <c r="BE2103" s="227">
        <f>IF(N2103="základní",J2103,0)</f>
        <v>0</v>
      </c>
      <c r="BF2103" s="227">
        <f>IF(N2103="snížená",J2103,0)</f>
        <v>0</v>
      </c>
      <c r="BG2103" s="227">
        <f>IF(N2103="zákl. přenesená",J2103,0)</f>
        <v>0</v>
      </c>
      <c r="BH2103" s="227">
        <f>IF(N2103="sníž. přenesená",J2103,0)</f>
        <v>0</v>
      </c>
      <c r="BI2103" s="227">
        <f>IF(N2103="nulová",J2103,0)</f>
        <v>0</v>
      </c>
      <c r="BJ2103" s="19" t="s">
        <v>82</v>
      </c>
      <c r="BK2103" s="227">
        <f>ROUND(I2103*H2103,2)</f>
        <v>0</v>
      </c>
      <c r="BL2103" s="19" t="s">
        <v>486</v>
      </c>
      <c r="BM2103" s="226" t="s">
        <v>2591</v>
      </c>
    </row>
    <row r="2104" s="2" customFormat="1">
      <c r="A2104" s="40"/>
      <c r="B2104" s="41"/>
      <c r="C2104" s="42"/>
      <c r="D2104" s="233" t="s">
        <v>325</v>
      </c>
      <c r="E2104" s="42"/>
      <c r="F2104" s="234" t="s">
        <v>2592</v>
      </c>
      <c r="G2104" s="42"/>
      <c r="H2104" s="42"/>
      <c r="I2104" s="235"/>
      <c r="J2104" s="42"/>
      <c r="K2104" s="42"/>
      <c r="L2104" s="46"/>
      <c r="M2104" s="236"/>
      <c r="N2104" s="237"/>
      <c r="O2104" s="86"/>
      <c r="P2104" s="86"/>
      <c r="Q2104" s="86"/>
      <c r="R2104" s="86"/>
      <c r="S2104" s="86"/>
      <c r="T2104" s="87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T2104" s="19" t="s">
        <v>325</v>
      </c>
      <c r="AU2104" s="19" t="s">
        <v>85</v>
      </c>
    </row>
    <row r="2105" s="13" customFormat="1">
      <c r="A2105" s="13"/>
      <c r="B2105" s="238"/>
      <c r="C2105" s="239"/>
      <c r="D2105" s="240" t="s">
        <v>327</v>
      </c>
      <c r="E2105" s="241" t="s">
        <v>19</v>
      </c>
      <c r="F2105" s="242" t="s">
        <v>2593</v>
      </c>
      <c r="G2105" s="239"/>
      <c r="H2105" s="241" t="s">
        <v>19</v>
      </c>
      <c r="I2105" s="243"/>
      <c r="J2105" s="239"/>
      <c r="K2105" s="239"/>
      <c r="L2105" s="244"/>
      <c r="M2105" s="245"/>
      <c r="N2105" s="246"/>
      <c r="O2105" s="246"/>
      <c r="P2105" s="246"/>
      <c r="Q2105" s="246"/>
      <c r="R2105" s="246"/>
      <c r="S2105" s="246"/>
      <c r="T2105" s="247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8" t="s">
        <v>327</v>
      </c>
      <c r="AU2105" s="248" t="s">
        <v>85</v>
      </c>
      <c r="AV2105" s="13" t="s">
        <v>82</v>
      </c>
      <c r="AW2105" s="13" t="s">
        <v>36</v>
      </c>
      <c r="AX2105" s="13" t="s">
        <v>75</v>
      </c>
      <c r="AY2105" s="248" t="s">
        <v>207</v>
      </c>
    </row>
    <row r="2106" s="14" customFormat="1">
      <c r="A2106" s="14"/>
      <c r="B2106" s="249"/>
      <c r="C2106" s="250"/>
      <c r="D2106" s="240" t="s">
        <v>327</v>
      </c>
      <c r="E2106" s="251" t="s">
        <v>19</v>
      </c>
      <c r="F2106" s="252" t="s">
        <v>2594</v>
      </c>
      <c r="G2106" s="250"/>
      <c r="H2106" s="253">
        <v>1097.691</v>
      </c>
      <c r="I2106" s="254"/>
      <c r="J2106" s="250"/>
      <c r="K2106" s="250"/>
      <c r="L2106" s="255"/>
      <c r="M2106" s="256"/>
      <c r="N2106" s="257"/>
      <c r="O2106" s="257"/>
      <c r="P2106" s="257"/>
      <c r="Q2106" s="257"/>
      <c r="R2106" s="257"/>
      <c r="S2106" s="257"/>
      <c r="T2106" s="258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9" t="s">
        <v>327</v>
      </c>
      <c r="AU2106" s="259" t="s">
        <v>85</v>
      </c>
      <c r="AV2106" s="14" t="s">
        <v>85</v>
      </c>
      <c r="AW2106" s="14" t="s">
        <v>36</v>
      </c>
      <c r="AX2106" s="14" t="s">
        <v>75</v>
      </c>
      <c r="AY2106" s="259" t="s">
        <v>207</v>
      </c>
    </row>
    <row r="2107" s="14" customFormat="1">
      <c r="A2107" s="14"/>
      <c r="B2107" s="249"/>
      <c r="C2107" s="250"/>
      <c r="D2107" s="240" t="s">
        <v>327</v>
      </c>
      <c r="E2107" s="251" t="s">
        <v>19</v>
      </c>
      <c r="F2107" s="252" t="s">
        <v>2446</v>
      </c>
      <c r="G2107" s="250"/>
      <c r="H2107" s="253">
        <v>57.277999999999999</v>
      </c>
      <c r="I2107" s="254"/>
      <c r="J2107" s="250"/>
      <c r="K2107" s="250"/>
      <c r="L2107" s="255"/>
      <c r="M2107" s="256"/>
      <c r="N2107" s="257"/>
      <c r="O2107" s="257"/>
      <c r="P2107" s="257"/>
      <c r="Q2107" s="257"/>
      <c r="R2107" s="257"/>
      <c r="S2107" s="257"/>
      <c r="T2107" s="258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9" t="s">
        <v>327</v>
      </c>
      <c r="AU2107" s="259" t="s">
        <v>85</v>
      </c>
      <c r="AV2107" s="14" t="s">
        <v>85</v>
      </c>
      <c r="AW2107" s="14" t="s">
        <v>36</v>
      </c>
      <c r="AX2107" s="14" t="s">
        <v>75</v>
      </c>
      <c r="AY2107" s="259" t="s">
        <v>207</v>
      </c>
    </row>
    <row r="2108" s="14" customFormat="1">
      <c r="A2108" s="14"/>
      <c r="B2108" s="249"/>
      <c r="C2108" s="250"/>
      <c r="D2108" s="240" t="s">
        <v>327</v>
      </c>
      <c r="E2108" s="251" t="s">
        <v>19</v>
      </c>
      <c r="F2108" s="252" t="s">
        <v>2439</v>
      </c>
      <c r="G2108" s="250"/>
      <c r="H2108" s="253">
        <v>167.874</v>
      </c>
      <c r="I2108" s="254"/>
      <c r="J2108" s="250"/>
      <c r="K2108" s="250"/>
      <c r="L2108" s="255"/>
      <c r="M2108" s="256"/>
      <c r="N2108" s="257"/>
      <c r="O2108" s="257"/>
      <c r="P2108" s="257"/>
      <c r="Q2108" s="257"/>
      <c r="R2108" s="257"/>
      <c r="S2108" s="257"/>
      <c r="T2108" s="258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9" t="s">
        <v>327</v>
      </c>
      <c r="AU2108" s="259" t="s">
        <v>85</v>
      </c>
      <c r="AV2108" s="14" t="s">
        <v>85</v>
      </c>
      <c r="AW2108" s="14" t="s">
        <v>36</v>
      </c>
      <c r="AX2108" s="14" t="s">
        <v>75</v>
      </c>
      <c r="AY2108" s="259" t="s">
        <v>207</v>
      </c>
    </row>
    <row r="2109" s="14" customFormat="1">
      <c r="A2109" s="14"/>
      <c r="B2109" s="249"/>
      <c r="C2109" s="250"/>
      <c r="D2109" s="240" t="s">
        <v>327</v>
      </c>
      <c r="E2109" s="251" t="s">
        <v>19</v>
      </c>
      <c r="F2109" s="252" t="s">
        <v>2447</v>
      </c>
      <c r="G2109" s="250"/>
      <c r="H2109" s="253">
        <v>131.261</v>
      </c>
      <c r="I2109" s="254"/>
      <c r="J2109" s="250"/>
      <c r="K2109" s="250"/>
      <c r="L2109" s="255"/>
      <c r="M2109" s="256"/>
      <c r="N2109" s="257"/>
      <c r="O2109" s="257"/>
      <c r="P2109" s="257"/>
      <c r="Q2109" s="257"/>
      <c r="R2109" s="257"/>
      <c r="S2109" s="257"/>
      <c r="T2109" s="258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9" t="s">
        <v>327</v>
      </c>
      <c r="AU2109" s="259" t="s">
        <v>85</v>
      </c>
      <c r="AV2109" s="14" t="s">
        <v>85</v>
      </c>
      <c r="AW2109" s="14" t="s">
        <v>36</v>
      </c>
      <c r="AX2109" s="14" t="s">
        <v>75</v>
      </c>
      <c r="AY2109" s="259" t="s">
        <v>207</v>
      </c>
    </row>
    <row r="2110" s="14" customFormat="1">
      <c r="A2110" s="14"/>
      <c r="B2110" s="249"/>
      <c r="C2110" s="250"/>
      <c r="D2110" s="240" t="s">
        <v>327</v>
      </c>
      <c r="E2110" s="251" t="s">
        <v>19</v>
      </c>
      <c r="F2110" s="252" t="s">
        <v>2448</v>
      </c>
      <c r="G2110" s="250"/>
      <c r="H2110" s="253">
        <v>32.256</v>
      </c>
      <c r="I2110" s="254"/>
      <c r="J2110" s="250"/>
      <c r="K2110" s="250"/>
      <c r="L2110" s="255"/>
      <c r="M2110" s="256"/>
      <c r="N2110" s="257"/>
      <c r="O2110" s="257"/>
      <c r="P2110" s="257"/>
      <c r="Q2110" s="257"/>
      <c r="R2110" s="257"/>
      <c r="S2110" s="257"/>
      <c r="T2110" s="258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9" t="s">
        <v>327</v>
      </c>
      <c r="AU2110" s="259" t="s">
        <v>85</v>
      </c>
      <c r="AV2110" s="14" t="s">
        <v>85</v>
      </c>
      <c r="AW2110" s="14" t="s">
        <v>36</v>
      </c>
      <c r="AX2110" s="14" t="s">
        <v>75</v>
      </c>
      <c r="AY2110" s="259" t="s">
        <v>207</v>
      </c>
    </row>
    <row r="2111" s="14" customFormat="1">
      <c r="A2111" s="14"/>
      <c r="B2111" s="249"/>
      <c r="C2111" s="250"/>
      <c r="D2111" s="240" t="s">
        <v>327</v>
      </c>
      <c r="E2111" s="251" t="s">
        <v>19</v>
      </c>
      <c r="F2111" s="252" t="s">
        <v>2449</v>
      </c>
      <c r="G2111" s="250"/>
      <c r="H2111" s="253">
        <v>0</v>
      </c>
      <c r="I2111" s="254"/>
      <c r="J2111" s="250"/>
      <c r="K2111" s="250"/>
      <c r="L2111" s="255"/>
      <c r="M2111" s="256"/>
      <c r="N2111" s="257"/>
      <c r="O2111" s="257"/>
      <c r="P2111" s="257"/>
      <c r="Q2111" s="257"/>
      <c r="R2111" s="257"/>
      <c r="S2111" s="257"/>
      <c r="T2111" s="258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9" t="s">
        <v>327</v>
      </c>
      <c r="AU2111" s="259" t="s">
        <v>85</v>
      </c>
      <c r="AV2111" s="14" t="s">
        <v>85</v>
      </c>
      <c r="AW2111" s="14" t="s">
        <v>36</v>
      </c>
      <c r="AX2111" s="14" t="s">
        <v>75</v>
      </c>
      <c r="AY2111" s="259" t="s">
        <v>207</v>
      </c>
    </row>
    <row r="2112" s="14" customFormat="1">
      <c r="A2112" s="14"/>
      <c r="B2112" s="249"/>
      <c r="C2112" s="250"/>
      <c r="D2112" s="240" t="s">
        <v>327</v>
      </c>
      <c r="E2112" s="251" t="s">
        <v>19</v>
      </c>
      <c r="F2112" s="252" t="s">
        <v>2450</v>
      </c>
      <c r="G2112" s="250"/>
      <c r="H2112" s="253">
        <v>0</v>
      </c>
      <c r="I2112" s="254"/>
      <c r="J2112" s="250"/>
      <c r="K2112" s="250"/>
      <c r="L2112" s="255"/>
      <c r="M2112" s="256"/>
      <c r="N2112" s="257"/>
      <c r="O2112" s="257"/>
      <c r="P2112" s="257"/>
      <c r="Q2112" s="257"/>
      <c r="R2112" s="257"/>
      <c r="S2112" s="257"/>
      <c r="T2112" s="258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9" t="s">
        <v>327</v>
      </c>
      <c r="AU2112" s="259" t="s">
        <v>85</v>
      </c>
      <c r="AV2112" s="14" t="s">
        <v>85</v>
      </c>
      <c r="AW2112" s="14" t="s">
        <v>36</v>
      </c>
      <c r="AX2112" s="14" t="s">
        <v>75</v>
      </c>
      <c r="AY2112" s="259" t="s">
        <v>207</v>
      </c>
    </row>
    <row r="2113" s="14" customFormat="1">
      <c r="A2113" s="14"/>
      <c r="B2113" s="249"/>
      <c r="C2113" s="250"/>
      <c r="D2113" s="240" t="s">
        <v>327</v>
      </c>
      <c r="E2113" s="251" t="s">
        <v>19</v>
      </c>
      <c r="F2113" s="252" t="s">
        <v>2440</v>
      </c>
      <c r="G2113" s="250"/>
      <c r="H2113" s="253">
        <v>7.7809999999999997</v>
      </c>
      <c r="I2113" s="254"/>
      <c r="J2113" s="250"/>
      <c r="K2113" s="250"/>
      <c r="L2113" s="255"/>
      <c r="M2113" s="256"/>
      <c r="N2113" s="257"/>
      <c r="O2113" s="257"/>
      <c r="P2113" s="257"/>
      <c r="Q2113" s="257"/>
      <c r="R2113" s="257"/>
      <c r="S2113" s="257"/>
      <c r="T2113" s="258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9" t="s">
        <v>327</v>
      </c>
      <c r="AU2113" s="259" t="s">
        <v>85</v>
      </c>
      <c r="AV2113" s="14" t="s">
        <v>85</v>
      </c>
      <c r="AW2113" s="14" t="s">
        <v>36</v>
      </c>
      <c r="AX2113" s="14" t="s">
        <v>75</v>
      </c>
      <c r="AY2113" s="259" t="s">
        <v>207</v>
      </c>
    </row>
    <row r="2114" s="14" customFormat="1">
      <c r="A2114" s="14"/>
      <c r="B2114" s="249"/>
      <c r="C2114" s="250"/>
      <c r="D2114" s="240" t="s">
        <v>327</v>
      </c>
      <c r="E2114" s="251" t="s">
        <v>19</v>
      </c>
      <c r="F2114" s="252" t="s">
        <v>2451</v>
      </c>
      <c r="G2114" s="250"/>
      <c r="H2114" s="253">
        <v>99.950000000000003</v>
      </c>
      <c r="I2114" s="254"/>
      <c r="J2114" s="250"/>
      <c r="K2114" s="250"/>
      <c r="L2114" s="255"/>
      <c r="M2114" s="256"/>
      <c r="N2114" s="257"/>
      <c r="O2114" s="257"/>
      <c r="P2114" s="257"/>
      <c r="Q2114" s="257"/>
      <c r="R2114" s="257"/>
      <c r="S2114" s="257"/>
      <c r="T2114" s="258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9" t="s">
        <v>327</v>
      </c>
      <c r="AU2114" s="259" t="s">
        <v>85</v>
      </c>
      <c r="AV2114" s="14" t="s">
        <v>85</v>
      </c>
      <c r="AW2114" s="14" t="s">
        <v>36</v>
      </c>
      <c r="AX2114" s="14" t="s">
        <v>75</v>
      </c>
      <c r="AY2114" s="259" t="s">
        <v>207</v>
      </c>
    </row>
    <row r="2115" s="14" customFormat="1">
      <c r="A2115" s="14"/>
      <c r="B2115" s="249"/>
      <c r="C2115" s="250"/>
      <c r="D2115" s="240" t="s">
        <v>327</v>
      </c>
      <c r="E2115" s="251" t="s">
        <v>19</v>
      </c>
      <c r="F2115" s="252" t="s">
        <v>2452</v>
      </c>
      <c r="G2115" s="250"/>
      <c r="H2115" s="253">
        <v>0</v>
      </c>
      <c r="I2115" s="254"/>
      <c r="J2115" s="250"/>
      <c r="K2115" s="250"/>
      <c r="L2115" s="255"/>
      <c r="M2115" s="256"/>
      <c r="N2115" s="257"/>
      <c r="O2115" s="257"/>
      <c r="P2115" s="257"/>
      <c r="Q2115" s="257"/>
      <c r="R2115" s="257"/>
      <c r="S2115" s="257"/>
      <c r="T2115" s="258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9" t="s">
        <v>327</v>
      </c>
      <c r="AU2115" s="259" t="s">
        <v>85</v>
      </c>
      <c r="AV2115" s="14" t="s">
        <v>85</v>
      </c>
      <c r="AW2115" s="14" t="s">
        <v>36</v>
      </c>
      <c r="AX2115" s="14" t="s">
        <v>75</v>
      </c>
      <c r="AY2115" s="259" t="s">
        <v>207</v>
      </c>
    </row>
    <row r="2116" s="14" customFormat="1">
      <c r="A2116" s="14"/>
      <c r="B2116" s="249"/>
      <c r="C2116" s="250"/>
      <c r="D2116" s="240" t="s">
        <v>327</v>
      </c>
      <c r="E2116" s="251" t="s">
        <v>19</v>
      </c>
      <c r="F2116" s="252" t="s">
        <v>2453</v>
      </c>
      <c r="G2116" s="250"/>
      <c r="H2116" s="253">
        <v>0</v>
      </c>
      <c r="I2116" s="254"/>
      <c r="J2116" s="250"/>
      <c r="K2116" s="250"/>
      <c r="L2116" s="255"/>
      <c r="M2116" s="256"/>
      <c r="N2116" s="257"/>
      <c r="O2116" s="257"/>
      <c r="P2116" s="257"/>
      <c r="Q2116" s="257"/>
      <c r="R2116" s="257"/>
      <c r="S2116" s="257"/>
      <c r="T2116" s="258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9" t="s">
        <v>327</v>
      </c>
      <c r="AU2116" s="259" t="s">
        <v>85</v>
      </c>
      <c r="AV2116" s="14" t="s">
        <v>85</v>
      </c>
      <c r="AW2116" s="14" t="s">
        <v>36</v>
      </c>
      <c r="AX2116" s="14" t="s">
        <v>75</v>
      </c>
      <c r="AY2116" s="259" t="s">
        <v>207</v>
      </c>
    </row>
    <row r="2117" s="14" customFormat="1">
      <c r="A2117" s="14"/>
      <c r="B2117" s="249"/>
      <c r="C2117" s="250"/>
      <c r="D2117" s="240" t="s">
        <v>327</v>
      </c>
      <c r="E2117" s="251" t="s">
        <v>19</v>
      </c>
      <c r="F2117" s="252" t="s">
        <v>2441</v>
      </c>
      <c r="G2117" s="250"/>
      <c r="H2117" s="253">
        <v>33.284999999999997</v>
      </c>
      <c r="I2117" s="254"/>
      <c r="J2117" s="250"/>
      <c r="K2117" s="250"/>
      <c r="L2117" s="255"/>
      <c r="M2117" s="256"/>
      <c r="N2117" s="257"/>
      <c r="O2117" s="257"/>
      <c r="P2117" s="257"/>
      <c r="Q2117" s="257"/>
      <c r="R2117" s="257"/>
      <c r="S2117" s="257"/>
      <c r="T2117" s="258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9" t="s">
        <v>327</v>
      </c>
      <c r="AU2117" s="259" t="s">
        <v>85</v>
      </c>
      <c r="AV2117" s="14" t="s">
        <v>85</v>
      </c>
      <c r="AW2117" s="14" t="s">
        <v>36</v>
      </c>
      <c r="AX2117" s="14" t="s">
        <v>75</v>
      </c>
      <c r="AY2117" s="259" t="s">
        <v>207</v>
      </c>
    </row>
    <row r="2118" s="14" customFormat="1">
      <c r="A2118" s="14"/>
      <c r="B2118" s="249"/>
      <c r="C2118" s="250"/>
      <c r="D2118" s="240" t="s">
        <v>327</v>
      </c>
      <c r="E2118" s="251" t="s">
        <v>19</v>
      </c>
      <c r="F2118" s="252" t="s">
        <v>2454</v>
      </c>
      <c r="G2118" s="250"/>
      <c r="H2118" s="253">
        <v>0</v>
      </c>
      <c r="I2118" s="254"/>
      <c r="J2118" s="250"/>
      <c r="K2118" s="250"/>
      <c r="L2118" s="255"/>
      <c r="M2118" s="256"/>
      <c r="N2118" s="257"/>
      <c r="O2118" s="257"/>
      <c r="P2118" s="257"/>
      <c r="Q2118" s="257"/>
      <c r="R2118" s="257"/>
      <c r="S2118" s="257"/>
      <c r="T2118" s="258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9" t="s">
        <v>327</v>
      </c>
      <c r="AU2118" s="259" t="s">
        <v>85</v>
      </c>
      <c r="AV2118" s="14" t="s">
        <v>85</v>
      </c>
      <c r="AW2118" s="14" t="s">
        <v>36</v>
      </c>
      <c r="AX2118" s="14" t="s">
        <v>75</v>
      </c>
      <c r="AY2118" s="259" t="s">
        <v>207</v>
      </c>
    </row>
    <row r="2119" s="14" customFormat="1">
      <c r="A2119" s="14"/>
      <c r="B2119" s="249"/>
      <c r="C2119" s="250"/>
      <c r="D2119" s="240" t="s">
        <v>327</v>
      </c>
      <c r="E2119" s="251" t="s">
        <v>19</v>
      </c>
      <c r="F2119" s="252" t="s">
        <v>2455</v>
      </c>
      <c r="G2119" s="250"/>
      <c r="H2119" s="253">
        <v>121.67400000000001</v>
      </c>
      <c r="I2119" s="254"/>
      <c r="J2119" s="250"/>
      <c r="K2119" s="250"/>
      <c r="L2119" s="255"/>
      <c r="M2119" s="256"/>
      <c r="N2119" s="257"/>
      <c r="O2119" s="257"/>
      <c r="P2119" s="257"/>
      <c r="Q2119" s="257"/>
      <c r="R2119" s="257"/>
      <c r="S2119" s="257"/>
      <c r="T2119" s="258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9" t="s">
        <v>327</v>
      </c>
      <c r="AU2119" s="259" t="s">
        <v>85</v>
      </c>
      <c r="AV2119" s="14" t="s">
        <v>85</v>
      </c>
      <c r="AW2119" s="14" t="s">
        <v>36</v>
      </c>
      <c r="AX2119" s="14" t="s">
        <v>75</v>
      </c>
      <c r="AY2119" s="259" t="s">
        <v>207</v>
      </c>
    </row>
    <row r="2120" s="14" customFormat="1">
      <c r="A2120" s="14"/>
      <c r="B2120" s="249"/>
      <c r="C2120" s="250"/>
      <c r="D2120" s="240" t="s">
        <v>327</v>
      </c>
      <c r="E2120" s="251" t="s">
        <v>19</v>
      </c>
      <c r="F2120" s="252" t="s">
        <v>2456</v>
      </c>
      <c r="G2120" s="250"/>
      <c r="H2120" s="253">
        <v>153.97200000000001</v>
      </c>
      <c r="I2120" s="254"/>
      <c r="J2120" s="250"/>
      <c r="K2120" s="250"/>
      <c r="L2120" s="255"/>
      <c r="M2120" s="256"/>
      <c r="N2120" s="257"/>
      <c r="O2120" s="257"/>
      <c r="P2120" s="257"/>
      <c r="Q2120" s="257"/>
      <c r="R2120" s="257"/>
      <c r="S2120" s="257"/>
      <c r="T2120" s="258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9" t="s">
        <v>327</v>
      </c>
      <c r="AU2120" s="259" t="s">
        <v>85</v>
      </c>
      <c r="AV2120" s="14" t="s">
        <v>85</v>
      </c>
      <c r="AW2120" s="14" t="s">
        <v>36</v>
      </c>
      <c r="AX2120" s="14" t="s">
        <v>75</v>
      </c>
      <c r="AY2120" s="259" t="s">
        <v>207</v>
      </c>
    </row>
    <row r="2121" s="14" customFormat="1">
      <c r="A2121" s="14"/>
      <c r="B2121" s="249"/>
      <c r="C2121" s="250"/>
      <c r="D2121" s="240" t="s">
        <v>327</v>
      </c>
      <c r="E2121" s="251" t="s">
        <v>19</v>
      </c>
      <c r="F2121" s="252" t="s">
        <v>2457</v>
      </c>
      <c r="G2121" s="250"/>
      <c r="H2121" s="253">
        <v>0</v>
      </c>
      <c r="I2121" s="254"/>
      <c r="J2121" s="250"/>
      <c r="K2121" s="250"/>
      <c r="L2121" s="255"/>
      <c r="M2121" s="256"/>
      <c r="N2121" s="257"/>
      <c r="O2121" s="257"/>
      <c r="P2121" s="257"/>
      <c r="Q2121" s="257"/>
      <c r="R2121" s="257"/>
      <c r="S2121" s="257"/>
      <c r="T2121" s="258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9" t="s">
        <v>327</v>
      </c>
      <c r="AU2121" s="259" t="s">
        <v>85</v>
      </c>
      <c r="AV2121" s="14" t="s">
        <v>85</v>
      </c>
      <c r="AW2121" s="14" t="s">
        <v>36</v>
      </c>
      <c r="AX2121" s="14" t="s">
        <v>75</v>
      </c>
      <c r="AY2121" s="259" t="s">
        <v>207</v>
      </c>
    </row>
    <row r="2122" s="15" customFormat="1">
      <c r="A2122" s="15"/>
      <c r="B2122" s="260"/>
      <c r="C2122" s="261"/>
      <c r="D2122" s="240" t="s">
        <v>327</v>
      </c>
      <c r="E2122" s="262" t="s">
        <v>19</v>
      </c>
      <c r="F2122" s="263" t="s">
        <v>345</v>
      </c>
      <c r="G2122" s="261"/>
      <c r="H2122" s="264">
        <v>1903.0219999999999</v>
      </c>
      <c r="I2122" s="265"/>
      <c r="J2122" s="261"/>
      <c r="K2122" s="261"/>
      <c r="L2122" s="266"/>
      <c r="M2122" s="267"/>
      <c r="N2122" s="268"/>
      <c r="O2122" s="268"/>
      <c r="P2122" s="268"/>
      <c r="Q2122" s="268"/>
      <c r="R2122" s="268"/>
      <c r="S2122" s="268"/>
      <c r="T2122" s="269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70" t="s">
        <v>327</v>
      </c>
      <c r="AU2122" s="270" t="s">
        <v>85</v>
      </c>
      <c r="AV2122" s="15" t="s">
        <v>215</v>
      </c>
      <c r="AW2122" s="15" t="s">
        <v>36</v>
      </c>
      <c r="AX2122" s="15" t="s">
        <v>82</v>
      </c>
      <c r="AY2122" s="270" t="s">
        <v>207</v>
      </c>
    </row>
    <row r="2123" s="2" customFormat="1" ht="16.5" customHeight="1">
      <c r="A2123" s="40"/>
      <c r="B2123" s="41"/>
      <c r="C2123" s="282" t="s">
        <v>2595</v>
      </c>
      <c r="D2123" s="282" t="s">
        <v>427</v>
      </c>
      <c r="E2123" s="283" t="s">
        <v>2596</v>
      </c>
      <c r="F2123" s="284" t="s">
        <v>2597</v>
      </c>
      <c r="G2123" s="285" t="s">
        <v>220</v>
      </c>
      <c r="H2123" s="286">
        <v>2093.3220000000001</v>
      </c>
      <c r="I2123" s="287"/>
      <c r="J2123" s="288">
        <f>ROUND(I2123*H2123,2)</f>
        <v>0</v>
      </c>
      <c r="K2123" s="284" t="s">
        <v>323</v>
      </c>
      <c r="L2123" s="289"/>
      <c r="M2123" s="290" t="s">
        <v>19</v>
      </c>
      <c r="N2123" s="291" t="s">
        <v>46</v>
      </c>
      <c r="O2123" s="86"/>
      <c r="P2123" s="231">
        <f>O2123*H2123</f>
        <v>0</v>
      </c>
      <c r="Q2123" s="231">
        <v>0.00040000000000000002</v>
      </c>
      <c r="R2123" s="231">
        <f>Q2123*H2123</f>
        <v>0.8373288000000001</v>
      </c>
      <c r="S2123" s="231">
        <v>0</v>
      </c>
      <c r="T2123" s="232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6" t="s">
        <v>677</v>
      </c>
      <c r="AT2123" s="226" t="s">
        <v>427</v>
      </c>
      <c r="AU2123" s="226" t="s">
        <v>85</v>
      </c>
      <c r="AY2123" s="19" t="s">
        <v>207</v>
      </c>
      <c r="BE2123" s="227">
        <f>IF(N2123="základní",J2123,0)</f>
        <v>0</v>
      </c>
      <c r="BF2123" s="227">
        <f>IF(N2123="snížená",J2123,0)</f>
        <v>0</v>
      </c>
      <c r="BG2123" s="227">
        <f>IF(N2123="zákl. přenesená",J2123,0)</f>
        <v>0</v>
      </c>
      <c r="BH2123" s="227">
        <f>IF(N2123="sníž. přenesená",J2123,0)</f>
        <v>0</v>
      </c>
      <c r="BI2123" s="227">
        <f>IF(N2123="nulová",J2123,0)</f>
        <v>0</v>
      </c>
      <c r="BJ2123" s="19" t="s">
        <v>82</v>
      </c>
      <c r="BK2123" s="227">
        <f>ROUND(I2123*H2123,2)</f>
        <v>0</v>
      </c>
      <c r="BL2123" s="19" t="s">
        <v>486</v>
      </c>
      <c r="BM2123" s="226" t="s">
        <v>2598</v>
      </c>
    </row>
    <row r="2124" s="13" customFormat="1">
      <c r="A2124" s="13"/>
      <c r="B2124" s="238"/>
      <c r="C2124" s="239"/>
      <c r="D2124" s="240" t="s">
        <v>327</v>
      </c>
      <c r="E2124" s="241" t="s">
        <v>19</v>
      </c>
      <c r="F2124" s="242" t="s">
        <v>2593</v>
      </c>
      <c r="G2124" s="239"/>
      <c r="H2124" s="241" t="s">
        <v>19</v>
      </c>
      <c r="I2124" s="243"/>
      <c r="J2124" s="239"/>
      <c r="K2124" s="239"/>
      <c r="L2124" s="244"/>
      <c r="M2124" s="245"/>
      <c r="N2124" s="246"/>
      <c r="O2124" s="246"/>
      <c r="P2124" s="246"/>
      <c r="Q2124" s="246"/>
      <c r="R2124" s="246"/>
      <c r="S2124" s="246"/>
      <c r="T2124" s="247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8" t="s">
        <v>327</v>
      </c>
      <c r="AU2124" s="248" t="s">
        <v>85</v>
      </c>
      <c r="AV2124" s="13" t="s">
        <v>82</v>
      </c>
      <c r="AW2124" s="13" t="s">
        <v>36</v>
      </c>
      <c r="AX2124" s="13" t="s">
        <v>75</v>
      </c>
      <c r="AY2124" s="248" t="s">
        <v>207</v>
      </c>
    </row>
    <row r="2125" s="14" customFormat="1">
      <c r="A2125" s="14"/>
      <c r="B2125" s="249"/>
      <c r="C2125" s="250"/>
      <c r="D2125" s="240" t="s">
        <v>327</v>
      </c>
      <c r="E2125" s="251" t="s">
        <v>19</v>
      </c>
      <c r="F2125" s="252" t="s">
        <v>2599</v>
      </c>
      <c r="G2125" s="250"/>
      <c r="H2125" s="253">
        <v>1207.46</v>
      </c>
      <c r="I2125" s="254"/>
      <c r="J2125" s="250"/>
      <c r="K2125" s="250"/>
      <c r="L2125" s="255"/>
      <c r="M2125" s="256"/>
      <c r="N2125" s="257"/>
      <c r="O2125" s="257"/>
      <c r="P2125" s="257"/>
      <c r="Q2125" s="257"/>
      <c r="R2125" s="257"/>
      <c r="S2125" s="257"/>
      <c r="T2125" s="258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9" t="s">
        <v>327</v>
      </c>
      <c r="AU2125" s="259" t="s">
        <v>85</v>
      </c>
      <c r="AV2125" s="14" t="s">
        <v>85</v>
      </c>
      <c r="AW2125" s="14" t="s">
        <v>36</v>
      </c>
      <c r="AX2125" s="14" t="s">
        <v>75</v>
      </c>
      <c r="AY2125" s="259" t="s">
        <v>207</v>
      </c>
    </row>
    <row r="2126" s="14" customFormat="1">
      <c r="A2126" s="14"/>
      <c r="B2126" s="249"/>
      <c r="C2126" s="250"/>
      <c r="D2126" s="240" t="s">
        <v>327</v>
      </c>
      <c r="E2126" s="251" t="s">
        <v>19</v>
      </c>
      <c r="F2126" s="252" t="s">
        <v>2600</v>
      </c>
      <c r="G2126" s="250"/>
      <c r="H2126" s="253">
        <v>63.005000000000003</v>
      </c>
      <c r="I2126" s="254"/>
      <c r="J2126" s="250"/>
      <c r="K2126" s="250"/>
      <c r="L2126" s="255"/>
      <c r="M2126" s="256"/>
      <c r="N2126" s="257"/>
      <c r="O2126" s="257"/>
      <c r="P2126" s="257"/>
      <c r="Q2126" s="257"/>
      <c r="R2126" s="257"/>
      <c r="S2126" s="257"/>
      <c r="T2126" s="258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9" t="s">
        <v>327</v>
      </c>
      <c r="AU2126" s="259" t="s">
        <v>85</v>
      </c>
      <c r="AV2126" s="14" t="s">
        <v>85</v>
      </c>
      <c r="AW2126" s="14" t="s">
        <v>36</v>
      </c>
      <c r="AX2126" s="14" t="s">
        <v>75</v>
      </c>
      <c r="AY2126" s="259" t="s">
        <v>207</v>
      </c>
    </row>
    <row r="2127" s="14" customFormat="1">
      <c r="A2127" s="14"/>
      <c r="B2127" s="249"/>
      <c r="C2127" s="250"/>
      <c r="D2127" s="240" t="s">
        <v>327</v>
      </c>
      <c r="E2127" s="251" t="s">
        <v>19</v>
      </c>
      <c r="F2127" s="252" t="s">
        <v>2601</v>
      </c>
      <c r="G2127" s="250"/>
      <c r="H2127" s="253">
        <v>184.661</v>
      </c>
      <c r="I2127" s="254"/>
      <c r="J2127" s="250"/>
      <c r="K2127" s="250"/>
      <c r="L2127" s="255"/>
      <c r="M2127" s="256"/>
      <c r="N2127" s="257"/>
      <c r="O2127" s="257"/>
      <c r="P2127" s="257"/>
      <c r="Q2127" s="257"/>
      <c r="R2127" s="257"/>
      <c r="S2127" s="257"/>
      <c r="T2127" s="258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9" t="s">
        <v>327</v>
      </c>
      <c r="AU2127" s="259" t="s">
        <v>85</v>
      </c>
      <c r="AV2127" s="14" t="s">
        <v>85</v>
      </c>
      <c r="AW2127" s="14" t="s">
        <v>36</v>
      </c>
      <c r="AX2127" s="14" t="s">
        <v>75</v>
      </c>
      <c r="AY2127" s="259" t="s">
        <v>207</v>
      </c>
    </row>
    <row r="2128" s="14" customFormat="1">
      <c r="A2128" s="14"/>
      <c r="B2128" s="249"/>
      <c r="C2128" s="250"/>
      <c r="D2128" s="240" t="s">
        <v>327</v>
      </c>
      <c r="E2128" s="251" t="s">
        <v>19</v>
      </c>
      <c r="F2128" s="252" t="s">
        <v>2602</v>
      </c>
      <c r="G2128" s="250"/>
      <c r="H2128" s="253">
        <v>144.387</v>
      </c>
      <c r="I2128" s="254"/>
      <c r="J2128" s="250"/>
      <c r="K2128" s="250"/>
      <c r="L2128" s="255"/>
      <c r="M2128" s="256"/>
      <c r="N2128" s="257"/>
      <c r="O2128" s="257"/>
      <c r="P2128" s="257"/>
      <c r="Q2128" s="257"/>
      <c r="R2128" s="257"/>
      <c r="S2128" s="257"/>
      <c r="T2128" s="258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9" t="s">
        <v>327</v>
      </c>
      <c r="AU2128" s="259" t="s">
        <v>85</v>
      </c>
      <c r="AV2128" s="14" t="s">
        <v>85</v>
      </c>
      <c r="AW2128" s="14" t="s">
        <v>36</v>
      </c>
      <c r="AX2128" s="14" t="s">
        <v>75</v>
      </c>
      <c r="AY2128" s="259" t="s">
        <v>207</v>
      </c>
    </row>
    <row r="2129" s="14" customFormat="1">
      <c r="A2129" s="14"/>
      <c r="B2129" s="249"/>
      <c r="C2129" s="250"/>
      <c r="D2129" s="240" t="s">
        <v>327</v>
      </c>
      <c r="E2129" s="251" t="s">
        <v>19</v>
      </c>
      <c r="F2129" s="252" t="s">
        <v>2603</v>
      </c>
      <c r="G2129" s="250"/>
      <c r="H2129" s="253">
        <v>35.481999999999999</v>
      </c>
      <c r="I2129" s="254"/>
      <c r="J2129" s="250"/>
      <c r="K2129" s="250"/>
      <c r="L2129" s="255"/>
      <c r="M2129" s="256"/>
      <c r="N2129" s="257"/>
      <c r="O2129" s="257"/>
      <c r="P2129" s="257"/>
      <c r="Q2129" s="257"/>
      <c r="R2129" s="257"/>
      <c r="S2129" s="257"/>
      <c r="T2129" s="258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9" t="s">
        <v>327</v>
      </c>
      <c r="AU2129" s="259" t="s">
        <v>85</v>
      </c>
      <c r="AV2129" s="14" t="s">
        <v>85</v>
      </c>
      <c r="AW2129" s="14" t="s">
        <v>36</v>
      </c>
      <c r="AX2129" s="14" t="s">
        <v>75</v>
      </c>
      <c r="AY2129" s="259" t="s">
        <v>207</v>
      </c>
    </row>
    <row r="2130" s="14" customFormat="1">
      <c r="A2130" s="14"/>
      <c r="B2130" s="249"/>
      <c r="C2130" s="250"/>
      <c r="D2130" s="240" t="s">
        <v>327</v>
      </c>
      <c r="E2130" s="251" t="s">
        <v>19</v>
      </c>
      <c r="F2130" s="252" t="s">
        <v>2604</v>
      </c>
      <c r="G2130" s="250"/>
      <c r="H2130" s="253">
        <v>0</v>
      </c>
      <c r="I2130" s="254"/>
      <c r="J2130" s="250"/>
      <c r="K2130" s="250"/>
      <c r="L2130" s="255"/>
      <c r="M2130" s="256"/>
      <c r="N2130" s="257"/>
      <c r="O2130" s="257"/>
      <c r="P2130" s="257"/>
      <c r="Q2130" s="257"/>
      <c r="R2130" s="257"/>
      <c r="S2130" s="257"/>
      <c r="T2130" s="258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9" t="s">
        <v>327</v>
      </c>
      <c r="AU2130" s="259" t="s">
        <v>85</v>
      </c>
      <c r="AV2130" s="14" t="s">
        <v>85</v>
      </c>
      <c r="AW2130" s="14" t="s">
        <v>36</v>
      </c>
      <c r="AX2130" s="14" t="s">
        <v>75</v>
      </c>
      <c r="AY2130" s="259" t="s">
        <v>207</v>
      </c>
    </row>
    <row r="2131" s="14" customFormat="1">
      <c r="A2131" s="14"/>
      <c r="B2131" s="249"/>
      <c r="C2131" s="250"/>
      <c r="D2131" s="240" t="s">
        <v>327</v>
      </c>
      <c r="E2131" s="251" t="s">
        <v>19</v>
      </c>
      <c r="F2131" s="252" t="s">
        <v>2605</v>
      </c>
      <c r="G2131" s="250"/>
      <c r="H2131" s="253">
        <v>0</v>
      </c>
      <c r="I2131" s="254"/>
      <c r="J2131" s="250"/>
      <c r="K2131" s="250"/>
      <c r="L2131" s="255"/>
      <c r="M2131" s="256"/>
      <c r="N2131" s="257"/>
      <c r="O2131" s="257"/>
      <c r="P2131" s="257"/>
      <c r="Q2131" s="257"/>
      <c r="R2131" s="257"/>
      <c r="S2131" s="257"/>
      <c r="T2131" s="258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9" t="s">
        <v>327</v>
      </c>
      <c r="AU2131" s="259" t="s">
        <v>85</v>
      </c>
      <c r="AV2131" s="14" t="s">
        <v>85</v>
      </c>
      <c r="AW2131" s="14" t="s">
        <v>36</v>
      </c>
      <c r="AX2131" s="14" t="s">
        <v>75</v>
      </c>
      <c r="AY2131" s="259" t="s">
        <v>207</v>
      </c>
    </row>
    <row r="2132" s="14" customFormat="1">
      <c r="A2132" s="14"/>
      <c r="B2132" s="249"/>
      <c r="C2132" s="250"/>
      <c r="D2132" s="240" t="s">
        <v>327</v>
      </c>
      <c r="E2132" s="251" t="s">
        <v>19</v>
      </c>
      <c r="F2132" s="252" t="s">
        <v>2606</v>
      </c>
      <c r="G2132" s="250"/>
      <c r="H2132" s="253">
        <v>8.5589999999999993</v>
      </c>
      <c r="I2132" s="254"/>
      <c r="J2132" s="250"/>
      <c r="K2132" s="250"/>
      <c r="L2132" s="255"/>
      <c r="M2132" s="256"/>
      <c r="N2132" s="257"/>
      <c r="O2132" s="257"/>
      <c r="P2132" s="257"/>
      <c r="Q2132" s="257"/>
      <c r="R2132" s="257"/>
      <c r="S2132" s="257"/>
      <c r="T2132" s="258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9" t="s">
        <v>327</v>
      </c>
      <c r="AU2132" s="259" t="s">
        <v>85</v>
      </c>
      <c r="AV2132" s="14" t="s">
        <v>85</v>
      </c>
      <c r="AW2132" s="14" t="s">
        <v>36</v>
      </c>
      <c r="AX2132" s="14" t="s">
        <v>75</v>
      </c>
      <c r="AY2132" s="259" t="s">
        <v>207</v>
      </c>
    </row>
    <row r="2133" s="14" customFormat="1">
      <c r="A2133" s="14"/>
      <c r="B2133" s="249"/>
      <c r="C2133" s="250"/>
      <c r="D2133" s="240" t="s">
        <v>327</v>
      </c>
      <c r="E2133" s="251" t="s">
        <v>19</v>
      </c>
      <c r="F2133" s="252" t="s">
        <v>2607</v>
      </c>
      <c r="G2133" s="250"/>
      <c r="H2133" s="253">
        <v>109.944</v>
      </c>
      <c r="I2133" s="254"/>
      <c r="J2133" s="250"/>
      <c r="K2133" s="250"/>
      <c r="L2133" s="255"/>
      <c r="M2133" s="256"/>
      <c r="N2133" s="257"/>
      <c r="O2133" s="257"/>
      <c r="P2133" s="257"/>
      <c r="Q2133" s="257"/>
      <c r="R2133" s="257"/>
      <c r="S2133" s="257"/>
      <c r="T2133" s="258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9" t="s">
        <v>327</v>
      </c>
      <c r="AU2133" s="259" t="s">
        <v>85</v>
      </c>
      <c r="AV2133" s="14" t="s">
        <v>85</v>
      </c>
      <c r="AW2133" s="14" t="s">
        <v>36</v>
      </c>
      <c r="AX2133" s="14" t="s">
        <v>75</v>
      </c>
      <c r="AY2133" s="259" t="s">
        <v>207</v>
      </c>
    </row>
    <row r="2134" s="14" customFormat="1">
      <c r="A2134" s="14"/>
      <c r="B2134" s="249"/>
      <c r="C2134" s="250"/>
      <c r="D2134" s="240" t="s">
        <v>327</v>
      </c>
      <c r="E2134" s="251" t="s">
        <v>19</v>
      </c>
      <c r="F2134" s="252" t="s">
        <v>2608</v>
      </c>
      <c r="G2134" s="250"/>
      <c r="H2134" s="253">
        <v>0</v>
      </c>
      <c r="I2134" s="254"/>
      <c r="J2134" s="250"/>
      <c r="K2134" s="250"/>
      <c r="L2134" s="255"/>
      <c r="M2134" s="256"/>
      <c r="N2134" s="257"/>
      <c r="O2134" s="257"/>
      <c r="P2134" s="257"/>
      <c r="Q2134" s="257"/>
      <c r="R2134" s="257"/>
      <c r="S2134" s="257"/>
      <c r="T2134" s="258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9" t="s">
        <v>327</v>
      </c>
      <c r="AU2134" s="259" t="s">
        <v>85</v>
      </c>
      <c r="AV2134" s="14" t="s">
        <v>85</v>
      </c>
      <c r="AW2134" s="14" t="s">
        <v>36</v>
      </c>
      <c r="AX2134" s="14" t="s">
        <v>75</v>
      </c>
      <c r="AY2134" s="259" t="s">
        <v>207</v>
      </c>
    </row>
    <row r="2135" s="14" customFormat="1">
      <c r="A2135" s="14"/>
      <c r="B2135" s="249"/>
      <c r="C2135" s="250"/>
      <c r="D2135" s="240" t="s">
        <v>327</v>
      </c>
      <c r="E2135" s="251" t="s">
        <v>19</v>
      </c>
      <c r="F2135" s="252" t="s">
        <v>2609</v>
      </c>
      <c r="G2135" s="250"/>
      <c r="H2135" s="253">
        <v>0</v>
      </c>
      <c r="I2135" s="254"/>
      <c r="J2135" s="250"/>
      <c r="K2135" s="250"/>
      <c r="L2135" s="255"/>
      <c r="M2135" s="256"/>
      <c r="N2135" s="257"/>
      <c r="O2135" s="257"/>
      <c r="P2135" s="257"/>
      <c r="Q2135" s="257"/>
      <c r="R2135" s="257"/>
      <c r="S2135" s="257"/>
      <c r="T2135" s="258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9" t="s">
        <v>327</v>
      </c>
      <c r="AU2135" s="259" t="s">
        <v>85</v>
      </c>
      <c r="AV2135" s="14" t="s">
        <v>85</v>
      </c>
      <c r="AW2135" s="14" t="s">
        <v>36</v>
      </c>
      <c r="AX2135" s="14" t="s">
        <v>75</v>
      </c>
      <c r="AY2135" s="259" t="s">
        <v>207</v>
      </c>
    </row>
    <row r="2136" s="14" customFormat="1">
      <c r="A2136" s="14"/>
      <c r="B2136" s="249"/>
      <c r="C2136" s="250"/>
      <c r="D2136" s="240" t="s">
        <v>327</v>
      </c>
      <c r="E2136" s="251" t="s">
        <v>19</v>
      </c>
      <c r="F2136" s="252" t="s">
        <v>2610</v>
      </c>
      <c r="G2136" s="250"/>
      <c r="H2136" s="253">
        <v>36.613999999999997</v>
      </c>
      <c r="I2136" s="254"/>
      <c r="J2136" s="250"/>
      <c r="K2136" s="250"/>
      <c r="L2136" s="255"/>
      <c r="M2136" s="256"/>
      <c r="N2136" s="257"/>
      <c r="O2136" s="257"/>
      <c r="P2136" s="257"/>
      <c r="Q2136" s="257"/>
      <c r="R2136" s="257"/>
      <c r="S2136" s="257"/>
      <c r="T2136" s="258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9" t="s">
        <v>327</v>
      </c>
      <c r="AU2136" s="259" t="s">
        <v>85</v>
      </c>
      <c r="AV2136" s="14" t="s">
        <v>85</v>
      </c>
      <c r="AW2136" s="14" t="s">
        <v>36</v>
      </c>
      <c r="AX2136" s="14" t="s">
        <v>75</v>
      </c>
      <c r="AY2136" s="259" t="s">
        <v>207</v>
      </c>
    </row>
    <row r="2137" s="14" customFormat="1">
      <c r="A2137" s="14"/>
      <c r="B2137" s="249"/>
      <c r="C2137" s="250"/>
      <c r="D2137" s="240" t="s">
        <v>327</v>
      </c>
      <c r="E2137" s="251" t="s">
        <v>19</v>
      </c>
      <c r="F2137" s="252" t="s">
        <v>2611</v>
      </c>
      <c r="G2137" s="250"/>
      <c r="H2137" s="253">
        <v>0</v>
      </c>
      <c r="I2137" s="254"/>
      <c r="J2137" s="250"/>
      <c r="K2137" s="250"/>
      <c r="L2137" s="255"/>
      <c r="M2137" s="256"/>
      <c r="N2137" s="257"/>
      <c r="O2137" s="257"/>
      <c r="P2137" s="257"/>
      <c r="Q2137" s="257"/>
      <c r="R2137" s="257"/>
      <c r="S2137" s="257"/>
      <c r="T2137" s="258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9" t="s">
        <v>327</v>
      </c>
      <c r="AU2137" s="259" t="s">
        <v>85</v>
      </c>
      <c r="AV2137" s="14" t="s">
        <v>85</v>
      </c>
      <c r="AW2137" s="14" t="s">
        <v>36</v>
      </c>
      <c r="AX2137" s="14" t="s">
        <v>75</v>
      </c>
      <c r="AY2137" s="259" t="s">
        <v>207</v>
      </c>
    </row>
    <row r="2138" s="14" customFormat="1">
      <c r="A2138" s="14"/>
      <c r="B2138" s="249"/>
      <c r="C2138" s="250"/>
      <c r="D2138" s="240" t="s">
        <v>327</v>
      </c>
      <c r="E2138" s="251" t="s">
        <v>19</v>
      </c>
      <c r="F2138" s="252" t="s">
        <v>2612</v>
      </c>
      <c r="G2138" s="250"/>
      <c r="H2138" s="253">
        <v>133.84100000000001</v>
      </c>
      <c r="I2138" s="254"/>
      <c r="J2138" s="250"/>
      <c r="K2138" s="250"/>
      <c r="L2138" s="255"/>
      <c r="M2138" s="256"/>
      <c r="N2138" s="257"/>
      <c r="O2138" s="257"/>
      <c r="P2138" s="257"/>
      <c r="Q2138" s="257"/>
      <c r="R2138" s="257"/>
      <c r="S2138" s="257"/>
      <c r="T2138" s="258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9" t="s">
        <v>327</v>
      </c>
      <c r="AU2138" s="259" t="s">
        <v>85</v>
      </c>
      <c r="AV2138" s="14" t="s">
        <v>85</v>
      </c>
      <c r="AW2138" s="14" t="s">
        <v>36</v>
      </c>
      <c r="AX2138" s="14" t="s">
        <v>75</v>
      </c>
      <c r="AY2138" s="259" t="s">
        <v>207</v>
      </c>
    </row>
    <row r="2139" s="14" customFormat="1">
      <c r="A2139" s="14"/>
      <c r="B2139" s="249"/>
      <c r="C2139" s="250"/>
      <c r="D2139" s="240" t="s">
        <v>327</v>
      </c>
      <c r="E2139" s="251" t="s">
        <v>19</v>
      </c>
      <c r="F2139" s="252" t="s">
        <v>2613</v>
      </c>
      <c r="G2139" s="250"/>
      <c r="H2139" s="253">
        <v>169.369</v>
      </c>
      <c r="I2139" s="254"/>
      <c r="J2139" s="250"/>
      <c r="K2139" s="250"/>
      <c r="L2139" s="255"/>
      <c r="M2139" s="256"/>
      <c r="N2139" s="257"/>
      <c r="O2139" s="257"/>
      <c r="P2139" s="257"/>
      <c r="Q2139" s="257"/>
      <c r="R2139" s="257"/>
      <c r="S2139" s="257"/>
      <c r="T2139" s="258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9" t="s">
        <v>327</v>
      </c>
      <c r="AU2139" s="259" t="s">
        <v>85</v>
      </c>
      <c r="AV2139" s="14" t="s">
        <v>85</v>
      </c>
      <c r="AW2139" s="14" t="s">
        <v>36</v>
      </c>
      <c r="AX2139" s="14" t="s">
        <v>75</v>
      </c>
      <c r="AY2139" s="259" t="s">
        <v>207</v>
      </c>
    </row>
    <row r="2140" s="14" customFormat="1">
      <c r="A2140" s="14"/>
      <c r="B2140" s="249"/>
      <c r="C2140" s="250"/>
      <c r="D2140" s="240" t="s">
        <v>327</v>
      </c>
      <c r="E2140" s="251" t="s">
        <v>19</v>
      </c>
      <c r="F2140" s="252" t="s">
        <v>2614</v>
      </c>
      <c r="G2140" s="250"/>
      <c r="H2140" s="253">
        <v>0</v>
      </c>
      <c r="I2140" s="254"/>
      <c r="J2140" s="250"/>
      <c r="K2140" s="250"/>
      <c r="L2140" s="255"/>
      <c r="M2140" s="256"/>
      <c r="N2140" s="257"/>
      <c r="O2140" s="257"/>
      <c r="P2140" s="257"/>
      <c r="Q2140" s="257"/>
      <c r="R2140" s="257"/>
      <c r="S2140" s="257"/>
      <c r="T2140" s="258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9" t="s">
        <v>327</v>
      </c>
      <c r="AU2140" s="259" t="s">
        <v>85</v>
      </c>
      <c r="AV2140" s="14" t="s">
        <v>85</v>
      </c>
      <c r="AW2140" s="14" t="s">
        <v>36</v>
      </c>
      <c r="AX2140" s="14" t="s">
        <v>75</v>
      </c>
      <c r="AY2140" s="259" t="s">
        <v>207</v>
      </c>
    </row>
    <row r="2141" s="15" customFormat="1">
      <c r="A2141" s="15"/>
      <c r="B2141" s="260"/>
      <c r="C2141" s="261"/>
      <c r="D2141" s="240" t="s">
        <v>327</v>
      </c>
      <c r="E2141" s="262" t="s">
        <v>19</v>
      </c>
      <c r="F2141" s="263" t="s">
        <v>345</v>
      </c>
      <c r="G2141" s="261"/>
      <c r="H2141" s="264">
        <v>2093.3220000000001</v>
      </c>
      <c r="I2141" s="265"/>
      <c r="J2141" s="261"/>
      <c r="K2141" s="261"/>
      <c r="L2141" s="266"/>
      <c r="M2141" s="267"/>
      <c r="N2141" s="268"/>
      <c r="O2141" s="268"/>
      <c r="P2141" s="268"/>
      <c r="Q2141" s="268"/>
      <c r="R2141" s="268"/>
      <c r="S2141" s="268"/>
      <c r="T2141" s="269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70" t="s">
        <v>327</v>
      </c>
      <c r="AU2141" s="270" t="s">
        <v>85</v>
      </c>
      <c r="AV2141" s="15" t="s">
        <v>215</v>
      </c>
      <c r="AW2141" s="15" t="s">
        <v>36</v>
      </c>
      <c r="AX2141" s="15" t="s">
        <v>82</v>
      </c>
      <c r="AY2141" s="270" t="s">
        <v>207</v>
      </c>
    </row>
    <row r="2142" s="2" customFormat="1" ht="24.15" customHeight="1">
      <c r="A2142" s="40"/>
      <c r="B2142" s="41"/>
      <c r="C2142" s="214" t="s">
        <v>2615</v>
      </c>
      <c r="D2142" s="214" t="s">
        <v>211</v>
      </c>
      <c r="E2142" s="215" t="s">
        <v>2616</v>
      </c>
      <c r="F2142" s="216" t="s">
        <v>2617</v>
      </c>
      <c r="G2142" s="217" t="s">
        <v>430</v>
      </c>
      <c r="H2142" s="218">
        <v>59.695999999999998</v>
      </c>
      <c r="I2142" s="219"/>
      <c r="J2142" s="220">
        <f>ROUND(I2142*H2142,2)</f>
        <v>0</v>
      </c>
      <c r="K2142" s="216" t="s">
        <v>323</v>
      </c>
      <c r="L2142" s="46"/>
      <c r="M2142" s="229" t="s">
        <v>19</v>
      </c>
      <c r="N2142" s="230" t="s">
        <v>46</v>
      </c>
      <c r="O2142" s="86"/>
      <c r="P2142" s="231">
        <f>O2142*H2142</f>
        <v>0</v>
      </c>
      <c r="Q2142" s="231">
        <v>0</v>
      </c>
      <c r="R2142" s="231">
        <f>Q2142*H2142</f>
        <v>0</v>
      </c>
      <c r="S2142" s="231">
        <v>0</v>
      </c>
      <c r="T2142" s="232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26" t="s">
        <v>486</v>
      </c>
      <c r="AT2142" s="226" t="s">
        <v>211</v>
      </c>
      <c r="AU2142" s="226" t="s">
        <v>85</v>
      </c>
      <c r="AY2142" s="19" t="s">
        <v>207</v>
      </c>
      <c r="BE2142" s="227">
        <f>IF(N2142="základní",J2142,0)</f>
        <v>0</v>
      </c>
      <c r="BF2142" s="227">
        <f>IF(N2142="snížená",J2142,0)</f>
        <v>0</v>
      </c>
      <c r="BG2142" s="227">
        <f>IF(N2142="zákl. přenesená",J2142,0)</f>
        <v>0</v>
      </c>
      <c r="BH2142" s="227">
        <f>IF(N2142="sníž. přenesená",J2142,0)</f>
        <v>0</v>
      </c>
      <c r="BI2142" s="227">
        <f>IF(N2142="nulová",J2142,0)</f>
        <v>0</v>
      </c>
      <c r="BJ2142" s="19" t="s">
        <v>82</v>
      </c>
      <c r="BK2142" s="227">
        <f>ROUND(I2142*H2142,2)</f>
        <v>0</v>
      </c>
      <c r="BL2142" s="19" t="s">
        <v>486</v>
      </c>
      <c r="BM2142" s="226" t="s">
        <v>2618</v>
      </c>
    </row>
    <row r="2143" s="2" customFormat="1">
      <c r="A2143" s="40"/>
      <c r="B2143" s="41"/>
      <c r="C2143" s="42"/>
      <c r="D2143" s="233" t="s">
        <v>325</v>
      </c>
      <c r="E2143" s="42"/>
      <c r="F2143" s="234" t="s">
        <v>2619</v>
      </c>
      <c r="G2143" s="42"/>
      <c r="H2143" s="42"/>
      <c r="I2143" s="235"/>
      <c r="J2143" s="42"/>
      <c r="K2143" s="42"/>
      <c r="L2143" s="46"/>
      <c r="M2143" s="236"/>
      <c r="N2143" s="237"/>
      <c r="O2143" s="86"/>
      <c r="P2143" s="86"/>
      <c r="Q2143" s="86"/>
      <c r="R2143" s="86"/>
      <c r="S2143" s="86"/>
      <c r="T2143" s="87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9" t="s">
        <v>325</v>
      </c>
      <c r="AU2143" s="19" t="s">
        <v>85</v>
      </c>
    </row>
    <row r="2144" s="12" customFormat="1" ht="22.8" customHeight="1">
      <c r="A2144" s="12"/>
      <c r="B2144" s="198"/>
      <c r="C2144" s="199"/>
      <c r="D2144" s="200" t="s">
        <v>74</v>
      </c>
      <c r="E2144" s="212" t="s">
        <v>2620</v>
      </c>
      <c r="F2144" s="212" t="s">
        <v>2621</v>
      </c>
      <c r="G2144" s="199"/>
      <c r="H2144" s="199"/>
      <c r="I2144" s="202"/>
      <c r="J2144" s="213">
        <f>BK2144</f>
        <v>0</v>
      </c>
      <c r="K2144" s="199"/>
      <c r="L2144" s="204"/>
      <c r="M2144" s="205"/>
      <c r="N2144" s="206"/>
      <c r="O2144" s="206"/>
      <c r="P2144" s="207">
        <f>SUM(P2145:P2179)</f>
        <v>0</v>
      </c>
      <c r="Q2144" s="206"/>
      <c r="R2144" s="207">
        <f>SUM(R2145:R2179)</f>
        <v>35.780653649999998</v>
      </c>
      <c r="S2144" s="206"/>
      <c r="T2144" s="208">
        <f>SUM(T2145:T2179)</f>
        <v>0</v>
      </c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R2144" s="209" t="s">
        <v>85</v>
      </c>
      <c r="AT2144" s="210" t="s">
        <v>74</v>
      </c>
      <c r="AU2144" s="210" t="s">
        <v>82</v>
      </c>
      <c r="AY2144" s="209" t="s">
        <v>207</v>
      </c>
      <c r="BK2144" s="211">
        <f>SUM(BK2145:BK2179)</f>
        <v>0</v>
      </c>
    </row>
    <row r="2145" s="2" customFormat="1" ht="24.15" customHeight="1">
      <c r="A2145" s="40"/>
      <c r="B2145" s="41"/>
      <c r="C2145" s="214" t="s">
        <v>2622</v>
      </c>
      <c r="D2145" s="214" t="s">
        <v>211</v>
      </c>
      <c r="E2145" s="215" t="s">
        <v>2623</v>
      </c>
      <c r="F2145" s="216" t="s">
        <v>2624</v>
      </c>
      <c r="G2145" s="217" t="s">
        <v>220</v>
      </c>
      <c r="H2145" s="218">
        <v>356.43900000000002</v>
      </c>
      <c r="I2145" s="219"/>
      <c r="J2145" s="220">
        <f>ROUND(I2145*H2145,2)</f>
        <v>0</v>
      </c>
      <c r="K2145" s="216" t="s">
        <v>19</v>
      </c>
      <c r="L2145" s="46"/>
      <c r="M2145" s="229" t="s">
        <v>19</v>
      </c>
      <c r="N2145" s="230" t="s">
        <v>46</v>
      </c>
      <c r="O2145" s="86"/>
      <c r="P2145" s="231">
        <f>O2145*H2145</f>
        <v>0</v>
      </c>
      <c r="Q2145" s="231">
        <v>0.10035</v>
      </c>
      <c r="R2145" s="231">
        <f>Q2145*H2145</f>
        <v>35.768653649999997</v>
      </c>
      <c r="S2145" s="231">
        <v>0</v>
      </c>
      <c r="T2145" s="232">
        <f>S2145*H2145</f>
        <v>0</v>
      </c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R2145" s="226" t="s">
        <v>486</v>
      </c>
      <c r="AT2145" s="226" t="s">
        <v>211</v>
      </c>
      <c r="AU2145" s="226" t="s">
        <v>85</v>
      </c>
      <c r="AY2145" s="19" t="s">
        <v>207</v>
      </c>
      <c r="BE2145" s="227">
        <f>IF(N2145="základní",J2145,0)</f>
        <v>0</v>
      </c>
      <c r="BF2145" s="227">
        <f>IF(N2145="snížená",J2145,0)</f>
        <v>0</v>
      </c>
      <c r="BG2145" s="227">
        <f>IF(N2145="zákl. přenesená",J2145,0)</f>
        <v>0</v>
      </c>
      <c r="BH2145" s="227">
        <f>IF(N2145="sníž. přenesená",J2145,0)</f>
        <v>0</v>
      </c>
      <c r="BI2145" s="227">
        <f>IF(N2145="nulová",J2145,0)</f>
        <v>0</v>
      </c>
      <c r="BJ2145" s="19" t="s">
        <v>82</v>
      </c>
      <c r="BK2145" s="227">
        <f>ROUND(I2145*H2145,2)</f>
        <v>0</v>
      </c>
      <c r="BL2145" s="19" t="s">
        <v>486</v>
      </c>
      <c r="BM2145" s="226" t="s">
        <v>2625</v>
      </c>
    </row>
    <row r="2146" s="13" customFormat="1">
      <c r="A2146" s="13"/>
      <c r="B2146" s="238"/>
      <c r="C2146" s="239"/>
      <c r="D2146" s="240" t="s">
        <v>327</v>
      </c>
      <c r="E2146" s="241" t="s">
        <v>19</v>
      </c>
      <c r="F2146" s="242" t="s">
        <v>2626</v>
      </c>
      <c r="G2146" s="239"/>
      <c r="H2146" s="241" t="s">
        <v>19</v>
      </c>
      <c r="I2146" s="243"/>
      <c r="J2146" s="239"/>
      <c r="K2146" s="239"/>
      <c r="L2146" s="244"/>
      <c r="M2146" s="245"/>
      <c r="N2146" s="246"/>
      <c r="O2146" s="246"/>
      <c r="P2146" s="246"/>
      <c r="Q2146" s="246"/>
      <c r="R2146" s="246"/>
      <c r="S2146" s="246"/>
      <c r="T2146" s="247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8" t="s">
        <v>327</v>
      </c>
      <c r="AU2146" s="248" t="s">
        <v>85</v>
      </c>
      <c r="AV2146" s="13" t="s">
        <v>82</v>
      </c>
      <c r="AW2146" s="13" t="s">
        <v>36</v>
      </c>
      <c r="AX2146" s="13" t="s">
        <v>75</v>
      </c>
      <c r="AY2146" s="248" t="s">
        <v>207</v>
      </c>
    </row>
    <row r="2147" s="13" customFormat="1">
      <c r="A2147" s="13"/>
      <c r="B2147" s="238"/>
      <c r="C2147" s="239"/>
      <c r="D2147" s="240" t="s">
        <v>327</v>
      </c>
      <c r="E2147" s="241" t="s">
        <v>19</v>
      </c>
      <c r="F2147" s="242" t="s">
        <v>764</v>
      </c>
      <c r="G2147" s="239"/>
      <c r="H2147" s="241" t="s">
        <v>19</v>
      </c>
      <c r="I2147" s="243"/>
      <c r="J2147" s="239"/>
      <c r="K2147" s="239"/>
      <c r="L2147" s="244"/>
      <c r="M2147" s="245"/>
      <c r="N2147" s="246"/>
      <c r="O2147" s="246"/>
      <c r="P2147" s="246"/>
      <c r="Q2147" s="246"/>
      <c r="R2147" s="246"/>
      <c r="S2147" s="246"/>
      <c r="T2147" s="247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8" t="s">
        <v>327</v>
      </c>
      <c r="AU2147" s="248" t="s">
        <v>85</v>
      </c>
      <c r="AV2147" s="13" t="s">
        <v>82</v>
      </c>
      <c r="AW2147" s="13" t="s">
        <v>36</v>
      </c>
      <c r="AX2147" s="13" t="s">
        <v>75</v>
      </c>
      <c r="AY2147" s="248" t="s">
        <v>207</v>
      </c>
    </row>
    <row r="2148" s="14" customFormat="1">
      <c r="A2148" s="14"/>
      <c r="B2148" s="249"/>
      <c r="C2148" s="250"/>
      <c r="D2148" s="240" t="s">
        <v>327</v>
      </c>
      <c r="E2148" s="251" t="s">
        <v>19</v>
      </c>
      <c r="F2148" s="252" t="s">
        <v>2627</v>
      </c>
      <c r="G2148" s="250"/>
      <c r="H2148" s="253">
        <v>91.198999999999998</v>
      </c>
      <c r="I2148" s="254"/>
      <c r="J2148" s="250"/>
      <c r="K2148" s="250"/>
      <c r="L2148" s="255"/>
      <c r="M2148" s="256"/>
      <c r="N2148" s="257"/>
      <c r="O2148" s="257"/>
      <c r="P2148" s="257"/>
      <c r="Q2148" s="257"/>
      <c r="R2148" s="257"/>
      <c r="S2148" s="257"/>
      <c r="T2148" s="258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9" t="s">
        <v>327</v>
      </c>
      <c r="AU2148" s="259" t="s">
        <v>85</v>
      </c>
      <c r="AV2148" s="14" t="s">
        <v>85</v>
      </c>
      <c r="AW2148" s="14" t="s">
        <v>36</v>
      </c>
      <c r="AX2148" s="14" t="s">
        <v>75</v>
      </c>
      <c r="AY2148" s="259" t="s">
        <v>207</v>
      </c>
    </row>
    <row r="2149" s="14" customFormat="1">
      <c r="A2149" s="14"/>
      <c r="B2149" s="249"/>
      <c r="C2149" s="250"/>
      <c r="D2149" s="240" t="s">
        <v>327</v>
      </c>
      <c r="E2149" s="251" t="s">
        <v>19</v>
      </c>
      <c r="F2149" s="252" t="s">
        <v>2628</v>
      </c>
      <c r="G2149" s="250"/>
      <c r="H2149" s="253">
        <v>46.613</v>
      </c>
      <c r="I2149" s="254"/>
      <c r="J2149" s="250"/>
      <c r="K2149" s="250"/>
      <c r="L2149" s="255"/>
      <c r="M2149" s="256"/>
      <c r="N2149" s="257"/>
      <c r="O2149" s="257"/>
      <c r="P2149" s="257"/>
      <c r="Q2149" s="257"/>
      <c r="R2149" s="257"/>
      <c r="S2149" s="257"/>
      <c r="T2149" s="258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9" t="s">
        <v>327</v>
      </c>
      <c r="AU2149" s="259" t="s">
        <v>85</v>
      </c>
      <c r="AV2149" s="14" t="s">
        <v>85</v>
      </c>
      <c r="AW2149" s="14" t="s">
        <v>36</v>
      </c>
      <c r="AX2149" s="14" t="s">
        <v>75</v>
      </c>
      <c r="AY2149" s="259" t="s">
        <v>207</v>
      </c>
    </row>
    <row r="2150" s="14" customFormat="1">
      <c r="A2150" s="14"/>
      <c r="B2150" s="249"/>
      <c r="C2150" s="250"/>
      <c r="D2150" s="240" t="s">
        <v>327</v>
      </c>
      <c r="E2150" s="251" t="s">
        <v>19</v>
      </c>
      <c r="F2150" s="252" t="s">
        <v>2629</v>
      </c>
      <c r="G2150" s="250"/>
      <c r="H2150" s="253">
        <v>-21</v>
      </c>
      <c r="I2150" s="254"/>
      <c r="J2150" s="250"/>
      <c r="K2150" s="250"/>
      <c r="L2150" s="255"/>
      <c r="M2150" s="256"/>
      <c r="N2150" s="257"/>
      <c r="O2150" s="257"/>
      <c r="P2150" s="257"/>
      <c r="Q2150" s="257"/>
      <c r="R2150" s="257"/>
      <c r="S2150" s="257"/>
      <c r="T2150" s="258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9" t="s">
        <v>327</v>
      </c>
      <c r="AU2150" s="259" t="s">
        <v>85</v>
      </c>
      <c r="AV2150" s="14" t="s">
        <v>85</v>
      </c>
      <c r="AW2150" s="14" t="s">
        <v>36</v>
      </c>
      <c r="AX2150" s="14" t="s">
        <v>75</v>
      </c>
      <c r="AY2150" s="259" t="s">
        <v>207</v>
      </c>
    </row>
    <row r="2151" s="13" customFormat="1">
      <c r="A2151" s="13"/>
      <c r="B2151" s="238"/>
      <c r="C2151" s="239"/>
      <c r="D2151" s="240" t="s">
        <v>327</v>
      </c>
      <c r="E2151" s="241" t="s">
        <v>19</v>
      </c>
      <c r="F2151" s="242" t="s">
        <v>769</v>
      </c>
      <c r="G2151" s="239"/>
      <c r="H2151" s="241" t="s">
        <v>19</v>
      </c>
      <c r="I2151" s="243"/>
      <c r="J2151" s="239"/>
      <c r="K2151" s="239"/>
      <c r="L2151" s="244"/>
      <c r="M2151" s="245"/>
      <c r="N2151" s="246"/>
      <c r="O2151" s="246"/>
      <c r="P2151" s="246"/>
      <c r="Q2151" s="246"/>
      <c r="R2151" s="246"/>
      <c r="S2151" s="246"/>
      <c r="T2151" s="247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8" t="s">
        <v>327</v>
      </c>
      <c r="AU2151" s="248" t="s">
        <v>85</v>
      </c>
      <c r="AV2151" s="13" t="s">
        <v>82</v>
      </c>
      <c r="AW2151" s="13" t="s">
        <v>36</v>
      </c>
      <c r="AX2151" s="13" t="s">
        <v>75</v>
      </c>
      <c r="AY2151" s="248" t="s">
        <v>207</v>
      </c>
    </row>
    <row r="2152" s="14" customFormat="1">
      <c r="A2152" s="14"/>
      <c r="B2152" s="249"/>
      <c r="C2152" s="250"/>
      <c r="D2152" s="240" t="s">
        <v>327</v>
      </c>
      <c r="E2152" s="251" t="s">
        <v>19</v>
      </c>
      <c r="F2152" s="252" t="s">
        <v>2630</v>
      </c>
      <c r="G2152" s="250"/>
      <c r="H2152" s="253">
        <v>33.826999999999998</v>
      </c>
      <c r="I2152" s="254"/>
      <c r="J2152" s="250"/>
      <c r="K2152" s="250"/>
      <c r="L2152" s="255"/>
      <c r="M2152" s="256"/>
      <c r="N2152" s="257"/>
      <c r="O2152" s="257"/>
      <c r="P2152" s="257"/>
      <c r="Q2152" s="257"/>
      <c r="R2152" s="257"/>
      <c r="S2152" s="257"/>
      <c r="T2152" s="258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9" t="s">
        <v>327</v>
      </c>
      <c r="AU2152" s="259" t="s">
        <v>85</v>
      </c>
      <c r="AV2152" s="14" t="s">
        <v>85</v>
      </c>
      <c r="AW2152" s="14" t="s">
        <v>36</v>
      </c>
      <c r="AX2152" s="14" t="s">
        <v>75</v>
      </c>
      <c r="AY2152" s="259" t="s">
        <v>207</v>
      </c>
    </row>
    <row r="2153" s="14" customFormat="1">
      <c r="A2153" s="14"/>
      <c r="B2153" s="249"/>
      <c r="C2153" s="250"/>
      <c r="D2153" s="240" t="s">
        <v>327</v>
      </c>
      <c r="E2153" s="251" t="s">
        <v>19</v>
      </c>
      <c r="F2153" s="252" t="s">
        <v>2628</v>
      </c>
      <c r="G2153" s="250"/>
      <c r="H2153" s="253">
        <v>46.613</v>
      </c>
      <c r="I2153" s="254"/>
      <c r="J2153" s="250"/>
      <c r="K2153" s="250"/>
      <c r="L2153" s="255"/>
      <c r="M2153" s="256"/>
      <c r="N2153" s="257"/>
      <c r="O2153" s="257"/>
      <c r="P2153" s="257"/>
      <c r="Q2153" s="257"/>
      <c r="R2153" s="257"/>
      <c r="S2153" s="257"/>
      <c r="T2153" s="258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9" t="s">
        <v>327</v>
      </c>
      <c r="AU2153" s="259" t="s">
        <v>85</v>
      </c>
      <c r="AV2153" s="14" t="s">
        <v>85</v>
      </c>
      <c r="AW2153" s="14" t="s">
        <v>36</v>
      </c>
      <c r="AX2153" s="14" t="s">
        <v>75</v>
      </c>
      <c r="AY2153" s="259" t="s">
        <v>207</v>
      </c>
    </row>
    <row r="2154" s="13" customFormat="1">
      <c r="A2154" s="13"/>
      <c r="B2154" s="238"/>
      <c r="C2154" s="239"/>
      <c r="D2154" s="240" t="s">
        <v>327</v>
      </c>
      <c r="E2154" s="241" t="s">
        <v>19</v>
      </c>
      <c r="F2154" s="242" t="s">
        <v>771</v>
      </c>
      <c r="G2154" s="239"/>
      <c r="H2154" s="241" t="s">
        <v>19</v>
      </c>
      <c r="I2154" s="243"/>
      <c r="J2154" s="239"/>
      <c r="K2154" s="239"/>
      <c r="L2154" s="244"/>
      <c r="M2154" s="245"/>
      <c r="N2154" s="246"/>
      <c r="O2154" s="246"/>
      <c r="P2154" s="246"/>
      <c r="Q2154" s="246"/>
      <c r="R2154" s="246"/>
      <c r="S2154" s="246"/>
      <c r="T2154" s="247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8" t="s">
        <v>327</v>
      </c>
      <c r="AU2154" s="248" t="s">
        <v>85</v>
      </c>
      <c r="AV2154" s="13" t="s">
        <v>82</v>
      </c>
      <c r="AW2154" s="13" t="s">
        <v>36</v>
      </c>
      <c r="AX2154" s="13" t="s">
        <v>75</v>
      </c>
      <c r="AY2154" s="248" t="s">
        <v>207</v>
      </c>
    </row>
    <row r="2155" s="14" customFormat="1">
      <c r="A2155" s="14"/>
      <c r="B2155" s="249"/>
      <c r="C2155" s="250"/>
      <c r="D2155" s="240" t="s">
        <v>327</v>
      </c>
      <c r="E2155" s="251" t="s">
        <v>19</v>
      </c>
      <c r="F2155" s="252" t="s">
        <v>2631</v>
      </c>
      <c r="G2155" s="250"/>
      <c r="H2155" s="253">
        <v>48.561</v>
      </c>
      <c r="I2155" s="254"/>
      <c r="J2155" s="250"/>
      <c r="K2155" s="250"/>
      <c r="L2155" s="255"/>
      <c r="M2155" s="256"/>
      <c r="N2155" s="257"/>
      <c r="O2155" s="257"/>
      <c r="P2155" s="257"/>
      <c r="Q2155" s="257"/>
      <c r="R2155" s="257"/>
      <c r="S2155" s="257"/>
      <c r="T2155" s="258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9" t="s">
        <v>327</v>
      </c>
      <c r="AU2155" s="259" t="s">
        <v>85</v>
      </c>
      <c r="AV2155" s="14" t="s">
        <v>85</v>
      </c>
      <c r="AW2155" s="14" t="s">
        <v>36</v>
      </c>
      <c r="AX2155" s="14" t="s">
        <v>75</v>
      </c>
      <c r="AY2155" s="259" t="s">
        <v>207</v>
      </c>
    </row>
    <row r="2156" s="14" customFormat="1">
      <c r="A2156" s="14"/>
      <c r="B2156" s="249"/>
      <c r="C2156" s="250"/>
      <c r="D2156" s="240" t="s">
        <v>327</v>
      </c>
      <c r="E2156" s="251" t="s">
        <v>19</v>
      </c>
      <c r="F2156" s="252" t="s">
        <v>2632</v>
      </c>
      <c r="G2156" s="250"/>
      <c r="H2156" s="253">
        <v>-6.3040000000000003</v>
      </c>
      <c r="I2156" s="254"/>
      <c r="J2156" s="250"/>
      <c r="K2156" s="250"/>
      <c r="L2156" s="255"/>
      <c r="M2156" s="256"/>
      <c r="N2156" s="257"/>
      <c r="O2156" s="257"/>
      <c r="P2156" s="257"/>
      <c r="Q2156" s="257"/>
      <c r="R2156" s="257"/>
      <c r="S2156" s="257"/>
      <c r="T2156" s="258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9" t="s">
        <v>327</v>
      </c>
      <c r="AU2156" s="259" t="s">
        <v>85</v>
      </c>
      <c r="AV2156" s="14" t="s">
        <v>85</v>
      </c>
      <c r="AW2156" s="14" t="s">
        <v>36</v>
      </c>
      <c r="AX2156" s="14" t="s">
        <v>75</v>
      </c>
      <c r="AY2156" s="259" t="s">
        <v>207</v>
      </c>
    </row>
    <row r="2157" s="14" customFormat="1">
      <c r="A2157" s="14"/>
      <c r="B2157" s="249"/>
      <c r="C2157" s="250"/>
      <c r="D2157" s="240" t="s">
        <v>327</v>
      </c>
      <c r="E2157" s="251" t="s">
        <v>19</v>
      </c>
      <c r="F2157" s="252" t="s">
        <v>2633</v>
      </c>
      <c r="G2157" s="250"/>
      <c r="H2157" s="253">
        <v>67.650000000000006</v>
      </c>
      <c r="I2157" s="254"/>
      <c r="J2157" s="250"/>
      <c r="K2157" s="250"/>
      <c r="L2157" s="255"/>
      <c r="M2157" s="256"/>
      <c r="N2157" s="257"/>
      <c r="O2157" s="257"/>
      <c r="P2157" s="257"/>
      <c r="Q2157" s="257"/>
      <c r="R2157" s="257"/>
      <c r="S2157" s="257"/>
      <c r="T2157" s="258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9" t="s">
        <v>327</v>
      </c>
      <c r="AU2157" s="259" t="s">
        <v>85</v>
      </c>
      <c r="AV2157" s="14" t="s">
        <v>85</v>
      </c>
      <c r="AW2157" s="14" t="s">
        <v>36</v>
      </c>
      <c r="AX2157" s="14" t="s">
        <v>75</v>
      </c>
      <c r="AY2157" s="259" t="s">
        <v>207</v>
      </c>
    </row>
    <row r="2158" s="14" customFormat="1">
      <c r="A2158" s="14"/>
      <c r="B2158" s="249"/>
      <c r="C2158" s="250"/>
      <c r="D2158" s="240" t="s">
        <v>327</v>
      </c>
      <c r="E2158" s="251" t="s">
        <v>19</v>
      </c>
      <c r="F2158" s="252" t="s">
        <v>2634</v>
      </c>
      <c r="G2158" s="250"/>
      <c r="H2158" s="253">
        <v>19.146999999999998</v>
      </c>
      <c r="I2158" s="254"/>
      <c r="J2158" s="250"/>
      <c r="K2158" s="250"/>
      <c r="L2158" s="255"/>
      <c r="M2158" s="256"/>
      <c r="N2158" s="257"/>
      <c r="O2158" s="257"/>
      <c r="P2158" s="257"/>
      <c r="Q2158" s="257"/>
      <c r="R2158" s="257"/>
      <c r="S2158" s="257"/>
      <c r="T2158" s="258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9" t="s">
        <v>327</v>
      </c>
      <c r="AU2158" s="259" t="s">
        <v>85</v>
      </c>
      <c r="AV2158" s="14" t="s">
        <v>85</v>
      </c>
      <c r="AW2158" s="14" t="s">
        <v>36</v>
      </c>
      <c r="AX2158" s="14" t="s">
        <v>75</v>
      </c>
      <c r="AY2158" s="259" t="s">
        <v>207</v>
      </c>
    </row>
    <row r="2159" s="13" customFormat="1">
      <c r="A2159" s="13"/>
      <c r="B2159" s="238"/>
      <c r="C2159" s="239"/>
      <c r="D2159" s="240" t="s">
        <v>327</v>
      </c>
      <c r="E2159" s="241" t="s">
        <v>19</v>
      </c>
      <c r="F2159" s="242" t="s">
        <v>2635</v>
      </c>
      <c r="G2159" s="239"/>
      <c r="H2159" s="241" t="s">
        <v>19</v>
      </c>
      <c r="I2159" s="243"/>
      <c r="J2159" s="239"/>
      <c r="K2159" s="239"/>
      <c r="L2159" s="244"/>
      <c r="M2159" s="245"/>
      <c r="N2159" s="246"/>
      <c r="O2159" s="246"/>
      <c r="P2159" s="246"/>
      <c r="Q2159" s="246"/>
      <c r="R2159" s="246"/>
      <c r="S2159" s="246"/>
      <c r="T2159" s="247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8" t="s">
        <v>327</v>
      </c>
      <c r="AU2159" s="248" t="s">
        <v>85</v>
      </c>
      <c r="AV2159" s="13" t="s">
        <v>82</v>
      </c>
      <c r="AW2159" s="13" t="s">
        <v>36</v>
      </c>
      <c r="AX2159" s="13" t="s">
        <v>75</v>
      </c>
      <c r="AY2159" s="248" t="s">
        <v>207</v>
      </c>
    </row>
    <row r="2160" s="14" customFormat="1">
      <c r="A2160" s="14"/>
      <c r="B2160" s="249"/>
      <c r="C2160" s="250"/>
      <c r="D2160" s="240" t="s">
        <v>327</v>
      </c>
      <c r="E2160" s="251" t="s">
        <v>19</v>
      </c>
      <c r="F2160" s="252" t="s">
        <v>2636</v>
      </c>
      <c r="G2160" s="250"/>
      <c r="H2160" s="253">
        <v>11.081</v>
      </c>
      <c r="I2160" s="254"/>
      <c r="J2160" s="250"/>
      <c r="K2160" s="250"/>
      <c r="L2160" s="255"/>
      <c r="M2160" s="256"/>
      <c r="N2160" s="257"/>
      <c r="O2160" s="257"/>
      <c r="P2160" s="257"/>
      <c r="Q2160" s="257"/>
      <c r="R2160" s="257"/>
      <c r="S2160" s="257"/>
      <c r="T2160" s="258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9" t="s">
        <v>327</v>
      </c>
      <c r="AU2160" s="259" t="s">
        <v>85</v>
      </c>
      <c r="AV2160" s="14" t="s">
        <v>85</v>
      </c>
      <c r="AW2160" s="14" t="s">
        <v>36</v>
      </c>
      <c r="AX2160" s="14" t="s">
        <v>75</v>
      </c>
      <c r="AY2160" s="259" t="s">
        <v>207</v>
      </c>
    </row>
    <row r="2161" s="14" customFormat="1">
      <c r="A2161" s="14"/>
      <c r="B2161" s="249"/>
      <c r="C2161" s="250"/>
      <c r="D2161" s="240" t="s">
        <v>327</v>
      </c>
      <c r="E2161" s="251" t="s">
        <v>19</v>
      </c>
      <c r="F2161" s="252" t="s">
        <v>2637</v>
      </c>
      <c r="G2161" s="250"/>
      <c r="H2161" s="253">
        <v>17.484000000000002</v>
      </c>
      <c r="I2161" s="254"/>
      <c r="J2161" s="250"/>
      <c r="K2161" s="250"/>
      <c r="L2161" s="255"/>
      <c r="M2161" s="256"/>
      <c r="N2161" s="257"/>
      <c r="O2161" s="257"/>
      <c r="P2161" s="257"/>
      <c r="Q2161" s="257"/>
      <c r="R2161" s="257"/>
      <c r="S2161" s="257"/>
      <c r="T2161" s="258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9" t="s">
        <v>327</v>
      </c>
      <c r="AU2161" s="259" t="s">
        <v>85</v>
      </c>
      <c r="AV2161" s="14" t="s">
        <v>85</v>
      </c>
      <c r="AW2161" s="14" t="s">
        <v>36</v>
      </c>
      <c r="AX2161" s="14" t="s">
        <v>75</v>
      </c>
      <c r="AY2161" s="259" t="s">
        <v>207</v>
      </c>
    </row>
    <row r="2162" s="16" customFormat="1">
      <c r="A2162" s="16"/>
      <c r="B2162" s="271"/>
      <c r="C2162" s="272"/>
      <c r="D2162" s="240" t="s">
        <v>327</v>
      </c>
      <c r="E2162" s="273" t="s">
        <v>19</v>
      </c>
      <c r="F2162" s="274" t="s">
        <v>420</v>
      </c>
      <c r="G2162" s="272"/>
      <c r="H2162" s="275">
        <v>354.87099999999998</v>
      </c>
      <c r="I2162" s="276"/>
      <c r="J2162" s="272"/>
      <c r="K2162" s="272"/>
      <c r="L2162" s="277"/>
      <c r="M2162" s="278"/>
      <c r="N2162" s="279"/>
      <c r="O2162" s="279"/>
      <c r="P2162" s="279"/>
      <c r="Q2162" s="279"/>
      <c r="R2162" s="279"/>
      <c r="S2162" s="279"/>
      <c r="T2162" s="280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T2162" s="281" t="s">
        <v>327</v>
      </c>
      <c r="AU2162" s="281" t="s">
        <v>85</v>
      </c>
      <c r="AV2162" s="16" t="s">
        <v>216</v>
      </c>
      <c r="AW2162" s="16" t="s">
        <v>36</v>
      </c>
      <c r="AX2162" s="16" t="s">
        <v>75</v>
      </c>
      <c r="AY2162" s="281" t="s">
        <v>207</v>
      </c>
    </row>
    <row r="2163" s="13" customFormat="1">
      <c r="A2163" s="13"/>
      <c r="B2163" s="238"/>
      <c r="C2163" s="239"/>
      <c r="D2163" s="240" t="s">
        <v>327</v>
      </c>
      <c r="E2163" s="241" t="s">
        <v>19</v>
      </c>
      <c r="F2163" s="242" t="s">
        <v>2638</v>
      </c>
      <c r="G2163" s="239"/>
      <c r="H2163" s="241" t="s">
        <v>19</v>
      </c>
      <c r="I2163" s="243"/>
      <c r="J2163" s="239"/>
      <c r="K2163" s="239"/>
      <c r="L2163" s="244"/>
      <c r="M2163" s="245"/>
      <c r="N2163" s="246"/>
      <c r="O2163" s="246"/>
      <c r="P2163" s="246"/>
      <c r="Q2163" s="246"/>
      <c r="R2163" s="246"/>
      <c r="S2163" s="246"/>
      <c r="T2163" s="247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8" t="s">
        <v>327</v>
      </c>
      <c r="AU2163" s="248" t="s">
        <v>85</v>
      </c>
      <c r="AV2163" s="13" t="s">
        <v>82</v>
      </c>
      <c r="AW2163" s="13" t="s">
        <v>36</v>
      </c>
      <c r="AX2163" s="13" t="s">
        <v>75</v>
      </c>
      <c r="AY2163" s="248" t="s">
        <v>207</v>
      </c>
    </row>
    <row r="2164" s="14" customFormat="1">
      <c r="A2164" s="14"/>
      <c r="B2164" s="249"/>
      <c r="C2164" s="250"/>
      <c r="D2164" s="240" t="s">
        <v>327</v>
      </c>
      <c r="E2164" s="251" t="s">
        <v>19</v>
      </c>
      <c r="F2164" s="252" t="s">
        <v>2639</v>
      </c>
      <c r="G2164" s="250"/>
      <c r="H2164" s="253">
        <v>1.5680000000000001</v>
      </c>
      <c r="I2164" s="254"/>
      <c r="J2164" s="250"/>
      <c r="K2164" s="250"/>
      <c r="L2164" s="255"/>
      <c r="M2164" s="256"/>
      <c r="N2164" s="257"/>
      <c r="O2164" s="257"/>
      <c r="P2164" s="257"/>
      <c r="Q2164" s="257"/>
      <c r="R2164" s="257"/>
      <c r="S2164" s="257"/>
      <c r="T2164" s="258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9" t="s">
        <v>327</v>
      </c>
      <c r="AU2164" s="259" t="s">
        <v>85</v>
      </c>
      <c r="AV2164" s="14" t="s">
        <v>85</v>
      </c>
      <c r="AW2164" s="14" t="s">
        <v>36</v>
      </c>
      <c r="AX2164" s="14" t="s">
        <v>75</v>
      </c>
      <c r="AY2164" s="259" t="s">
        <v>207</v>
      </c>
    </row>
    <row r="2165" s="15" customFormat="1">
      <c r="A2165" s="15"/>
      <c r="B2165" s="260"/>
      <c r="C2165" s="261"/>
      <c r="D2165" s="240" t="s">
        <v>327</v>
      </c>
      <c r="E2165" s="262" t="s">
        <v>19</v>
      </c>
      <c r="F2165" s="263" t="s">
        <v>345</v>
      </c>
      <c r="G2165" s="261"/>
      <c r="H2165" s="264">
        <v>356.43900000000002</v>
      </c>
      <c r="I2165" s="265"/>
      <c r="J2165" s="261"/>
      <c r="K2165" s="261"/>
      <c r="L2165" s="266"/>
      <c r="M2165" s="267"/>
      <c r="N2165" s="268"/>
      <c r="O2165" s="268"/>
      <c r="P2165" s="268"/>
      <c r="Q2165" s="268"/>
      <c r="R2165" s="268"/>
      <c r="S2165" s="268"/>
      <c r="T2165" s="269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70" t="s">
        <v>327</v>
      </c>
      <c r="AU2165" s="270" t="s">
        <v>85</v>
      </c>
      <c r="AV2165" s="15" t="s">
        <v>215</v>
      </c>
      <c r="AW2165" s="15" t="s">
        <v>36</v>
      </c>
      <c r="AX2165" s="15" t="s">
        <v>82</v>
      </c>
      <c r="AY2165" s="270" t="s">
        <v>207</v>
      </c>
    </row>
    <row r="2166" s="2" customFormat="1" ht="21.75" customHeight="1">
      <c r="A2166" s="40"/>
      <c r="B2166" s="41"/>
      <c r="C2166" s="214" t="s">
        <v>2640</v>
      </c>
      <c r="D2166" s="214" t="s">
        <v>211</v>
      </c>
      <c r="E2166" s="215" t="s">
        <v>2641</v>
      </c>
      <c r="F2166" s="216" t="s">
        <v>2642</v>
      </c>
      <c r="G2166" s="217" t="s">
        <v>214</v>
      </c>
      <c r="H2166" s="218">
        <v>4</v>
      </c>
      <c r="I2166" s="219"/>
      <c r="J2166" s="220">
        <f>ROUND(I2166*H2166,2)</f>
        <v>0</v>
      </c>
      <c r="K2166" s="216" t="s">
        <v>19</v>
      </c>
      <c r="L2166" s="46"/>
      <c r="M2166" s="229" t="s">
        <v>19</v>
      </c>
      <c r="N2166" s="230" t="s">
        <v>46</v>
      </c>
      <c r="O2166" s="86"/>
      <c r="P2166" s="231">
        <f>O2166*H2166</f>
        <v>0</v>
      </c>
      <c r="Q2166" s="231">
        <v>0.001</v>
      </c>
      <c r="R2166" s="231">
        <f>Q2166*H2166</f>
        <v>0.0040000000000000001</v>
      </c>
      <c r="S2166" s="231">
        <v>0</v>
      </c>
      <c r="T2166" s="232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6" t="s">
        <v>486</v>
      </c>
      <c r="AT2166" s="226" t="s">
        <v>211</v>
      </c>
      <c r="AU2166" s="226" t="s">
        <v>85</v>
      </c>
      <c r="AY2166" s="19" t="s">
        <v>207</v>
      </c>
      <c r="BE2166" s="227">
        <f>IF(N2166="základní",J2166,0)</f>
        <v>0</v>
      </c>
      <c r="BF2166" s="227">
        <f>IF(N2166="snížená",J2166,0)</f>
        <v>0</v>
      </c>
      <c r="BG2166" s="227">
        <f>IF(N2166="zákl. přenesená",J2166,0)</f>
        <v>0</v>
      </c>
      <c r="BH2166" s="227">
        <f>IF(N2166="sníž. přenesená",J2166,0)</f>
        <v>0</v>
      </c>
      <c r="BI2166" s="227">
        <f>IF(N2166="nulová",J2166,0)</f>
        <v>0</v>
      </c>
      <c r="BJ2166" s="19" t="s">
        <v>82</v>
      </c>
      <c r="BK2166" s="227">
        <f>ROUND(I2166*H2166,2)</f>
        <v>0</v>
      </c>
      <c r="BL2166" s="19" t="s">
        <v>486</v>
      </c>
      <c r="BM2166" s="226" t="s">
        <v>2643</v>
      </c>
    </row>
    <row r="2167" s="14" customFormat="1">
      <c r="A2167" s="14"/>
      <c r="B2167" s="249"/>
      <c r="C2167" s="250"/>
      <c r="D2167" s="240" t="s">
        <v>327</v>
      </c>
      <c r="E2167" s="251" t="s">
        <v>19</v>
      </c>
      <c r="F2167" s="252" t="s">
        <v>2644</v>
      </c>
      <c r="G2167" s="250"/>
      <c r="H2167" s="253">
        <v>2</v>
      </c>
      <c r="I2167" s="254"/>
      <c r="J2167" s="250"/>
      <c r="K2167" s="250"/>
      <c r="L2167" s="255"/>
      <c r="M2167" s="256"/>
      <c r="N2167" s="257"/>
      <c r="O2167" s="257"/>
      <c r="P2167" s="257"/>
      <c r="Q2167" s="257"/>
      <c r="R2167" s="257"/>
      <c r="S2167" s="257"/>
      <c r="T2167" s="258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9" t="s">
        <v>327</v>
      </c>
      <c r="AU2167" s="259" t="s">
        <v>85</v>
      </c>
      <c r="AV2167" s="14" t="s">
        <v>85</v>
      </c>
      <c r="AW2167" s="14" t="s">
        <v>36</v>
      </c>
      <c r="AX2167" s="14" t="s">
        <v>75</v>
      </c>
      <c r="AY2167" s="259" t="s">
        <v>207</v>
      </c>
    </row>
    <row r="2168" s="14" customFormat="1">
      <c r="A2168" s="14"/>
      <c r="B2168" s="249"/>
      <c r="C2168" s="250"/>
      <c r="D2168" s="240" t="s">
        <v>327</v>
      </c>
      <c r="E2168" s="251" t="s">
        <v>19</v>
      </c>
      <c r="F2168" s="252" t="s">
        <v>2645</v>
      </c>
      <c r="G2168" s="250"/>
      <c r="H2168" s="253">
        <v>2</v>
      </c>
      <c r="I2168" s="254"/>
      <c r="J2168" s="250"/>
      <c r="K2168" s="250"/>
      <c r="L2168" s="255"/>
      <c r="M2168" s="256"/>
      <c r="N2168" s="257"/>
      <c r="O2168" s="257"/>
      <c r="P2168" s="257"/>
      <c r="Q2168" s="257"/>
      <c r="R2168" s="257"/>
      <c r="S2168" s="257"/>
      <c r="T2168" s="258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9" t="s">
        <v>327</v>
      </c>
      <c r="AU2168" s="259" t="s">
        <v>85</v>
      </c>
      <c r="AV2168" s="14" t="s">
        <v>85</v>
      </c>
      <c r="AW2168" s="14" t="s">
        <v>36</v>
      </c>
      <c r="AX2168" s="14" t="s">
        <v>75</v>
      </c>
      <c r="AY2168" s="259" t="s">
        <v>207</v>
      </c>
    </row>
    <row r="2169" s="15" customFormat="1">
      <c r="A2169" s="15"/>
      <c r="B2169" s="260"/>
      <c r="C2169" s="261"/>
      <c r="D2169" s="240" t="s">
        <v>327</v>
      </c>
      <c r="E2169" s="262" t="s">
        <v>19</v>
      </c>
      <c r="F2169" s="263" t="s">
        <v>345</v>
      </c>
      <c r="G2169" s="261"/>
      <c r="H2169" s="264">
        <v>4</v>
      </c>
      <c r="I2169" s="265"/>
      <c r="J2169" s="261"/>
      <c r="K2169" s="261"/>
      <c r="L2169" s="266"/>
      <c r="M2169" s="267"/>
      <c r="N2169" s="268"/>
      <c r="O2169" s="268"/>
      <c r="P2169" s="268"/>
      <c r="Q2169" s="268"/>
      <c r="R2169" s="268"/>
      <c r="S2169" s="268"/>
      <c r="T2169" s="269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70" t="s">
        <v>327</v>
      </c>
      <c r="AU2169" s="270" t="s">
        <v>85</v>
      </c>
      <c r="AV2169" s="15" t="s">
        <v>215</v>
      </c>
      <c r="AW2169" s="15" t="s">
        <v>36</v>
      </c>
      <c r="AX2169" s="15" t="s">
        <v>82</v>
      </c>
      <c r="AY2169" s="270" t="s">
        <v>207</v>
      </c>
    </row>
    <row r="2170" s="2" customFormat="1" ht="21.75" customHeight="1">
      <c r="A2170" s="40"/>
      <c r="B2170" s="41"/>
      <c r="C2170" s="214" t="s">
        <v>2646</v>
      </c>
      <c r="D2170" s="214" t="s">
        <v>211</v>
      </c>
      <c r="E2170" s="215" t="s">
        <v>2647</v>
      </c>
      <c r="F2170" s="216" t="s">
        <v>2648</v>
      </c>
      <c r="G2170" s="217" t="s">
        <v>214</v>
      </c>
      <c r="H2170" s="218">
        <v>8</v>
      </c>
      <c r="I2170" s="219"/>
      <c r="J2170" s="220">
        <f>ROUND(I2170*H2170,2)</f>
        <v>0</v>
      </c>
      <c r="K2170" s="216" t="s">
        <v>19</v>
      </c>
      <c r="L2170" s="46"/>
      <c r="M2170" s="229" t="s">
        <v>19</v>
      </c>
      <c r="N2170" s="230" t="s">
        <v>46</v>
      </c>
      <c r="O2170" s="86"/>
      <c r="P2170" s="231">
        <f>O2170*H2170</f>
        <v>0</v>
      </c>
      <c r="Q2170" s="231">
        <v>0.001</v>
      </c>
      <c r="R2170" s="231">
        <f>Q2170*H2170</f>
        <v>0.0080000000000000002</v>
      </c>
      <c r="S2170" s="231">
        <v>0</v>
      </c>
      <c r="T2170" s="232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6" t="s">
        <v>486</v>
      </c>
      <c r="AT2170" s="226" t="s">
        <v>211</v>
      </c>
      <c r="AU2170" s="226" t="s">
        <v>85</v>
      </c>
      <c r="AY2170" s="19" t="s">
        <v>207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19" t="s">
        <v>82</v>
      </c>
      <c r="BK2170" s="227">
        <f>ROUND(I2170*H2170,2)</f>
        <v>0</v>
      </c>
      <c r="BL2170" s="19" t="s">
        <v>486</v>
      </c>
      <c r="BM2170" s="226" t="s">
        <v>2649</v>
      </c>
    </row>
    <row r="2171" s="13" customFormat="1">
      <c r="A2171" s="13"/>
      <c r="B2171" s="238"/>
      <c r="C2171" s="239"/>
      <c r="D2171" s="240" t="s">
        <v>327</v>
      </c>
      <c r="E2171" s="241" t="s">
        <v>19</v>
      </c>
      <c r="F2171" s="242" t="s">
        <v>2650</v>
      </c>
      <c r="G2171" s="239"/>
      <c r="H2171" s="241" t="s">
        <v>19</v>
      </c>
      <c r="I2171" s="243"/>
      <c r="J2171" s="239"/>
      <c r="K2171" s="239"/>
      <c r="L2171" s="244"/>
      <c r="M2171" s="245"/>
      <c r="N2171" s="246"/>
      <c r="O2171" s="246"/>
      <c r="P2171" s="246"/>
      <c r="Q2171" s="246"/>
      <c r="R2171" s="246"/>
      <c r="S2171" s="246"/>
      <c r="T2171" s="247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8" t="s">
        <v>327</v>
      </c>
      <c r="AU2171" s="248" t="s">
        <v>85</v>
      </c>
      <c r="AV2171" s="13" t="s">
        <v>82</v>
      </c>
      <c r="AW2171" s="13" t="s">
        <v>36</v>
      </c>
      <c r="AX2171" s="13" t="s">
        <v>75</v>
      </c>
      <c r="AY2171" s="248" t="s">
        <v>207</v>
      </c>
    </row>
    <row r="2172" s="14" customFormat="1">
      <c r="A2172" s="14"/>
      <c r="B2172" s="249"/>
      <c r="C2172" s="250"/>
      <c r="D2172" s="240" t="s">
        <v>327</v>
      </c>
      <c r="E2172" s="251" t="s">
        <v>19</v>
      </c>
      <c r="F2172" s="252" t="s">
        <v>367</v>
      </c>
      <c r="G2172" s="250"/>
      <c r="H2172" s="253">
        <v>6</v>
      </c>
      <c r="I2172" s="254"/>
      <c r="J2172" s="250"/>
      <c r="K2172" s="250"/>
      <c r="L2172" s="255"/>
      <c r="M2172" s="256"/>
      <c r="N2172" s="257"/>
      <c r="O2172" s="257"/>
      <c r="P2172" s="257"/>
      <c r="Q2172" s="257"/>
      <c r="R2172" s="257"/>
      <c r="S2172" s="257"/>
      <c r="T2172" s="258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9" t="s">
        <v>327</v>
      </c>
      <c r="AU2172" s="259" t="s">
        <v>85</v>
      </c>
      <c r="AV2172" s="14" t="s">
        <v>85</v>
      </c>
      <c r="AW2172" s="14" t="s">
        <v>36</v>
      </c>
      <c r="AX2172" s="14" t="s">
        <v>75</v>
      </c>
      <c r="AY2172" s="259" t="s">
        <v>207</v>
      </c>
    </row>
    <row r="2173" s="13" customFormat="1">
      <c r="A2173" s="13"/>
      <c r="B2173" s="238"/>
      <c r="C2173" s="239"/>
      <c r="D2173" s="240" t="s">
        <v>327</v>
      </c>
      <c r="E2173" s="241" t="s">
        <v>19</v>
      </c>
      <c r="F2173" s="242" t="s">
        <v>2651</v>
      </c>
      <c r="G2173" s="239"/>
      <c r="H2173" s="241" t="s">
        <v>19</v>
      </c>
      <c r="I2173" s="243"/>
      <c r="J2173" s="239"/>
      <c r="K2173" s="239"/>
      <c r="L2173" s="244"/>
      <c r="M2173" s="245"/>
      <c r="N2173" s="246"/>
      <c r="O2173" s="246"/>
      <c r="P2173" s="246"/>
      <c r="Q2173" s="246"/>
      <c r="R2173" s="246"/>
      <c r="S2173" s="246"/>
      <c r="T2173" s="247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8" t="s">
        <v>327</v>
      </c>
      <c r="AU2173" s="248" t="s">
        <v>85</v>
      </c>
      <c r="AV2173" s="13" t="s">
        <v>82</v>
      </c>
      <c r="AW2173" s="13" t="s">
        <v>36</v>
      </c>
      <c r="AX2173" s="13" t="s">
        <v>75</v>
      </c>
      <c r="AY2173" s="248" t="s">
        <v>207</v>
      </c>
    </row>
    <row r="2174" s="14" customFormat="1">
      <c r="A2174" s="14"/>
      <c r="B2174" s="249"/>
      <c r="C2174" s="250"/>
      <c r="D2174" s="240" t="s">
        <v>327</v>
      </c>
      <c r="E2174" s="251" t="s">
        <v>19</v>
      </c>
      <c r="F2174" s="252" t="s">
        <v>82</v>
      </c>
      <c r="G2174" s="250"/>
      <c r="H2174" s="253">
        <v>1</v>
      </c>
      <c r="I2174" s="254"/>
      <c r="J2174" s="250"/>
      <c r="K2174" s="250"/>
      <c r="L2174" s="255"/>
      <c r="M2174" s="256"/>
      <c r="N2174" s="257"/>
      <c r="O2174" s="257"/>
      <c r="P2174" s="257"/>
      <c r="Q2174" s="257"/>
      <c r="R2174" s="257"/>
      <c r="S2174" s="257"/>
      <c r="T2174" s="258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9" t="s">
        <v>327</v>
      </c>
      <c r="AU2174" s="259" t="s">
        <v>85</v>
      </c>
      <c r="AV2174" s="14" t="s">
        <v>85</v>
      </c>
      <c r="AW2174" s="14" t="s">
        <v>36</v>
      </c>
      <c r="AX2174" s="14" t="s">
        <v>75</v>
      </c>
      <c r="AY2174" s="259" t="s">
        <v>207</v>
      </c>
    </row>
    <row r="2175" s="13" customFormat="1">
      <c r="A2175" s="13"/>
      <c r="B2175" s="238"/>
      <c r="C2175" s="239"/>
      <c r="D2175" s="240" t="s">
        <v>327</v>
      </c>
      <c r="E2175" s="241" t="s">
        <v>19</v>
      </c>
      <c r="F2175" s="242" t="s">
        <v>2652</v>
      </c>
      <c r="G2175" s="239"/>
      <c r="H2175" s="241" t="s">
        <v>19</v>
      </c>
      <c r="I2175" s="243"/>
      <c r="J2175" s="239"/>
      <c r="K2175" s="239"/>
      <c r="L2175" s="244"/>
      <c r="M2175" s="245"/>
      <c r="N2175" s="246"/>
      <c r="O2175" s="246"/>
      <c r="P2175" s="246"/>
      <c r="Q2175" s="246"/>
      <c r="R2175" s="246"/>
      <c r="S2175" s="246"/>
      <c r="T2175" s="247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8" t="s">
        <v>327</v>
      </c>
      <c r="AU2175" s="248" t="s">
        <v>85</v>
      </c>
      <c r="AV2175" s="13" t="s">
        <v>82</v>
      </c>
      <c r="AW2175" s="13" t="s">
        <v>36</v>
      </c>
      <c r="AX2175" s="13" t="s">
        <v>75</v>
      </c>
      <c r="AY2175" s="248" t="s">
        <v>207</v>
      </c>
    </row>
    <row r="2176" s="14" customFormat="1">
      <c r="A2176" s="14"/>
      <c r="B2176" s="249"/>
      <c r="C2176" s="250"/>
      <c r="D2176" s="240" t="s">
        <v>327</v>
      </c>
      <c r="E2176" s="251" t="s">
        <v>19</v>
      </c>
      <c r="F2176" s="252" t="s">
        <v>82</v>
      </c>
      <c r="G2176" s="250"/>
      <c r="H2176" s="253">
        <v>1</v>
      </c>
      <c r="I2176" s="254"/>
      <c r="J2176" s="250"/>
      <c r="K2176" s="250"/>
      <c r="L2176" s="255"/>
      <c r="M2176" s="256"/>
      <c r="N2176" s="257"/>
      <c r="O2176" s="257"/>
      <c r="P2176" s="257"/>
      <c r="Q2176" s="257"/>
      <c r="R2176" s="257"/>
      <c r="S2176" s="257"/>
      <c r="T2176" s="258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9" t="s">
        <v>327</v>
      </c>
      <c r="AU2176" s="259" t="s">
        <v>85</v>
      </c>
      <c r="AV2176" s="14" t="s">
        <v>85</v>
      </c>
      <c r="AW2176" s="14" t="s">
        <v>36</v>
      </c>
      <c r="AX2176" s="14" t="s">
        <v>75</v>
      </c>
      <c r="AY2176" s="259" t="s">
        <v>207</v>
      </c>
    </row>
    <row r="2177" s="15" customFormat="1">
      <c r="A2177" s="15"/>
      <c r="B2177" s="260"/>
      <c r="C2177" s="261"/>
      <c r="D2177" s="240" t="s">
        <v>327</v>
      </c>
      <c r="E2177" s="262" t="s">
        <v>19</v>
      </c>
      <c r="F2177" s="263" t="s">
        <v>345</v>
      </c>
      <c r="G2177" s="261"/>
      <c r="H2177" s="264">
        <v>8</v>
      </c>
      <c r="I2177" s="265"/>
      <c r="J2177" s="261"/>
      <c r="K2177" s="261"/>
      <c r="L2177" s="266"/>
      <c r="M2177" s="267"/>
      <c r="N2177" s="268"/>
      <c r="O2177" s="268"/>
      <c r="P2177" s="268"/>
      <c r="Q2177" s="268"/>
      <c r="R2177" s="268"/>
      <c r="S2177" s="268"/>
      <c r="T2177" s="269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70" t="s">
        <v>327</v>
      </c>
      <c r="AU2177" s="270" t="s">
        <v>85</v>
      </c>
      <c r="AV2177" s="15" t="s">
        <v>215</v>
      </c>
      <c r="AW2177" s="15" t="s">
        <v>36</v>
      </c>
      <c r="AX2177" s="15" t="s">
        <v>82</v>
      </c>
      <c r="AY2177" s="270" t="s">
        <v>207</v>
      </c>
    </row>
    <row r="2178" s="2" customFormat="1" ht="24.15" customHeight="1">
      <c r="A2178" s="40"/>
      <c r="B2178" s="41"/>
      <c r="C2178" s="214" t="s">
        <v>2653</v>
      </c>
      <c r="D2178" s="214" t="s">
        <v>211</v>
      </c>
      <c r="E2178" s="215" t="s">
        <v>2654</v>
      </c>
      <c r="F2178" s="216" t="s">
        <v>2655</v>
      </c>
      <c r="G2178" s="217" t="s">
        <v>430</v>
      </c>
      <c r="H2178" s="218">
        <v>35.780999999999999</v>
      </c>
      <c r="I2178" s="219"/>
      <c r="J2178" s="220">
        <f>ROUND(I2178*H2178,2)</f>
        <v>0</v>
      </c>
      <c r="K2178" s="216" t="s">
        <v>323</v>
      </c>
      <c r="L2178" s="46"/>
      <c r="M2178" s="229" t="s">
        <v>19</v>
      </c>
      <c r="N2178" s="230" t="s">
        <v>46</v>
      </c>
      <c r="O2178" s="86"/>
      <c r="P2178" s="231">
        <f>O2178*H2178</f>
        <v>0</v>
      </c>
      <c r="Q2178" s="231">
        <v>0</v>
      </c>
      <c r="R2178" s="231">
        <f>Q2178*H2178</f>
        <v>0</v>
      </c>
      <c r="S2178" s="231">
        <v>0</v>
      </c>
      <c r="T2178" s="232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26" t="s">
        <v>486</v>
      </c>
      <c r="AT2178" s="226" t="s">
        <v>211</v>
      </c>
      <c r="AU2178" s="226" t="s">
        <v>85</v>
      </c>
      <c r="AY2178" s="19" t="s">
        <v>207</v>
      </c>
      <c r="BE2178" s="227">
        <f>IF(N2178="základní",J2178,0)</f>
        <v>0</v>
      </c>
      <c r="BF2178" s="227">
        <f>IF(N2178="snížená",J2178,0)</f>
        <v>0</v>
      </c>
      <c r="BG2178" s="227">
        <f>IF(N2178="zákl. přenesená",J2178,0)</f>
        <v>0</v>
      </c>
      <c r="BH2178" s="227">
        <f>IF(N2178="sníž. přenesená",J2178,0)</f>
        <v>0</v>
      </c>
      <c r="BI2178" s="227">
        <f>IF(N2178="nulová",J2178,0)</f>
        <v>0</v>
      </c>
      <c r="BJ2178" s="19" t="s">
        <v>82</v>
      </c>
      <c r="BK2178" s="227">
        <f>ROUND(I2178*H2178,2)</f>
        <v>0</v>
      </c>
      <c r="BL2178" s="19" t="s">
        <v>486</v>
      </c>
      <c r="BM2178" s="226" t="s">
        <v>2656</v>
      </c>
    </row>
    <row r="2179" s="2" customFormat="1">
      <c r="A2179" s="40"/>
      <c r="B2179" s="41"/>
      <c r="C2179" s="42"/>
      <c r="D2179" s="233" t="s">
        <v>325</v>
      </c>
      <c r="E2179" s="42"/>
      <c r="F2179" s="234" t="s">
        <v>2657</v>
      </c>
      <c r="G2179" s="42"/>
      <c r="H2179" s="42"/>
      <c r="I2179" s="235"/>
      <c r="J2179" s="42"/>
      <c r="K2179" s="42"/>
      <c r="L2179" s="46"/>
      <c r="M2179" s="236"/>
      <c r="N2179" s="237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325</v>
      </c>
      <c r="AU2179" s="19" t="s">
        <v>85</v>
      </c>
    </row>
    <row r="2180" s="12" customFormat="1" ht="22.8" customHeight="1">
      <c r="A2180" s="12"/>
      <c r="B2180" s="198"/>
      <c r="C2180" s="199"/>
      <c r="D2180" s="200" t="s">
        <v>74</v>
      </c>
      <c r="E2180" s="212" t="s">
        <v>2658</v>
      </c>
      <c r="F2180" s="212" t="s">
        <v>2659</v>
      </c>
      <c r="G2180" s="199"/>
      <c r="H2180" s="199"/>
      <c r="I2180" s="202"/>
      <c r="J2180" s="213">
        <f>BK2180</f>
        <v>0</v>
      </c>
      <c r="K2180" s="199"/>
      <c r="L2180" s="204"/>
      <c r="M2180" s="205"/>
      <c r="N2180" s="206"/>
      <c r="O2180" s="206"/>
      <c r="P2180" s="207">
        <f>SUM(P2181:P2213)</f>
        <v>0</v>
      </c>
      <c r="Q2180" s="206"/>
      <c r="R2180" s="207">
        <f>SUM(R2181:R2213)</f>
        <v>1.5726827499999998</v>
      </c>
      <c r="S2180" s="206"/>
      <c r="T2180" s="208">
        <f>SUM(T2181:T2213)</f>
        <v>0.93090000000000006</v>
      </c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R2180" s="209" t="s">
        <v>85</v>
      </c>
      <c r="AT2180" s="210" t="s">
        <v>74</v>
      </c>
      <c r="AU2180" s="210" t="s">
        <v>82</v>
      </c>
      <c r="AY2180" s="209" t="s">
        <v>207</v>
      </c>
      <c r="BK2180" s="211">
        <f>SUM(BK2181:BK2213)</f>
        <v>0</v>
      </c>
    </row>
    <row r="2181" s="2" customFormat="1" ht="16.5" customHeight="1">
      <c r="A2181" s="40"/>
      <c r="B2181" s="41"/>
      <c r="C2181" s="214" t="s">
        <v>2660</v>
      </c>
      <c r="D2181" s="214" t="s">
        <v>211</v>
      </c>
      <c r="E2181" s="215" t="s">
        <v>2661</v>
      </c>
      <c r="F2181" s="216" t="s">
        <v>2662</v>
      </c>
      <c r="G2181" s="217" t="s">
        <v>220</v>
      </c>
      <c r="H2181" s="218">
        <v>23.699999999999999</v>
      </c>
      <c r="I2181" s="219"/>
      <c r="J2181" s="220">
        <f>ROUND(I2181*H2181,2)</f>
        <v>0</v>
      </c>
      <c r="K2181" s="216" t="s">
        <v>323</v>
      </c>
      <c r="L2181" s="46"/>
      <c r="M2181" s="229" t="s">
        <v>19</v>
      </c>
      <c r="N2181" s="230" t="s">
        <v>46</v>
      </c>
      <c r="O2181" s="86"/>
      <c r="P2181" s="231">
        <f>O2181*H2181</f>
        <v>0</v>
      </c>
      <c r="Q2181" s="231">
        <v>0</v>
      </c>
      <c r="R2181" s="231">
        <f>Q2181*H2181</f>
        <v>0</v>
      </c>
      <c r="S2181" s="231">
        <v>0.00132</v>
      </c>
      <c r="T2181" s="232">
        <f>S2181*H2181</f>
        <v>0.031283999999999999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6" t="s">
        <v>486</v>
      </c>
      <c r="AT2181" s="226" t="s">
        <v>211</v>
      </c>
      <c r="AU2181" s="226" t="s">
        <v>85</v>
      </c>
      <c r="AY2181" s="19" t="s">
        <v>207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19" t="s">
        <v>82</v>
      </c>
      <c r="BK2181" s="227">
        <f>ROUND(I2181*H2181,2)</f>
        <v>0</v>
      </c>
      <c r="BL2181" s="19" t="s">
        <v>486</v>
      </c>
      <c r="BM2181" s="226" t="s">
        <v>2663</v>
      </c>
    </row>
    <row r="2182" s="2" customFormat="1">
      <c r="A2182" s="40"/>
      <c r="B2182" s="41"/>
      <c r="C2182" s="42"/>
      <c r="D2182" s="233" t="s">
        <v>325</v>
      </c>
      <c r="E2182" s="42"/>
      <c r="F2182" s="234" t="s">
        <v>2664</v>
      </c>
      <c r="G2182" s="42"/>
      <c r="H2182" s="42"/>
      <c r="I2182" s="235"/>
      <c r="J2182" s="42"/>
      <c r="K2182" s="42"/>
      <c r="L2182" s="46"/>
      <c r="M2182" s="236"/>
      <c r="N2182" s="237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325</v>
      </c>
      <c r="AU2182" s="19" t="s">
        <v>85</v>
      </c>
    </row>
    <row r="2183" s="2" customFormat="1" ht="16.5" customHeight="1">
      <c r="A2183" s="40"/>
      <c r="B2183" s="41"/>
      <c r="C2183" s="214" t="s">
        <v>2665</v>
      </c>
      <c r="D2183" s="214" t="s">
        <v>211</v>
      </c>
      <c r="E2183" s="215" t="s">
        <v>2666</v>
      </c>
      <c r="F2183" s="216" t="s">
        <v>2667</v>
      </c>
      <c r="G2183" s="217" t="s">
        <v>220</v>
      </c>
      <c r="H2183" s="218">
        <v>9.0739999999999998</v>
      </c>
      <c r="I2183" s="219"/>
      <c r="J2183" s="220">
        <f>ROUND(I2183*H2183,2)</f>
        <v>0</v>
      </c>
      <c r="K2183" s="216" t="s">
        <v>323</v>
      </c>
      <c r="L2183" s="46"/>
      <c r="M2183" s="229" t="s">
        <v>19</v>
      </c>
      <c r="N2183" s="230" t="s">
        <v>46</v>
      </c>
      <c r="O2183" s="86"/>
      <c r="P2183" s="231">
        <f>O2183*H2183</f>
        <v>0</v>
      </c>
      <c r="Q2183" s="231">
        <v>0</v>
      </c>
      <c r="R2183" s="231">
        <f>Q2183*H2183</f>
        <v>0</v>
      </c>
      <c r="S2183" s="231">
        <v>0.029999999999999999</v>
      </c>
      <c r="T2183" s="232">
        <f>S2183*H2183</f>
        <v>0.27221999999999996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26" t="s">
        <v>486</v>
      </c>
      <c r="AT2183" s="226" t="s">
        <v>211</v>
      </c>
      <c r="AU2183" s="226" t="s">
        <v>85</v>
      </c>
      <c r="AY2183" s="19" t="s">
        <v>207</v>
      </c>
      <c r="BE2183" s="227">
        <f>IF(N2183="základní",J2183,0)</f>
        <v>0</v>
      </c>
      <c r="BF2183" s="227">
        <f>IF(N2183="snížená",J2183,0)</f>
        <v>0</v>
      </c>
      <c r="BG2183" s="227">
        <f>IF(N2183="zákl. přenesená",J2183,0)</f>
        <v>0</v>
      </c>
      <c r="BH2183" s="227">
        <f>IF(N2183="sníž. přenesená",J2183,0)</f>
        <v>0</v>
      </c>
      <c r="BI2183" s="227">
        <f>IF(N2183="nulová",J2183,0)</f>
        <v>0</v>
      </c>
      <c r="BJ2183" s="19" t="s">
        <v>82</v>
      </c>
      <c r="BK2183" s="227">
        <f>ROUND(I2183*H2183,2)</f>
        <v>0</v>
      </c>
      <c r="BL2183" s="19" t="s">
        <v>486</v>
      </c>
      <c r="BM2183" s="226" t="s">
        <v>2668</v>
      </c>
    </row>
    <row r="2184" s="2" customFormat="1">
      <c r="A2184" s="40"/>
      <c r="B2184" s="41"/>
      <c r="C2184" s="42"/>
      <c r="D2184" s="233" t="s">
        <v>325</v>
      </c>
      <c r="E2184" s="42"/>
      <c r="F2184" s="234" t="s">
        <v>2669</v>
      </c>
      <c r="G2184" s="42"/>
      <c r="H2184" s="42"/>
      <c r="I2184" s="235"/>
      <c r="J2184" s="42"/>
      <c r="K2184" s="42"/>
      <c r="L2184" s="46"/>
      <c r="M2184" s="236"/>
      <c r="N2184" s="237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325</v>
      </c>
      <c r="AU2184" s="19" t="s">
        <v>85</v>
      </c>
    </row>
    <row r="2185" s="13" customFormat="1">
      <c r="A2185" s="13"/>
      <c r="B2185" s="238"/>
      <c r="C2185" s="239"/>
      <c r="D2185" s="240" t="s">
        <v>327</v>
      </c>
      <c r="E2185" s="241" t="s">
        <v>19</v>
      </c>
      <c r="F2185" s="242" t="s">
        <v>1693</v>
      </c>
      <c r="G2185" s="239"/>
      <c r="H2185" s="241" t="s">
        <v>19</v>
      </c>
      <c r="I2185" s="243"/>
      <c r="J2185" s="239"/>
      <c r="K2185" s="239"/>
      <c r="L2185" s="244"/>
      <c r="M2185" s="245"/>
      <c r="N2185" s="246"/>
      <c r="O2185" s="246"/>
      <c r="P2185" s="246"/>
      <c r="Q2185" s="246"/>
      <c r="R2185" s="246"/>
      <c r="S2185" s="246"/>
      <c r="T2185" s="247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8" t="s">
        <v>327</v>
      </c>
      <c r="AU2185" s="248" t="s">
        <v>85</v>
      </c>
      <c r="AV2185" s="13" t="s">
        <v>82</v>
      </c>
      <c r="AW2185" s="13" t="s">
        <v>36</v>
      </c>
      <c r="AX2185" s="13" t="s">
        <v>75</v>
      </c>
      <c r="AY2185" s="248" t="s">
        <v>207</v>
      </c>
    </row>
    <row r="2186" s="14" customFormat="1">
      <c r="A2186" s="14"/>
      <c r="B2186" s="249"/>
      <c r="C2186" s="250"/>
      <c r="D2186" s="240" t="s">
        <v>327</v>
      </c>
      <c r="E2186" s="251" t="s">
        <v>19</v>
      </c>
      <c r="F2186" s="252" t="s">
        <v>2670</v>
      </c>
      <c r="G2186" s="250"/>
      <c r="H2186" s="253">
        <v>9.0739999999999998</v>
      </c>
      <c r="I2186" s="254"/>
      <c r="J2186" s="250"/>
      <c r="K2186" s="250"/>
      <c r="L2186" s="255"/>
      <c r="M2186" s="256"/>
      <c r="N2186" s="257"/>
      <c r="O2186" s="257"/>
      <c r="P2186" s="257"/>
      <c r="Q2186" s="257"/>
      <c r="R2186" s="257"/>
      <c r="S2186" s="257"/>
      <c r="T2186" s="258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9" t="s">
        <v>327</v>
      </c>
      <c r="AU2186" s="259" t="s">
        <v>85</v>
      </c>
      <c r="AV2186" s="14" t="s">
        <v>85</v>
      </c>
      <c r="AW2186" s="14" t="s">
        <v>36</v>
      </c>
      <c r="AX2186" s="14" t="s">
        <v>82</v>
      </c>
      <c r="AY2186" s="259" t="s">
        <v>207</v>
      </c>
    </row>
    <row r="2187" s="2" customFormat="1" ht="16.5" customHeight="1">
      <c r="A2187" s="40"/>
      <c r="B2187" s="41"/>
      <c r="C2187" s="214" t="s">
        <v>2671</v>
      </c>
      <c r="D2187" s="214" t="s">
        <v>211</v>
      </c>
      <c r="E2187" s="215" t="s">
        <v>2672</v>
      </c>
      <c r="F2187" s="216" t="s">
        <v>2673</v>
      </c>
      <c r="G2187" s="217" t="s">
        <v>220</v>
      </c>
      <c r="H2187" s="218">
        <v>5.125</v>
      </c>
      <c r="I2187" s="219"/>
      <c r="J2187" s="220">
        <f>ROUND(I2187*H2187,2)</f>
        <v>0</v>
      </c>
      <c r="K2187" s="216" t="s">
        <v>323</v>
      </c>
      <c r="L2187" s="46"/>
      <c r="M2187" s="229" t="s">
        <v>19</v>
      </c>
      <c r="N2187" s="230" t="s">
        <v>46</v>
      </c>
      <c r="O2187" s="86"/>
      <c r="P2187" s="231">
        <f>O2187*H2187</f>
        <v>0</v>
      </c>
      <c r="Q2187" s="231">
        <v>0</v>
      </c>
      <c r="R2187" s="231">
        <f>Q2187*H2187</f>
        <v>0</v>
      </c>
      <c r="S2187" s="231">
        <v>0.017999999999999999</v>
      </c>
      <c r="T2187" s="232">
        <f>S2187*H2187</f>
        <v>0.092249999999999999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486</v>
      </c>
      <c r="AT2187" s="226" t="s">
        <v>211</v>
      </c>
      <c r="AU2187" s="226" t="s">
        <v>85</v>
      </c>
      <c r="AY2187" s="19" t="s">
        <v>207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82</v>
      </c>
      <c r="BK2187" s="227">
        <f>ROUND(I2187*H2187,2)</f>
        <v>0</v>
      </c>
      <c r="BL2187" s="19" t="s">
        <v>486</v>
      </c>
      <c r="BM2187" s="226" t="s">
        <v>2674</v>
      </c>
    </row>
    <row r="2188" s="2" customFormat="1">
      <c r="A2188" s="40"/>
      <c r="B2188" s="41"/>
      <c r="C2188" s="42"/>
      <c r="D2188" s="233" t="s">
        <v>325</v>
      </c>
      <c r="E2188" s="42"/>
      <c r="F2188" s="234" t="s">
        <v>2675</v>
      </c>
      <c r="G2188" s="42"/>
      <c r="H2188" s="42"/>
      <c r="I2188" s="235"/>
      <c r="J2188" s="42"/>
      <c r="K2188" s="42"/>
      <c r="L2188" s="46"/>
      <c r="M2188" s="236"/>
      <c r="N2188" s="237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325</v>
      </c>
      <c r="AU2188" s="19" t="s">
        <v>85</v>
      </c>
    </row>
    <row r="2189" s="13" customFormat="1">
      <c r="A2189" s="13"/>
      <c r="B2189" s="238"/>
      <c r="C2189" s="239"/>
      <c r="D2189" s="240" t="s">
        <v>327</v>
      </c>
      <c r="E2189" s="241" t="s">
        <v>19</v>
      </c>
      <c r="F2189" s="242" t="s">
        <v>1705</v>
      </c>
      <c r="G2189" s="239"/>
      <c r="H2189" s="241" t="s">
        <v>19</v>
      </c>
      <c r="I2189" s="243"/>
      <c r="J2189" s="239"/>
      <c r="K2189" s="239"/>
      <c r="L2189" s="244"/>
      <c r="M2189" s="245"/>
      <c r="N2189" s="246"/>
      <c r="O2189" s="246"/>
      <c r="P2189" s="246"/>
      <c r="Q2189" s="246"/>
      <c r="R2189" s="246"/>
      <c r="S2189" s="246"/>
      <c r="T2189" s="247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8" t="s">
        <v>327</v>
      </c>
      <c r="AU2189" s="248" t="s">
        <v>85</v>
      </c>
      <c r="AV2189" s="13" t="s">
        <v>82</v>
      </c>
      <c r="AW2189" s="13" t="s">
        <v>36</v>
      </c>
      <c r="AX2189" s="13" t="s">
        <v>75</v>
      </c>
      <c r="AY2189" s="248" t="s">
        <v>207</v>
      </c>
    </row>
    <row r="2190" s="14" customFormat="1">
      <c r="A2190" s="14"/>
      <c r="B2190" s="249"/>
      <c r="C2190" s="250"/>
      <c r="D2190" s="240" t="s">
        <v>327</v>
      </c>
      <c r="E2190" s="251" t="s">
        <v>19</v>
      </c>
      <c r="F2190" s="252" t="s">
        <v>2676</v>
      </c>
      <c r="G2190" s="250"/>
      <c r="H2190" s="253">
        <v>5.125</v>
      </c>
      <c r="I2190" s="254"/>
      <c r="J2190" s="250"/>
      <c r="K2190" s="250"/>
      <c r="L2190" s="255"/>
      <c r="M2190" s="256"/>
      <c r="N2190" s="257"/>
      <c r="O2190" s="257"/>
      <c r="P2190" s="257"/>
      <c r="Q2190" s="257"/>
      <c r="R2190" s="257"/>
      <c r="S2190" s="257"/>
      <c r="T2190" s="258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9" t="s">
        <v>327</v>
      </c>
      <c r="AU2190" s="259" t="s">
        <v>85</v>
      </c>
      <c r="AV2190" s="14" t="s">
        <v>85</v>
      </c>
      <c r="AW2190" s="14" t="s">
        <v>36</v>
      </c>
      <c r="AX2190" s="14" t="s">
        <v>82</v>
      </c>
      <c r="AY2190" s="259" t="s">
        <v>207</v>
      </c>
    </row>
    <row r="2191" s="2" customFormat="1" ht="16.5" customHeight="1">
      <c r="A2191" s="40"/>
      <c r="B2191" s="41"/>
      <c r="C2191" s="214" t="s">
        <v>2677</v>
      </c>
      <c r="D2191" s="214" t="s">
        <v>211</v>
      </c>
      <c r="E2191" s="215" t="s">
        <v>2678</v>
      </c>
      <c r="F2191" s="216" t="s">
        <v>2679</v>
      </c>
      <c r="G2191" s="217" t="s">
        <v>220</v>
      </c>
      <c r="H2191" s="218">
        <v>2.0499999999999998</v>
      </c>
      <c r="I2191" s="219"/>
      <c r="J2191" s="220">
        <f>ROUND(I2191*H2191,2)</f>
        <v>0</v>
      </c>
      <c r="K2191" s="216" t="s">
        <v>323</v>
      </c>
      <c r="L2191" s="46"/>
      <c r="M2191" s="229" t="s">
        <v>19</v>
      </c>
      <c r="N2191" s="230" t="s">
        <v>46</v>
      </c>
      <c r="O2191" s="86"/>
      <c r="P2191" s="231">
        <f>O2191*H2191</f>
        <v>0</v>
      </c>
      <c r="Q2191" s="231">
        <v>0</v>
      </c>
      <c r="R2191" s="231">
        <f>Q2191*H2191</f>
        <v>0</v>
      </c>
      <c r="S2191" s="231">
        <v>0</v>
      </c>
      <c r="T2191" s="232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26" t="s">
        <v>486</v>
      </c>
      <c r="AT2191" s="226" t="s">
        <v>211</v>
      </c>
      <c r="AU2191" s="226" t="s">
        <v>85</v>
      </c>
      <c r="AY2191" s="19" t="s">
        <v>207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19" t="s">
        <v>82</v>
      </c>
      <c r="BK2191" s="227">
        <f>ROUND(I2191*H2191,2)</f>
        <v>0</v>
      </c>
      <c r="BL2191" s="19" t="s">
        <v>486</v>
      </c>
      <c r="BM2191" s="226" t="s">
        <v>2680</v>
      </c>
    </row>
    <row r="2192" s="2" customFormat="1">
      <c r="A2192" s="40"/>
      <c r="B2192" s="41"/>
      <c r="C2192" s="42"/>
      <c r="D2192" s="233" t="s">
        <v>325</v>
      </c>
      <c r="E2192" s="42"/>
      <c r="F2192" s="234" t="s">
        <v>2681</v>
      </c>
      <c r="G2192" s="42"/>
      <c r="H2192" s="42"/>
      <c r="I2192" s="235"/>
      <c r="J2192" s="42"/>
      <c r="K2192" s="42"/>
      <c r="L2192" s="46"/>
      <c r="M2192" s="236"/>
      <c r="N2192" s="237"/>
      <c r="O2192" s="86"/>
      <c r="P2192" s="86"/>
      <c r="Q2192" s="86"/>
      <c r="R2192" s="86"/>
      <c r="S2192" s="86"/>
      <c r="T2192" s="87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T2192" s="19" t="s">
        <v>325</v>
      </c>
      <c r="AU2192" s="19" t="s">
        <v>85</v>
      </c>
    </row>
    <row r="2193" s="13" customFormat="1">
      <c r="A2193" s="13"/>
      <c r="B2193" s="238"/>
      <c r="C2193" s="239"/>
      <c r="D2193" s="240" t="s">
        <v>327</v>
      </c>
      <c r="E2193" s="241" t="s">
        <v>19</v>
      </c>
      <c r="F2193" s="242" t="s">
        <v>2682</v>
      </c>
      <c r="G2193" s="239"/>
      <c r="H2193" s="241" t="s">
        <v>19</v>
      </c>
      <c r="I2193" s="243"/>
      <c r="J2193" s="239"/>
      <c r="K2193" s="239"/>
      <c r="L2193" s="244"/>
      <c r="M2193" s="245"/>
      <c r="N2193" s="246"/>
      <c r="O2193" s="246"/>
      <c r="P2193" s="246"/>
      <c r="Q2193" s="246"/>
      <c r="R2193" s="246"/>
      <c r="S2193" s="246"/>
      <c r="T2193" s="247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8" t="s">
        <v>327</v>
      </c>
      <c r="AU2193" s="248" t="s">
        <v>85</v>
      </c>
      <c r="AV2193" s="13" t="s">
        <v>82</v>
      </c>
      <c r="AW2193" s="13" t="s">
        <v>36</v>
      </c>
      <c r="AX2193" s="13" t="s">
        <v>75</v>
      </c>
      <c r="AY2193" s="248" t="s">
        <v>207</v>
      </c>
    </row>
    <row r="2194" s="14" customFormat="1">
      <c r="A2194" s="14"/>
      <c r="B2194" s="249"/>
      <c r="C2194" s="250"/>
      <c r="D2194" s="240" t="s">
        <v>327</v>
      </c>
      <c r="E2194" s="251" t="s">
        <v>19</v>
      </c>
      <c r="F2194" s="252" t="s">
        <v>2683</v>
      </c>
      <c r="G2194" s="250"/>
      <c r="H2194" s="253">
        <v>2.0499999999999998</v>
      </c>
      <c r="I2194" s="254"/>
      <c r="J2194" s="250"/>
      <c r="K2194" s="250"/>
      <c r="L2194" s="255"/>
      <c r="M2194" s="256"/>
      <c r="N2194" s="257"/>
      <c r="O2194" s="257"/>
      <c r="P2194" s="257"/>
      <c r="Q2194" s="257"/>
      <c r="R2194" s="257"/>
      <c r="S2194" s="257"/>
      <c r="T2194" s="258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9" t="s">
        <v>327</v>
      </c>
      <c r="AU2194" s="259" t="s">
        <v>85</v>
      </c>
      <c r="AV2194" s="14" t="s">
        <v>85</v>
      </c>
      <c r="AW2194" s="14" t="s">
        <v>36</v>
      </c>
      <c r="AX2194" s="14" t="s">
        <v>82</v>
      </c>
      <c r="AY2194" s="259" t="s">
        <v>207</v>
      </c>
    </row>
    <row r="2195" s="2" customFormat="1" ht="16.5" customHeight="1">
      <c r="A2195" s="40"/>
      <c r="B2195" s="41"/>
      <c r="C2195" s="214" t="s">
        <v>2684</v>
      </c>
      <c r="D2195" s="214" t="s">
        <v>211</v>
      </c>
      <c r="E2195" s="215" t="s">
        <v>2685</v>
      </c>
      <c r="F2195" s="216" t="s">
        <v>2686</v>
      </c>
      <c r="G2195" s="217" t="s">
        <v>220</v>
      </c>
      <c r="H2195" s="218">
        <v>5.125</v>
      </c>
      <c r="I2195" s="219"/>
      <c r="J2195" s="220">
        <f>ROUND(I2195*H2195,2)</f>
        <v>0</v>
      </c>
      <c r="K2195" s="216" t="s">
        <v>323</v>
      </c>
      <c r="L2195" s="46"/>
      <c r="M2195" s="229" t="s">
        <v>19</v>
      </c>
      <c r="N2195" s="230" t="s">
        <v>46</v>
      </c>
      <c r="O2195" s="86"/>
      <c r="P2195" s="231">
        <f>O2195*H2195</f>
        <v>0</v>
      </c>
      <c r="Q2195" s="231">
        <v>0</v>
      </c>
      <c r="R2195" s="231">
        <f>Q2195*H2195</f>
        <v>0</v>
      </c>
      <c r="S2195" s="231">
        <v>0</v>
      </c>
      <c r="T2195" s="232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26" t="s">
        <v>486</v>
      </c>
      <c r="AT2195" s="226" t="s">
        <v>211</v>
      </c>
      <c r="AU2195" s="226" t="s">
        <v>85</v>
      </c>
      <c r="AY2195" s="19" t="s">
        <v>207</v>
      </c>
      <c r="BE2195" s="227">
        <f>IF(N2195="základní",J2195,0)</f>
        <v>0</v>
      </c>
      <c r="BF2195" s="227">
        <f>IF(N2195="snížená",J2195,0)</f>
        <v>0</v>
      </c>
      <c r="BG2195" s="227">
        <f>IF(N2195="zákl. přenesená",J2195,0)</f>
        <v>0</v>
      </c>
      <c r="BH2195" s="227">
        <f>IF(N2195="sníž. přenesená",J2195,0)</f>
        <v>0</v>
      </c>
      <c r="BI2195" s="227">
        <f>IF(N2195="nulová",J2195,0)</f>
        <v>0</v>
      </c>
      <c r="BJ2195" s="19" t="s">
        <v>82</v>
      </c>
      <c r="BK2195" s="227">
        <f>ROUND(I2195*H2195,2)</f>
        <v>0</v>
      </c>
      <c r="BL2195" s="19" t="s">
        <v>486</v>
      </c>
      <c r="BM2195" s="226" t="s">
        <v>2687</v>
      </c>
    </row>
    <row r="2196" s="2" customFormat="1">
      <c r="A2196" s="40"/>
      <c r="B2196" s="41"/>
      <c r="C2196" s="42"/>
      <c r="D2196" s="233" t="s">
        <v>325</v>
      </c>
      <c r="E2196" s="42"/>
      <c r="F2196" s="234" t="s">
        <v>2688</v>
      </c>
      <c r="G2196" s="42"/>
      <c r="H2196" s="42"/>
      <c r="I2196" s="235"/>
      <c r="J2196" s="42"/>
      <c r="K2196" s="42"/>
      <c r="L2196" s="46"/>
      <c r="M2196" s="236"/>
      <c r="N2196" s="237"/>
      <c r="O2196" s="86"/>
      <c r="P2196" s="86"/>
      <c r="Q2196" s="86"/>
      <c r="R2196" s="86"/>
      <c r="S2196" s="86"/>
      <c r="T2196" s="87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9" t="s">
        <v>325</v>
      </c>
      <c r="AU2196" s="19" t="s">
        <v>85</v>
      </c>
    </row>
    <row r="2197" s="13" customFormat="1">
      <c r="A2197" s="13"/>
      <c r="B2197" s="238"/>
      <c r="C2197" s="239"/>
      <c r="D2197" s="240" t="s">
        <v>327</v>
      </c>
      <c r="E2197" s="241" t="s">
        <v>19</v>
      </c>
      <c r="F2197" s="242" t="s">
        <v>2689</v>
      </c>
      <c r="G2197" s="239"/>
      <c r="H2197" s="241" t="s">
        <v>19</v>
      </c>
      <c r="I2197" s="243"/>
      <c r="J2197" s="239"/>
      <c r="K2197" s="239"/>
      <c r="L2197" s="244"/>
      <c r="M2197" s="245"/>
      <c r="N2197" s="246"/>
      <c r="O2197" s="246"/>
      <c r="P2197" s="246"/>
      <c r="Q2197" s="246"/>
      <c r="R2197" s="246"/>
      <c r="S2197" s="246"/>
      <c r="T2197" s="247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8" t="s">
        <v>327</v>
      </c>
      <c r="AU2197" s="248" t="s">
        <v>85</v>
      </c>
      <c r="AV2197" s="13" t="s">
        <v>82</v>
      </c>
      <c r="AW2197" s="13" t="s">
        <v>36</v>
      </c>
      <c r="AX2197" s="13" t="s">
        <v>75</v>
      </c>
      <c r="AY2197" s="248" t="s">
        <v>207</v>
      </c>
    </row>
    <row r="2198" s="14" customFormat="1">
      <c r="A2198" s="14"/>
      <c r="B2198" s="249"/>
      <c r="C2198" s="250"/>
      <c r="D2198" s="240" t="s">
        <v>327</v>
      </c>
      <c r="E2198" s="251" t="s">
        <v>19</v>
      </c>
      <c r="F2198" s="252" t="s">
        <v>2676</v>
      </c>
      <c r="G2198" s="250"/>
      <c r="H2198" s="253">
        <v>5.125</v>
      </c>
      <c r="I2198" s="254"/>
      <c r="J2198" s="250"/>
      <c r="K2198" s="250"/>
      <c r="L2198" s="255"/>
      <c r="M2198" s="256"/>
      <c r="N2198" s="257"/>
      <c r="O2198" s="257"/>
      <c r="P2198" s="257"/>
      <c r="Q2198" s="257"/>
      <c r="R2198" s="257"/>
      <c r="S2198" s="257"/>
      <c r="T2198" s="258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9" t="s">
        <v>327</v>
      </c>
      <c r="AU2198" s="259" t="s">
        <v>85</v>
      </c>
      <c r="AV2198" s="14" t="s">
        <v>85</v>
      </c>
      <c r="AW2198" s="14" t="s">
        <v>36</v>
      </c>
      <c r="AX2198" s="14" t="s">
        <v>82</v>
      </c>
      <c r="AY2198" s="259" t="s">
        <v>207</v>
      </c>
    </row>
    <row r="2199" s="2" customFormat="1" ht="16.5" customHeight="1">
      <c r="A2199" s="40"/>
      <c r="B2199" s="41"/>
      <c r="C2199" s="214" t="s">
        <v>2690</v>
      </c>
      <c r="D2199" s="214" t="s">
        <v>211</v>
      </c>
      <c r="E2199" s="215" t="s">
        <v>2691</v>
      </c>
      <c r="F2199" s="216" t="s">
        <v>2692</v>
      </c>
      <c r="G2199" s="217" t="s">
        <v>220</v>
      </c>
      <c r="H2199" s="218">
        <v>29.399999999999999</v>
      </c>
      <c r="I2199" s="219"/>
      <c r="J2199" s="220">
        <f>ROUND(I2199*H2199,2)</f>
        <v>0</v>
      </c>
      <c r="K2199" s="216" t="s">
        <v>323</v>
      </c>
      <c r="L2199" s="46"/>
      <c r="M2199" s="229" t="s">
        <v>19</v>
      </c>
      <c r="N2199" s="230" t="s">
        <v>46</v>
      </c>
      <c r="O2199" s="86"/>
      <c r="P2199" s="231">
        <f>O2199*H2199</f>
        <v>0</v>
      </c>
      <c r="Q2199" s="231">
        <v>0.01771</v>
      </c>
      <c r="R2199" s="231">
        <f>Q2199*H2199</f>
        <v>0.52067399999999997</v>
      </c>
      <c r="S2199" s="231">
        <v>0</v>
      </c>
      <c r="T2199" s="232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6" t="s">
        <v>486</v>
      </c>
      <c r="AT2199" s="226" t="s">
        <v>211</v>
      </c>
      <c r="AU2199" s="226" t="s">
        <v>85</v>
      </c>
      <c r="AY2199" s="19" t="s">
        <v>207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19" t="s">
        <v>82</v>
      </c>
      <c r="BK2199" s="227">
        <f>ROUND(I2199*H2199,2)</f>
        <v>0</v>
      </c>
      <c r="BL2199" s="19" t="s">
        <v>486</v>
      </c>
      <c r="BM2199" s="226" t="s">
        <v>2693</v>
      </c>
    </row>
    <row r="2200" s="2" customFormat="1">
      <c r="A2200" s="40"/>
      <c r="B2200" s="41"/>
      <c r="C2200" s="42"/>
      <c r="D2200" s="233" t="s">
        <v>325</v>
      </c>
      <c r="E2200" s="42"/>
      <c r="F2200" s="234" t="s">
        <v>2694</v>
      </c>
      <c r="G2200" s="42"/>
      <c r="H2200" s="42"/>
      <c r="I2200" s="235"/>
      <c r="J2200" s="42"/>
      <c r="K2200" s="42"/>
      <c r="L2200" s="46"/>
      <c r="M2200" s="236"/>
      <c r="N2200" s="237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325</v>
      </c>
      <c r="AU2200" s="19" t="s">
        <v>85</v>
      </c>
    </row>
    <row r="2201" s="13" customFormat="1">
      <c r="A2201" s="13"/>
      <c r="B2201" s="238"/>
      <c r="C2201" s="239"/>
      <c r="D2201" s="240" t="s">
        <v>327</v>
      </c>
      <c r="E2201" s="241" t="s">
        <v>19</v>
      </c>
      <c r="F2201" s="242" t="s">
        <v>2512</v>
      </c>
      <c r="G2201" s="239"/>
      <c r="H2201" s="241" t="s">
        <v>19</v>
      </c>
      <c r="I2201" s="243"/>
      <c r="J2201" s="239"/>
      <c r="K2201" s="239"/>
      <c r="L2201" s="244"/>
      <c r="M2201" s="245"/>
      <c r="N2201" s="246"/>
      <c r="O2201" s="246"/>
      <c r="P2201" s="246"/>
      <c r="Q2201" s="246"/>
      <c r="R2201" s="246"/>
      <c r="S2201" s="246"/>
      <c r="T2201" s="247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8" t="s">
        <v>327</v>
      </c>
      <c r="AU2201" s="248" t="s">
        <v>85</v>
      </c>
      <c r="AV2201" s="13" t="s">
        <v>82</v>
      </c>
      <c r="AW2201" s="13" t="s">
        <v>36</v>
      </c>
      <c r="AX2201" s="13" t="s">
        <v>75</v>
      </c>
      <c r="AY2201" s="248" t="s">
        <v>207</v>
      </c>
    </row>
    <row r="2202" s="14" customFormat="1">
      <c r="A2202" s="14"/>
      <c r="B2202" s="249"/>
      <c r="C2202" s="250"/>
      <c r="D2202" s="240" t="s">
        <v>327</v>
      </c>
      <c r="E2202" s="251" t="s">
        <v>19</v>
      </c>
      <c r="F2202" s="252" t="s">
        <v>2695</v>
      </c>
      <c r="G2202" s="250"/>
      <c r="H2202" s="253">
        <v>29.399999999999999</v>
      </c>
      <c r="I2202" s="254"/>
      <c r="J2202" s="250"/>
      <c r="K2202" s="250"/>
      <c r="L2202" s="255"/>
      <c r="M2202" s="256"/>
      <c r="N2202" s="257"/>
      <c r="O2202" s="257"/>
      <c r="P2202" s="257"/>
      <c r="Q2202" s="257"/>
      <c r="R2202" s="257"/>
      <c r="S2202" s="257"/>
      <c r="T2202" s="258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9" t="s">
        <v>327</v>
      </c>
      <c r="AU2202" s="259" t="s">
        <v>85</v>
      </c>
      <c r="AV2202" s="14" t="s">
        <v>85</v>
      </c>
      <c r="AW2202" s="14" t="s">
        <v>36</v>
      </c>
      <c r="AX2202" s="14" t="s">
        <v>82</v>
      </c>
      <c r="AY2202" s="259" t="s">
        <v>207</v>
      </c>
    </row>
    <row r="2203" s="2" customFormat="1" ht="24.15" customHeight="1">
      <c r="A2203" s="40"/>
      <c r="B2203" s="41"/>
      <c r="C2203" s="214" t="s">
        <v>2696</v>
      </c>
      <c r="D2203" s="214" t="s">
        <v>211</v>
      </c>
      <c r="E2203" s="215" t="s">
        <v>2697</v>
      </c>
      <c r="F2203" s="216" t="s">
        <v>2698</v>
      </c>
      <c r="G2203" s="217" t="s">
        <v>220</v>
      </c>
      <c r="H2203" s="218">
        <v>23.699999999999999</v>
      </c>
      <c r="I2203" s="219"/>
      <c r="J2203" s="220">
        <f>ROUND(I2203*H2203,2)</f>
        <v>0</v>
      </c>
      <c r="K2203" s="216" t="s">
        <v>323</v>
      </c>
      <c r="L2203" s="46"/>
      <c r="M2203" s="229" t="s">
        <v>19</v>
      </c>
      <c r="N2203" s="230" t="s">
        <v>46</v>
      </c>
      <c r="O2203" s="86"/>
      <c r="P2203" s="231">
        <f>O2203*H2203</f>
        <v>0</v>
      </c>
      <c r="Q2203" s="231">
        <v>0</v>
      </c>
      <c r="R2203" s="231">
        <f>Q2203*H2203</f>
        <v>0</v>
      </c>
      <c r="S2203" s="231">
        <v>0.022579999999999999</v>
      </c>
      <c r="T2203" s="232">
        <f>S2203*H2203</f>
        <v>0.53514600000000001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26" t="s">
        <v>486</v>
      </c>
      <c r="AT2203" s="226" t="s">
        <v>211</v>
      </c>
      <c r="AU2203" s="226" t="s">
        <v>85</v>
      </c>
      <c r="AY2203" s="19" t="s">
        <v>207</v>
      </c>
      <c r="BE2203" s="227">
        <f>IF(N2203="základní",J2203,0)</f>
        <v>0</v>
      </c>
      <c r="BF2203" s="227">
        <f>IF(N2203="snížená",J2203,0)</f>
        <v>0</v>
      </c>
      <c r="BG2203" s="227">
        <f>IF(N2203="zákl. přenesená",J2203,0)</f>
        <v>0</v>
      </c>
      <c r="BH2203" s="227">
        <f>IF(N2203="sníž. přenesená",J2203,0)</f>
        <v>0</v>
      </c>
      <c r="BI2203" s="227">
        <f>IF(N2203="nulová",J2203,0)</f>
        <v>0</v>
      </c>
      <c r="BJ2203" s="19" t="s">
        <v>82</v>
      </c>
      <c r="BK2203" s="227">
        <f>ROUND(I2203*H2203,2)</f>
        <v>0</v>
      </c>
      <c r="BL2203" s="19" t="s">
        <v>486</v>
      </c>
      <c r="BM2203" s="226" t="s">
        <v>2699</v>
      </c>
    </row>
    <row r="2204" s="2" customFormat="1">
      <c r="A2204" s="40"/>
      <c r="B2204" s="41"/>
      <c r="C2204" s="42"/>
      <c r="D2204" s="233" t="s">
        <v>325</v>
      </c>
      <c r="E2204" s="42"/>
      <c r="F2204" s="234" t="s">
        <v>2700</v>
      </c>
      <c r="G2204" s="42"/>
      <c r="H2204" s="42"/>
      <c r="I2204" s="235"/>
      <c r="J2204" s="42"/>
      <c r="K2204" s="42"/>
      <c r="L2204" s="46"/>
      <c r="M2204" s="236"/>
      <c r="N2204" s="237"/>
      <c r="O2204" s="86"/>
      <c r="P2204" s="86"/>
      <c r="Q2204" s="86"/>
      <c r="R2204" s="86"/>
      <c r="S2204" s="86"/>
      <c r="T2204" s="87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T2204" s="19" t="s">
        <v>325</v>
      </c>
      <c r="AU2204" s="19" t="s">
        <v>85</v>
      </c>
    </row>
    <row r="2205" s="13" customFormat="1">
      <c r="A2205" s="13"/>
      <c r="B2205" s="238"/>
      <c r="C2205" s="239"/>
      <c r="D2205" s="240" t="s">
        <v>327</v>
      </c>
      <c r="E2205" s="241" t="s">
        <v>19</v>
      </c>
      <c r="F2205" s="242" t="s">
        <v>2701</v>
      </c>
      <c r="G2205" s="239"/>
      <c r="H2205" s="241" t="s">
        <v>19</v>
      </c>
      <c r="I2205" s="243"/>
      <c r="J2205" s="239"/>
      <c r="K2205" s="239"/>
      <c r="L2205" s="244"/>
      <c r="M2205" s="245"/>
      <c r="N2205" s="246"/>
      <c r="O2205" s="246"/>
      <c r="P2205" s="246"/>
      <c r="Q2205" s="246"/>
      <c r="R2205" s="246"/>
      <c r="S2205" s="246"/>
      <c r="T2205" s="247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8" t="s">
        <v>327</v>
      </c>
      <c r="AU2205" s="248" t="s">
        <v>85</v>
      </c>
      <c r="AV2205" s="13" t="s">
        <v>82</v>
      </c>
      <c r="AW2205" s="13" t="s">
        <v>36</v>
      </c>
      <c r="AX2205" s="13" t="s">
        <v>75</v>
      </c>
      <c r="AY2205" s="248" t="s">
        <v>207</v>
      </c>
    </row>
    <row r="2206" s="14" customFormat="1">
      <c r="A2206" s="14"/>
      <c r="B2206" s="249"/>
      <c r="C2206" s="250"/>
      <c r="D2206" s="240" t="s">
        <v>327</v>
      </c>
      <c r="E2206" s="251" t="s">
        <v>19</v>
      </c>
      <c r="F2206" s="252" t="s">
        <v>2702</v>
      </c>
      <c r="G2206" s="250"/>
      <c r="H2206" s="253">
        <v>23.699999999999999</v>
      </c>
      <c r="I2206" s="254"/>
      <c r="J2206" s="250"/>
      <c r="K2206" s="250"/>
      <c r="L2206" s="255"/>
      <c r="M2206" s="256"/>
      <c r="N2206" s="257"/>
      <c r="O2206" s="257"/>
      <c r="P2206" s="257"/>
      <c r="Q2206" s="257"/>
      <c r="R2206" s="257"/>
      <c r="S2206" s="257"/>
      <c r="T2206" s="258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9" t="s">
        <v>327</v>
      </c>
      <c r="AU2206" s="259" t="s">
        <v>85</v>
      </c>
      <c r="AV2206" s="14" t="s">
        <v>85</v>
      </c>
      <c r="AW2206" s="14" t="s">
        <v>36</v>
      </c>
      <c r="AX2206" s="14" t="s">
        <v>82</v>
      </c>
      <c r="AY2206" s="259" t="s">
        <v>207</v>
      </c>
    </row>
    <row r="2207" s="2" customFormat="1" ht="24.15" customHeight="1">
      <c r="A2207" s="40"/>
      <c r="B2207" s="41"/>
      <c r="C2207" s="214" t="s">
        <v>2703</v>
      </c>
      <c r="D2207" s="214" t="s">
        <v>211</v>
      </c>
      <c r="E2207" s="215" t="s">
        <v>2704</v>
      </c>
      <c r="F2207" s="216" t="s">
        <v>2705</v>
      </c>
      <c r="G2207" s="217" t="s">
        <v>220</v>
      </c>
      <c r="H2207" s="218">
        <v>66.625</v>
      </c>
      <c r="I2207" s="219"/>
      <c r="J2207" s="220">
        <f>ROUND(I2207*H2207,2)</f>
        <v>0</v>
      </c>
      <c r="K2207" s="216" t="s">
        <v>323</v>
      </c>
      <c r="L2207" s="46"/>
      <c r="M2207" s="229" t="s">
        <v>19</v>
      </c>
      <c r="N2207" s="230" t="s">
        <v>46</v>
      </c>
      <c r="O2207" s="86"/>
      <c r="P2207" s="231">
        <f>O2207*H2207</f>
        <v>0</v>
      </c>
      <c r="Q2207" s="231">
        <v>0.015789999999999998</v>
      </c>
      <c r="R2207" s="231">
        <f>Q2207*H2207</f>
        <v>1.0520087499999999</v>
      </c>
      <c r="S2207" s="231">
        <v>0</v>
      </c>
      <c r="T2207" s="232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26" t="s">
        <v>486</v>
      </c>
      <c r="AT2207" s="226" t="s">
        <v>211</v>
      </c>
      <c r="AU2207" s="226" t="s">
        <v>85</v>
      </c>
      <c r="AY2207" s="19" t="s">
        <v>207</v>
      </c>
      <c r="BE2207" s="227">
        <f>IF(N2207="základní",J2207,0)</f>
        <v>0</v>
      </c>
      <c r="BF2207" s="227">
        <f>IF(N2207="snížená",J2207,0)</f>
        <v>0</v>
      </c>
      <c r="BG2207" s="227">
        <f>IF(N2207="zákl. přenesená",J2207,0)</f>
        <v>0</v>
      </c>
      <c r="BH2207" s="227">
        <f>IF(N2207="sníž. přenesená",J2207,0)</f>
        <v>0</v>
      </c>
      <c r="BI2207" s="227">
        <f>IF(N2207="nulová",J2207,0)</f>
        <v>0</v>
      </c>
      <c r="BJ2207" s="19" t="s">
        <v>82</v>
      </c>
      <c r="BK2207" s="227">
        <f>ROUND(I2207*H2207,2)</f>
        <v>0</v>
      </c>
      <c r="BL2207" s="19" t="s">
        <v>486</v>
      </c>
      <c r="BM2207" s="226" t="s">
        <v>2706</v>
      </c>
    </row>
    <row r="2208" s="2" customFormat="1">
      <c r="A2208" s="40"/>
      <c r="B2208" s="41"/>
      <c r="C2208" s="42"/>
      <c r="D2208" s="233" t="s">
        <v>325</v>
      </c>
      <c r="E2208" s="42"/>
      <c r="F2208" s="234" t="s">
        <v>2707</v>
      </c>
      <c r="G2208" s="42"/>
      <c r="H2208" s="42"/>
      <c r="I2208" s="235"/>
      <c r="J2208" s="42"/>
      <c r="K2208" s="42"/>
      <c r="L2208" s="46"/>
      <c r="M2208" s="236"/>
      <c r="N2208" s="237"/>
      <c r="O2208" s="86"/>
      <c r="P2208" s="86"/>
      <c r="Q2208" s="86"/>
      <c r="R2208" s="86"/>
      <c r="S2208" s="86"/>
      <c r="T2208" s="87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T2208" s="19" t="s">
        <v>325</v>
      </c>
      <c r="AU2208" s="19" t="s">
        <v>85</v>
      </c>
    </row>
    <row r="2209" s="13" customFormat="1">
      <c r="A2209" s="13"/>
      <c r="B2209" s="238"/>
      <c r="C2209" s="239"/>
      <c r="D2209" s="240" t="s">
        <v>327</v>
      </c>
      <c r="E2209" s="241" t="s">
        <v>19</v>
      </c>
      <c r="F2209" s="242" t="s">
        <v>2708</v>
      </c>
      <c r="G2209" s="239"/>
      <c r="H2209" s="241" t="s">
        <v>19</v>
      </c>
      <c r="I2209" s="243"/>
      <c r="J2209" s="239"/>
      <c r="K2209" s="239"/>
      <c r="L2209" s="244"/>
      <c r="M2209" s="245"/>
      <c r="N2209" s="246"/>
      <c r="O2209" s="246"/>
      <c r="P2209" s="246"/>
      <c r="Q2209" s="246"/>
      <c r="R2209" s="246"/>
      <c r="S2209" s="246"/>
      <c r="T2209" s="247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8" t="s">
        <v>327</v>
      </c>
      <c r="AU2209" s="248" t="s">
        <v>85</v>
      </c>
      <c r="AV2209" s="13" t="s">
        <v>82</v>
      </c>
      <c r="AW2209" s="13" t="s">
        <v>36</v>
      </c>
      <c r="AX2209" s="13" t="s">
        <v>75</v>
      </c>
      <c r="AY2209" s="248" t="s">
        <v>207</v>
      </c>
    </row>
    <row r="2210" s="13" customFormat="1">
      <c r="A2210" s="13"/>
      <c r="B2210" s="238"/>
      <c r="C2210" s="239"/>
      <c r="D2210" s="240" t="s">
        <v>327</v>
      </c>
      <c r="E2210" s="241" t="s">
        <v>19</v>
      </c>
      <c r="F2210" s="242" t="s">
        <v>2709</v>
      </c>
      <c r="G2210" s="239"/>
      <c r="H2210" s="241" t="s">
        <v>19</v>
      </c>
      <c r="I2210" s="243"/>
      <c r="J2210" s="239"/>
      <c r="K2210" s="239"/>
      <c r="L2210" s="244"/>
      <c r="M2210" s="245"/>
      <c r="N2210" s="246"/>
      <c r="O2210" s="246"/>
      <c r="P2210" s="246"/>
      <c r="Q2210" s="246"/>
      <c r="R2210" s="246"/>
      <c r="S2210" s="246"/>
      <c r="T2210" s="247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8" t="s">
        <v>327</v>
      </c>
      <c r="AU2210" s="248" t="s">
        <v>85</v>
      </c>
      <c r="AV2210" s="13" t="s">
        <v>82</v>
      </c>
      <c r="AW2210" s="13" t="s">
        <v>36</v>
      </c>
      <c r="AX2210" s="13" t="s">
        <v>75</v>
      </c>
      <c r="AY2210" s="248" t="s">
        <v>207</v>
      </c>
    </row>
    <row r="2211" s="14" customFormat="1">
      <c r="A2211" s="14"/>
      <c r="B2211" s="249"/>
      <c r="C2211" s="250"/>
      <c r="D2211" s="240" t="s">
        <v>327</v>
      </c>
      <c r="E2211" s="251" t="s">
        <v>19</v>
      </c>
      <c r="F2211" s="252" t="s">
        <v>2710</v>
      </c>
      <c r="G2211" s="250"/>
      <c r="H2211" s="253">
        <v>66.625</v>
      </c>
      <c r="I2211" s="254"/>
      <c r="J2211" s="250"/>
      <c r="K2211" s="250"/>
      <c r="L2211" s="255"/>
      <c r="M2211" s="256"/>
      <c r="N2211" s="257"/>
      <c r="O2211" s="257"/>
      <c r="P2211" s="257"/>
      <c r="Q2211" s="257"/>
      <c r="R2211" s="257"/>
      <c r="S2211" s="257"/>
      <c r="T2211" s="258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9" t="s">
        <v>327</v>
      </c>
      <c r="AU2211" s="259" t="s">
        <v>85</v>
      </c>
      <c r="AV2211" s="14" t="s">
        <v>85</v>
      </c>
      <c r="AW2211" s="14" t="s">
        <v>36</v>
      </c>
      <c r="AX2211" s="14" t="s">
        <v>82</v>
      </c>
      <c r="AY2211" s="259" t="s">
        <v>207</v>
      </c>
    </row>
    <row r="2212" s="2" customFormat="1" ht="24.15" customHeight="1">
      <c r="A2212" s="40"/>
      <c r="B2212" s="41"/>
      <c r="C2212" s="214" t="s">
        <v>2711</v>
      </c>
      <c r="D2212" s="214" t="s">
        <v>211</v>
      </c>
      <c r="E2212" s="215" t="s">
        <v>2712</v>
      </c>
      <c r="F2212" s="216" t="s">
        <v>2713</v>
      </c>
      <c r="G2212" s="217" t="s">
        <v>430</v>
      </c>
      <c r="H2212" s="218">
        <v>1.573</v>
      </c>
      <c r="I2212" s="219"/>
      <c r="J2212" s="220">
        <f>ROUND(I2212*H2212,2)</f>
        <v>0</v>
      </c>
      <c r="K2212" s="216" t="s">
        <v>323</v>
      </c>
      <c r="L2212" s="46"/>
      <c r="M2212" s="229" t="s">
        <v>19</v>
      </c>
      <c r="N2212" s="230" t="s">
        <v>46</v>
      </c>
      <c r="O2212" s="86"/>
      <c r="P2212" s="231">
        <f>O2212*H2212</f>
        <v>0</v>
      </c>
      <c r="Q2212" s="231">
        <v>0</v>
      </c>
      <c r="R2212" s="231">
        <f>Q2212*H2212</f>
        <v>0</v>
      </c>
      <c r="S2212" s="231">
        <v>0</v>
      </c>
      <c r="T2212" s="232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6" t="s">
        <v>486</v>
      </c>
      <c r="AT2212" s="226" t="s">
        <v>211</v>
      </c>
      <c r="AU2212" s="226" t="s">
        <v>85</v>
      </c>
      <c r="AY2212" s="19" t="s">
        <v>207</v>
      </c>
      <c r="BE2212" s="227">
        <f>IF(N2212="základní",J2212,0)</f>
        <v>0</v>
      </c>
      <c r="BF2212" s="227">
        <f>IF(N2212="snížená",J2212,0)</f>
        <v>0</v>
      </c>
      <c r="BG2212" s="227">
        <f>IF(N2212="zákl. přenesená",J2212,0)</f>
        <v>0</v>
      </c>
      <c r="BH2212" s="227">
        <f>IF(N2212="sníž. přenesená",J2212,0)</f>
        <v>0</v>
      </c>
      <c r="BI2212" s="227">
        <f>IF(N2212="nulová",J2212,0)</f>
        <v>0</v>
      </c>
      <c r="BJ2212" s="19" t="s">
        <v>82</v>
      </c>
      <c r="BK2212" s="227">
        <f>ROUND(I2212*H2212,2)</f>
        <v>0</v>
      </c>
      <c r="BL2212" s="19" t="s">
        <v>486</v>
      </c>
      <c r="BM2212" s="226" t="s">
        <v>2714</v>
      </c>
    </row>
    <row r="2213" s="2" customFormat="1">
      <c r="A2213" s="40"/>
      <c r="B2213" s="41"/>
      <c r="C2213" s="42"/>
      <c r="D2213" s="233" t="s">
        <v>325</v>
      </c>
      <c r="E2213" s="42"/>
      <c r="F2213" s="234" t="s">
        <v>2715</v>
      </c>
      <c r="G2213" s="42"/>
      <c r="H2213" s="42"/>
      <c r="I2213" s="235"/>
      <c r="J2213" s="42"/>
      <c r="K2213" s="42"/>
      <c r="L2213" s="46"/>
      <c r="M2213" s="236"/>
      <c r="N2213" s="237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325</v>
      </c>
      <c r="AU2213" s="19" t="s">
        <v>85</v>
      </c>
    </row>
    <row r="2214" s="12" customFormat="1" ht="22.8" customHeight="1">
      <c r="A2214" s="12"/>
      <c r="B2214" s="198"/>
      <c r="C2214" s="199"/>
      <c r="D2214" s="200" t="s">
        <v>74</v>
      </c>
      <c r="E2214" s="212" t="s">
        <v>2716</v>
      </c>
      <c r="F2214" s="212" t="s">
        <v>2717</v>
      </c>
      <c r="G2214" s="199"/>
      <c r="H2214" s="199"/>
      <c r="I2214" s="202"/>
      <c r="J2214" s="213">
        <f>BK2214</f>
        <v>0</v>
      </c>
      <c r="K2214" s="199"/>
      <c r="L2214" s="204"/>
      <c r="M2214" s="205"/>
      <c r="N2214" s="206"/>
      <c r="O2214" s="206"/>
      <c r="P2214" s="207">
        <f>SUM(P2215:P2314)</f>
        <v>0</v>
      </c>
      <c r="Q2214" s="206"/>
      <c r="R2214" s="207">
        <f>SUM(R2215:R2314)</f>
        <v>69.814333610000006</v>
      </c>
      <c r="S2214" s="206"/>
      <c r="T2214" s="208">
        <f>SUM(T2215:T2314)</f>
        <v>0</v>
      </c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R2214" s="209" t="s">
        <v>85</v>
      </c>
      <c r="AT2214" s="210" t="s">
        <v>74</v>
      </c>
      <c r="AU2214" s="210" t="s">
        <v>82</v>
      </c>
      <c r="AY2214" s="209" t="s">
        <v>207</v>
      </c>
      <c r="BK2214" s="211">
        <f>SUM(BK2215:BK2314)</f>
        <v>0</v>
      </c>
    </row>
    <row r="2215" s="2" customFormat="1" ht="33" customHeight="1">
      <c r="A2215" s="40"/>
      <c r="B2215" s="41"/>
      <c r="C2215" s="214" t="s">
        <v>2718</v>
      </c>
      <c r="D2215" s="214" t="s">
        <v>211</v>
      </c>
      <c r="E2215" s="215" t="s">
        <v>2719</v>
      </c>
      <c r="F2215" s="216" t="s">
        <v>2720</v>
      </c>
      <c r="G2215" s="217" t="s">
        <v>220</v>
      </c>
      <c r="H2215" s="218">
        <v>109.125</v>
      </c>
      <c r="I2215" s="219"/>
      <c r="J2215" s="220">
        <f>ROUND(I2215*H2215,2)</f>
        <v>0</v>
      </c>
      <c r="K2215" s="216" t="s">
        <v>323</v>
      </c>
      <c r="L2215" s="46"/>
      <c r="M2215" s="229" t="s">
        <v>19</v>
      </c>
      <c r="N2215" s="230" t="s">
        <v>46</v>
      </c>
      <c r="O2215" s="86"/>
      <c r="P2215" s="231">
        <f>O2215*H2215</f>
        <v>0</v>
      </c>
      <c r="Q2215" s="231">
        <v>0.04428</v>
      </c>
      <c r="R2215" s="231">
        <f>Q2215*H2215</f>
        <v>4.8320550000000004</v>
      </c>
      <c r="S2215" s="231">
        <v>0</v>
      </c>
      <c r="T2215" s="232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486</v>
      </c>
      <c r="AT2215" s="226" t="s">
        <v>211</v>
      </c>
      <c r="AU2215" s="226" t="s">
        <v>85</v>
      </c>
      <c r="AY2215" s="19" t="s">
        <v>207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82</v>
      </c>
      <c r="BK2215" s="227">
        <f>ROUND(I2215*H2215,2)</f>
        <v>0</v>
      </c>
      <c r="BL2215" s="19" t="s">
        <v>486</v>
      </c>
      <c r="BM2215" s="226" t="s">
        <v>2721</v>
      </c>
    </row>
    <row r="2216" s="2" customFormat="1">
      <c r="A2216" s="40"/>
      <c r="B2216" s="41"/>
      <c r="C2216" s="42"/>
      <c r="D2216" s="233" t="s">
        <v>325</v>
      </c>
      <c r="E2216" s="42"/>
      <c r="F2216" s="234" t="s">
        <v>2722</v>
      </c>
      <c r="G2216" s="42"/>
      <c r="H2216" s="42"/>
      <c r="I2216" s="235"/>
      <c r="J2216" s="42"/>
      <c r="K2216" s="42"/>
      <c r="L2216" s="46"/>
      <c r="M2216" s="236"/>
      <c r="N2216" s="237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325</v>
      </c>
      <c r="AU2216" s="19" t="s">
        <v>85</v>
      </c>
    </row>
    <row r="2217" s="13" customFormat="1">
      <c r="A2217" s="13"/>
      <c r="B2217" s="238"/>
      <c r="C2217" s="239"/>
      <c r="D2217" s="240" t="s">
        <v>327</v>
      </c>
      <c r="E2217" s="241" t="s">
        <v>19</v>
      </c>
      <c r="F2217" s="242" t="s">
        <v>2723</v>
      </c>
      <c r="G2217" s="239"/>
      <c r="H2217" s="241" t="s">
        <v>19</v>
      </c>
      <c r="I2217" s="243"/>
      <c r="J2217" s="239"/>
      <c r="K2217" s="239"/>
      <c r="L2217" s="244"/>
      <c r="M2217" s="245"/>
      <c r="N2217" s="246"/>
      <c r="O2217" s="246"/>
      <c r="P2217" s="246"/>
      <c r="Q2217" s="246"/>
      <c r="R2217" s="246"/>
      <c r="S2217" s="246"/>
      <c r="T2217" s="247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8" t="s">
        <v>327</v>
      </c>
      <c r="AU2217" s="248" t="s">
        <v>85</v>
      </c>
      <c r="AV2217" s="13" t="s">
        <v>82</v>
      </c>
      <c r="AW2217" s="13" t="s">
        <v>36</v>
      </c>
      <c r="AX2217" s="13" t="s">
        <v>75</v>
      </c>
      <c r="AY2217" s="248" t="s">
        <v>207</v>
      </c>
    </row>
    <row r="2218" s="13" customFormat="1">
      <c r="A2218" s="13"/>
      <c r="B2218" s="238"/>
      <c r="C2218" s="239"/>
      <c r="D2218" s="240" t="s">
        <v>327</v>
      </c>
      <c r="E2218" s="241" t="s">
        <v>19</v>
      </c>
      <c r="F2218" s="242" t="s">
        <v>2724</v>
      </c>
      <c r="G2218" s="239"/>
      <c r="H2218" s="241" t="s">
        <v>19</v>
      </c>
      <c r="I2218" s="243"/>
      <c r="J2218" s="239"/>
      <c r="K2218" s="239"/>
      <c r="L2218" s="244"/>
      <c r="M2218" s="245"/>
      <c r="N2218" s="246"/>
      <c r="O2218" s="246"/>
      <c r="P2218" s="246"/>
      <c r="Q2218" s="246"/>
      <c r="R2218" s="246"/>
      <c r="S2218" s="246"/>
      <c r="T2218" s="247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8" t="s">
        <v>327</v>
      </c>
      <c r="AU2218" s="248" t="s">
        <v>85</v>
      </c>
      <c r="AV2218" s="13" t="s">
        <v>82</v>
      </c>
      <c r="AW2218" s="13" t="s">
        <v>36</v>
      </c>
      <c r="AX2218" s="13" t="s">
        <v>75</v>
      </c>
      <c r="AY2218" s="248" t="s">
        <v>207</v>
      </c>
    </row>
    <row r="2219" s="14" customFormat="1">
      <c r="A2219" s="14"/>
      <c r="B2219" s="249"/>
      <c r="C2219" s="250"/>
      <c r="D2219" s="240" t="s">
        <v>327</v>
      </c>
      <c r="E2219" s="251" t="s">
        <v>19</v>
      </c>
      <c r="F2219" s="252" t="s">
        <v>2725</v>
      </c>
      <c r="G2219" s="250"/>
      <c r="H2219" s="253">
        <v>58.475000000000001</v>
      </c>
      <c r="I2219" s="254"/>
      <c r="J2219" s="250"/>
      <c r="K2219" s="250"/>
      <c r="L2219" s="255"/>
      <c r="M2219" s="256"/>
      <c r="N2219" s="257"/>
      <c r="O2219" s="257"/>
      <c r="P2219" s="257"/>
      <c r="Q2219" s="257"/>
      <c r="R2219" s="257"/>
      <c r="S2219" s="257"/>
      <c r="T2219" s="258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9" t="s">
        <v>327</v>
      </c>
      <c r="AU2219" s="259" t="s">
        <v>85</v>
      </c>
      <c r="AV2219" s="14" t="s">
        <v>85</v>
      </c>
      <c r="AW2219" s="14" t="s">
        <v>36</v>
      </c>
      <c r="AX2219" s="14" t="s">
        <v>75</v>
      </c>
      <c r="AY2219" s="259" t="s">
        <v>207</v>
      </c>
    </row>
    <row r="2220" s="14" customFormat="1">
      <c r="A2220" s="14"/>
      <c r="B2220" s="249"/>
      <c r="C2220" s="250"/>
      <c r="D2220" s="240" t="s">
        <v>327</v>
      </c>
      <c r="E2220" s="251" t="s">
        <v>19</v>
      </c>
      <c r="F2220" s="252" t="s">
        <v>2726</v>
      </c>
      <c r="G2220" s="250"/>
      <c r="H2220" s="253">
        <v>-13.621</v>
      </c>
      <c r="I2220" s="254"/>
      <c r="J2220" s="250"/>
      <c r="K2220" s="250"/>
      <c r="L2220" s="255"/>
      <c r="M2220" s="256"/>
      <c r="N2220" s="257"/>
      <c r="O2220" s="257"/>
      <c r="P2220" s="257"/>
      <c r="Q2220" s="257"/>
      <c r="R2220" s="257"/>
      <c r="S2220" s="257"/>
      <c r="T2220" s="258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9" t="s">
        <v>327</v>
      </c>
      <c r="AU2220" s="259" t="s">
        <v>85</v>
      </c>
      <c r="AV2220" s="14" t="s">
        <v>85</v>
      </c>
      <c r="AW2220" s="14" t="s">
        <v>36</v>
      </c>
      <c r="AX2220" s="14" t="s">
        <v>75</v>
      </c>
      <c r="AY2220" s="259" t="s">
        <v>207</v>
      </c>
    </row>
    <row r="2221" s="13" customFormat="1">
      <c r="A2221" s="13"/>
      <c r="B2221" s="238"/>
      <c r="C2221" s="239"/>
      <c r="D2221" s="240" t="s">
        <v>327</v>
      </c>
      <c r="E2221" s="241" t="s">
        <v>19</v>
      </c>
      <c r="F2221" s="242" t="s">
        <v>2727</v>
      </c>
      <c r="G2221" s="239"/>
      <c r="H2221" s="241" t="s">
        <v>19</v>
      </c>
      <c r="I2221" s="243"/>
      <c r="J2221" s="239"/>
      <c r="K2221" s="239"/>
      <c r="L2221" s="244"/>
      <c r="M2221" s="245"/>
      <c r="N2221" s="246"/>
      <c r="O2221" s="246"/>
      <c r="P2221" s="246"/>
      <c r="Q2221" s="246"/>
      <c r="R2221" s="246"/>
      <c r="S2221" s="246"/>
      <c r="T2221" s="247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8" t="s">
        <v>327</v>
      </c>
      <c r="AU2221" s="248" t="s">
        <v>85</v>
      </c>
      <c r="AV2221" s="13" t="s">
        <v>82</v>
      </c>
      <c r="AW2221" s="13" t="s">
        <v>36</v>
      </c>
      <c r="AX2221" s="13" t="s">
        <v>75</v>
      </c>
      <c r="AY2221" s="248" t="s">
        <v>207</v>
      </c>
    </row>
    <row r="2222" s="14" customFormat="1">
      <c r="A2222" s="14"/>
      <c r="B2222" s="249"/>
      <c r="C2222" s="250"/>
      <c r="D2222" s="240" t="s">
        <v>327</v>
      </c>
      <c r="E2222" s="251" t="s">
        <v>19</v>
      </c>
      <c r="F2222" s="252" t="s">
        <v>2728</v>
      </c>
      <c r="G2222" s="250"/>
      <c r="H2222" s="253">
        <v>70.575000000000003</v>
      </c>
      <c r="I2222" s="254"/>
      <c r="J2222" s="250"/>
      <c r="K2222" s="250"/>
      <c r="L2222" s="255"/>
      <c r="M2222" s="256"/>
      <c r="N2222" s="257"/>
      <c r="O2222" s="257"/>
      <c r="P2222" s="257"/>
      <c r="Q2222" s="257"/>
      <c r="R2222" s="257"/>
      <c r="S2222" s="257"/>
      <c r="T2222" s="258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9" t="s">
        <v>327</v>
      </c>
      <c r="AU2222" s="259" t="s">
        <v>85</v>
      </c>
      <c r="AV2222" s="14" t="s">
        <v>85</v>
      </c>
      <c r="AW2222" s="14" t="s">
        <v>36</v>
      </c>
      <c r="AX2222" s="14" t="s">
        <v>75</v>
      </c>
      <c r="AY2222" s="259" t="s">
        <v>207</v>
      </c>
    </row>
    <row r="2223" s="14" customFormat="1">
      <c r="A2223" s="14"/>
      <c r="B2223" s="249"/>
      <c r="C2223" s="250"/>
      <c r="D2223" s="240" t="s">
        <v>327</v>
      </c>
      <c r="E2223" s="251" t="s">
        <v>19</v>
      </c>
      <c r="F2223" s="252" t="s">
        <v>2729</v>
      </c>
      <c r="G2223" s="250"/>
      <c r="H2223" s="253">
        <v>-6.3040000000000003</v>
      </c>
      <c r="I2223" s="254"/>
      <c r="J2223" s="250"/>
      <c r="K2223" s="250"/>
      <c r="L2223" s="255"/>
      <c r="M2223" s="256"/>
      <c r="N2223" s="257"/>
      <c r="O2223" s="257"/>
      <c r="P2223" s="257"/>
      <c r="Q2223" s="257"/>
      <c r="R2223" s="257"/>
      <c r="S2223" s="257"/>
      <c r="T2223" s="258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9" t="s">
        <v>327</v>
      </c>
      <c r="AU2223" s="259" t="s">
        <v>85</v>
      </c>
      <c r="AV2223" s="14" t="s">
        <v>85</v>
      </c>
      <c r="AW2223" s="14" t="s">
        <v>36</v>
      </c>
      <c r="AX2223" s="14" t="s">
        <v>75</v>
      </c>
      <c r="AY2223" s="259" t="s">
        <v>207</v>
      </c>
    </row>
    <row r="2224" s="15" customFormat="1">
      <c r="A2224" s="15"/>
      <c r="B2224" s="260"/>
      <c r="C2224" s="261"/>
      <c r="D2224" s="240" t="s">
        <v>327</v>
      </c>
      <c r="E2224" s="262" t="s">
        <v>19</v>
      </c>
      <c r="F2224" s="263" t="s">
        <v>345</v>
      </c>
      <c r="G2224" s="261"/>
      <c r="H2224" s="264">
        <v>109.125</v>
      </c>
      <c r="I2224" s="265"/>
      <c r="J2224" s="261"/>
      <c r="K2224" s="261"/>
      <c r="L2224" s="266"/>
      <c r="M2224" s="267"/>
      <c r="N2224" s="268"/>
      <c r="O2224" s="268"/>
      <c r="P2224" s="268"/>
      <c r="Q2224" s="268"/>
      <c r="R2224" s="268"/>
      <c r="S2224" s="268"/>
      <c r="T2224" s="269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70" t="s">
        <v>327</v>
      </c>
      <c r="AU2224" s="270" t="s">
        <v>85</v>
      </c>
      <c r="AV2224" s="15" t="s">
        <v>215</v>
      </c>
      <c r="AW2224" s="15" t="s">
        <v>36</v>
      </c>
      <c r="AX2224" s="15" t="s">
        <v>82</v>
      </c>
      <c r="AY2224" s="270" t="s">
        <v>207</v>
      </c>
    </row>
    <row r="2225" s="2" customFormat="1" ht="33" customHeight="1">
      <c r="A2225" s="40"/>
      <c r="B2225" s="41"/>
      <c r="C2225" s="214" t="s">
        <v>2730</v>
      </c>
      <c r="D2225" s="214" t="s">
        <v>211</v>
      </c>
      <c r="E2225" s="215" t="s">
        <v>2731</v>
      </c>
      <c r="F2225" s="216" t="s">
        <v>2732</v>
      </c>
      <c r="G2225" s="217" t="s">
        <v>220</v>
      </c>
      <c r="H2225" s="218">
        <v>120.045</v>
      </c>
      <c r="I2225" s="219"/>
      <c r="J2225" s="220">
        <f>ROUND(I2225*H2225,2)</f>
        <v>0</v>
      </c>
      <c r="K2225" s="216" t="s">
        <v>323</v>
      </c>
      <c r="L2225" s="46"/>
      <c r="M2225" s="229" t="s">
        <v>19</v>
      </c>
      <c r="N2225" s="230" t="s">
        <v>46</v>
      </c>
      <c r="O2225" s="86"/>
      <c r="P2225" s="231">
        <f>O2225*H2225</f>
        <v>0</v>
      </c>
      <c r="Q2225" s="231">
        <v>0.045699999999999998</v>
      </c>
      <c r="R2225" s="231">
        <f>Q2225*H2225</f>
        <v>5.4860565000000001</v>
      </c>
      <c r="S2225" s="231">
        <v>0</v>
      </c>
      <c r="T2225" s="232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6" t="s">
        <v>486</v>
      </c>
      <c r="AT2225" s="226" t="s">
        <v>211</v>
      </c>
      <c r="AU2225" s="226" t="s">
        <v>85</v>
      </c>
      <c r="AY2225" s="19" t="s">
        <v>207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9" t="s">
        <v>82</v>
      </c>
      <c r="BK2225" s="227">
        <f>ROUND(I2225*H2225,2)</f>
        <v>0</v>
      </c>
      <c r="BL2225" s="19" t="s">
        <v>486</v>
      </c>
      <c r="BM2225" s="226" t="s">
        <v>2733</v>
      </c>
    </row>
    <row r="2226" s="2" customFormat="1">
      <c r="A2226" s="40"/>
      <c r="B2226" s="41"/>
      <c r="C2226" s="42"/>
      <c r="D2226" s="233" t="s">
        <v>325</v>
      </c>
      <c r="E2226" s="42"/>
      <c r="F2226" s="234" t="s">
        <v>2734</v>
      </c>
      <c r="G2226" s="42"/>
      <c r="H2226" s="42"/>
      <c r="I2226" s="235"/>
      <c r="J2226" s="42"/>
      <c r="K2226" s="42"/>
      <c r="L2226" s="46"/>
      <c r="M2226" s="236"/>
      <c r="N2226" s="237"/>
      <c r="O2226" s="86"/>
      <c r="P2226" s="86"/>
      <c r="Q2226" s="86"/>
      <c r="R2226" s="86"/>
      <c r="S2226" s="86"/>
      <c r="T2226" s="87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9" t="s">
        <v>325</v>
      </c>
      <c r="AU2226" s="19" t="s">
        <v>85</v>
      </c>
    </row>
    <row r="2227" s="13" customFormat="1">
      <c r="A2227" s="13"/>
      <c r="B2227" s="238"/>
      <c r="C2227" s="239"/>
      <c r="D2227" s="240" t="s">
        <v>327</v>
      </c>
      <c r="E2227" s="241" t="s">
        <v>19</v>
      </c>
      <c r="F2227" s="242" t="s">
        <v>2735</v>
      </c>
      <c r="G2227" s="239"/>
      <c r="H2227" s="241" t="s">
        <v>19</v>
      </c>
      <c r="I2227" s="243"/>
      <c r="J2227" s="239"/>
      <c r="K2227" s="239"/>
      <c r="L2227" s="244"/>
      <c r="M2227" s="245"/>
      <c r="N2227" s="246"/>
      <c r="O2227" s="246"/>
      <c r="P2227" s="246"/>
      <c r="Q2227" s="246"/>
      <c r="R2227" s="246"/>
      <c r="S2227" s="246"/>
      <c r="T2227" s="247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8" t="s">
        <v>327</v>
      </c>
      <c r="AU2227" s="248" t="s">
        <v>85</v>
      </c>
      <c r="AV2227" s="13" t="s">
        <v>82</v>
      </c>
      <c r="AW2227" s="13" t="s">
        <v>36</v>
      </c>
      <c r="AX2227" s="13" t="s">
        <v>75</v>
      </c>
      <c r="AY2227" s="248" t="s">
        <v>207</v>
      </c>
    </row>
    <row r="2228" s="13" customFormat="1">
      <c r="A2228" s="13"/>
      <c r="B2228" s="238"/>
      <c r="C2228" s="239"/>
      <c r="D2228" s="240" t="s">
        <v>327</v>
      </c>
      <c r="E2228" s="241" t="s">
        <v>19</v>
      </c>
      <c r="F2228" s="242" t="s">
        <v>2736</v>
      </c>
      <c r="G2228" s="239"/>
      <c r="H2228" s="241" t="s">
        <v>19</v>
      </c>
      <c r="I2228" s="243"/>
      <c r="J2228" s="239"/>
      <c r="K2228" s="239"/>
      <c r="L2228" s="244"/>
      <c r="M2228" s="245"/>
      <c r="N2228" s="246"/>
      <c r="O2228" s="246"/>
      <c r="P2228" s="246"/>
      <c r="Q2228" s="246"/>
      <c r="R2228" s="246"/>
      <c r="S2228" s="246"/>
      <c r="T2228" s="247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8" t="s">
        <v>327</v>
      </c>
      <c r="AU2228" s="248" t="s">
        <v>85</v>
      </c>
      <c r="AV2228" s="13" t="s">
        <v>82</v>
      </c>
      <c r="AW2228" s="13" t="s">
        <v>36</v>
      </c>
      <c r="AX2228" s="13" t="s">
        <v>75</v>
      </c>
      <c r="AY2228" s="248" t="s">
        <v>207</v>
      </c>
    </row>
    <row r="2229" s="13" customFormat="1">
      <c r="A2229" s="13"/>
      <c r="B2229" s="238"/>
      <c r="C2229" s="239"/>
      <c r="D2229" s="240" t="s">
        <v>327</v>
      </c>
      <c r="E2229" s="241" t="s">
        <v>19</v>
      </c>
      <c r="F2229" s="242" t="s">
        <v>764</v>
      </c>
      <c r="G2229" s="239"/>
      <c r="H2229" s="241" t="s">
        <v>19</v>
      </c>
      <c r="I2229" s="243"/>
      <c r="J2229" s="239"/>
      <c r="K2229" s="239"/>
      <c r="L2229" s="244"/>
      <c r="M2229" s="245"/>
      <c r="N2229" s="246"/>
      <c r="O2229" s="246"/>
      <c r="P2229" s="246"/>
      <c r="Q2229" s="246"/>
      <c r="R2229" s="246"/>
      <c r="S2229" s="246"/>
      <c r="T2229" s="247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8" t="s">
        <v>327</v>
      </c>
      <c r="AU2229" s="248" t="s">
        <v>85</v>
      </c>
      <c r="AV2229" s="13" t="s">
        <v>82</v>
      </c>
      <c r="AW2229" s="13" t="s">
        <v>36</v>
      </c>
      <c r="AX2229" s="13" t="s">
        <v>75</v>
      </c>
      <c r="AY2229" s="248" t="s">
        <v>207</v>
      </c>
    </row>
    <row r="2230" s="14" customFormat="1">
      <c r="A2230" s="14"/>
      <c r="B2230" s="249"/>
      <c r="C2230" s="250"/>
      <c r="D2230" s="240" t="s">
        <v>327</v>
      </c>
      <c r="E2230" s="251" t="s">
        <v>19</v>
      </c>
      <c r="F2230" s="252" t="s">
        <v>2737</v>
      </c>
      <c r="G2230" s="250"/>
      <c r="H2230" s="253">
        <v>93.375</v>
      </c>
      <c r="I2230" s="254"/>
      <c r="J2230" s="250"/>
      <c r="K2230" s="250"/>
      <c r="L2230" s="255"/>
      <c r="M2230" s="256"/>
      <c r="N2230" s="257"/>
      <c r="O2230" s="257"/>
      <c r="P2230" s="257"/>
      <c r="Q2230" s="257"/>
      <c r="R2230" s="257"/>
      <c r="S2230" s="257"/>
      <c r="T2230" s="258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9" t="s">
        <v>327</v>
      </c>
      <c r="AU2230" s="259" t="s">
        <v>85</v>
      </c>
      <c r="AV2230" s="14" t="s">
        <v>85</v>
      </c>
      <c r="AW2230" s="14" t="s">
        <v>36</v>
      </c>
      <c r="AX2230" s="14" t="s">
        <v>75</v>
      </c>
      <c r="AY2230" s="259" t="s">
        <v>207</v>
      </c>
    </row>
    <row r="2231" s="14" customFormat="1">
      <c r="A2231" s="14"/>
      <c r="B2231" s="249"/>
      <c r="C2231" s="250"/>
      <c r="D2231" s="240" t="s">
        <v>327</v>
      </c>
      <c r="E2231" s="251" t="s">
        <v>19</v>
      </c>
      <c r="F2231" s="252" t="s">
        <v>2738</v>
      </c>
      <c r="G2231" s="250"/>
      <c r="H2231" s="253">
        <v>-7.6799999999999997</v>
      </c>
      <c r="I2231" s="254"/>
      <c r="J2231" s="250"/>
      <c r="K2231" s="250"/>
      <c r="L2231" s="255"/>
      <c r="M2231" s="256"/>
      <c r="N2231" s="257"/>
      <c r="O2231" s="257"/>
      <c r="P2231" s="257"/>
      <c r="Q2231" s="257"/>
      <c r="R2231" s="257"/>
      <c r="S2231" s="257"/>
      <c r="T2231" s="258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9" t="s">
        <v>327</v>
      </c>
      <c r="AU2231" s="259" t="s">
        <v>85</v>
      </c>
      <c r="AV2231" s="14" t="s">
        <v>85</v>
      </c>
      <c r="AW2231" s="14" t="s">
        <v>36</v>
      </c>
      <c r="AX2231" s="14" t="s">
        <v>75</v>
      </c>
      <c r="AY2231" s="259" t="s">
        <v>207</v>
      </c>
    </row>
    <row r="2232" s="13" customFormat="1">
      <c r="A2232" s="13"/>
      <c r="B2232" s="238"/>
      <c r="C2232" s="239"/>
      <c r="D2232" s="240" t="s">
        <v>327</v>
      </c>
      <c r="E2232" s="241" t="s">
        <v>19</v>
      </c>
      <c r="F2232" s="242" t="s">
        <v>1235</v>
      </c>
      <c r="G2232" s="239"/>
      <c r="H2232" s="241" t="s">
        <v>19</v>
      </c>
      <c r="I2232" s="243"/>
      <c r="J2232" s="239"/>
      <c r="K2232" s="239"/>
      <c r="L2232" s="244"/>
      <c r="M2232" s="245"/>
      <c r="N2232" s="246"/>
      <c r="O2232" s="246"/>
      <c r="P2232" s="246"/>
      <c r="Q2232" s="246"/>
      <c r="R2232" s="246"/>
      <c r="S2232" s="246"/>
      <c r="T2232" s="247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8" t="s">
        <v>327</v>
      </c>
      <c r="AU2232" s="248" t="s">
        <v>85</v>
      </c>
      <c r="AV2232" s="13" t="s">
        <v>82</v>
      </c>
      <c r="AW2232" s="13" t="s">
        <v>36</v>
      </c>
      <c r="AX2232" s="13" t="s">
        <v>75</v>
      </c>
      <c r="AY2232" s="248" t="s">
        <v>207</v>
      </c>
    </row>
    <row r="2233" s="14" customFormat="1">
      <c r="A2233" s="14"/>
      <c r="B2233" s="249"/>
      <c r="C2233" s="250"/>
      <c r="D2233" s="240" t="s">
        <v>327</v>
      </c>
      <c r="E2233" s="251" t="s">
        <v>19</v>
      </c>
      <c r="F2233" s="252" t="s">
        <v>2739</v>
      </c>
      <c r="G2233" s="250"/>
      <c r="H2233" s="253">
        <v>11.324999999999999</v>
      </c>
      <c r="I2233" s="254"/>
      <c r="J2233" s="250"/>
      <c r="K2233" s="250"/>
      <c r="L2233" s="255"/>
      <c r="M2233" s="256"/>
      <c r="N2233" s="257"/>
      <c r="O2233" s="257"/>
      <c r="P2233" s="257"/>
      <c r="Q2233" s="257"/>
      <c r="R2233" s="257"/>
      <c r="S2233" s="257"/>
      <c r="T2233" s="258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9" t="s">
        <v>327</v>
      </c>
      <c r="AU2233" s="259" t="s">
        <v>85</v>
      </c>
      <c r="AV2233" s="14" t="s">
        <v>85</v>
      </c>
      <c r="AW2233" s="14" t="s">
        <v>36</v>
      </c>
      <c r="AX2233" s="14" t="s">
        <v>75</v>
      </c>
      <c r="AY2233" s="259" t="s">
        <v>207</v>
      </c>
    </row>
    <row r="2234" s="16" customFormat="1">
      <c r="A2234" s="16"/>
      <c r="B2234" s="271"/>
      <c r="C2234" s="272"/>
      <c r="D2234" s="240" t="s">
        <v>327</v>
      </c>
      <c r="E2234" s="273" t="s">
        <v>19</v>
      </c>
      <c r="F2234" s="274" t="s">
        <v>420</v>
      </c>
      <c r="G2234" s="272"/>
      <c r="H2234" s="275">
        <v>97.019999999999996</v>
      </c>
      <c r="I2234" s="276"/>
      <c r="J2234" s="272"/>
      <c r="K2234" s="272"/>
      <c r="L2234" s="277"/>
      <c r="M2234" s="278"/>
      <c r="N2234" s="279"/>
      <c r="O2234" s="279"/>
      <c r="P2234" s="279"/>
      <c r="Q2234" s="279"/>
      <c r="R2234" s="279"/>
      <c r="S2234" s="279"/>
      <c r="T2234" s="280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1" t="s">
        <v>327</v>
      </c>
      <c r="AU2234" s="281" t="s">
        <v>85</v>
      </c>
      <c r="AV2234" s="16" t="s">
        <v>216</v>
      </c>
      <c r="AW2234" s="16" t="s">
        <v>36</v>
      </c>
      <c r="AX2234" s="16" t="s">
        <v>75</v>
      </c>
      <c r="AY2234" s="281" t="s">
        <v>207</v>
      </c>
    </row>
    <row r="2235" s="13" customFormat="1">
      <c r="A2235" s="13"/>
      <c r="B2235" s="238"/>
      <c r="C2235" s="239"/>
      <c r="D2235" s="240" t="s">
        <v>327</v>
      </c>
      <c r="E2235" s="241" t="s">
        <v>19</v>
      </c>
      <c r="F2235" s="242" t="s">
        <v>2740</v>
      </c>
      <c r="G2235" s="239"/>
      <c r="H2235" s="241" t="s">
        <v>19</v>
      </c>
      <c r="I2235" s="243"/>
      <c r="J2235" s="239"/>
      <c r="K2235" s="239"/>
      <c r="L2235" s="244"/>
      <c r="M2235" s="245"/>
      <c r="N2235" s="246"/>
      <c r="O2235" s="246"/>
      <c r="P2235" s="246"/>
      <c r="Q2235" s="246"/>
      <c r="R2235" s="246"/>
      <c r="S2235" s="246"/>
      <c r="T2235" s="247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8" t="s">
        <v>327</v>
      </c>
      <c r="AU2235" s="248" t="s">
        <v>85</v>
      </c>
      <c r="AV2235" s="13" t="s">
        <v>82</v>
      </c>
      <c r="AW2235" s="13" t="s">
        <v>36</v>
      </c>
      <c r="AX2235" s="13" t="s">
        <v>75</v>
      </c>
      <c r="AY2235" s="248" t="s">
        <v>207</v>
      </c>
    </row>
    <row r="2236" s="13" customFormat="1">
      <c r="A2236" s="13"/>
      <c r="B2236" s="238"/>
      <c r="C2236" s="239"/>
      <c r="D2236" s="240" t="s">
        <v>327</v>
      </c>
      <c r="E2236" s="241" t="s">
        <v>19</v>
      </c>
      <c r="F2236" s="242" t="s">
        <v>764</v>
      </c>
      <c r="G2236" s="239"/>
      <c r="H2236" s="241" t="s">
        <v>19</v>
      </c>
      <c r="I2236" s="243"/>
      <c r="J2236" s="239"/>
      <c r="K2236" s="239"/>
      <c r="L2236" s="244"/>
      <c r="M2236" s="245"/>
      <c r="N2236" s="246"/>
      <c r="O2236" s="246"/>
      <c r="P2236" s="246"/>
      <c r="Q2236" s="246"/>
      <c r="R2236" s="246"/>
      <c r="S2236" s="246"/>
      <c r="T2236" s="247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8" t="s">
        <v>327</v>
      </c>
      <c r="AU2236" s="248" t="s">
        <v>85</v>
      </c>
      <c r="AV2236" s="13" t="s">
        <v>82</v>
      </c>
      <c r="AW2236" s="13" t="s">
        <v>36</v>
      </c>
      <c r="AX2236" s="13" t="s">
        <v>75</v>
      </c>
      <c r="AY2236" s="248" t="s">
        <v>207</v>
      </c>
    </row>
    <row r="2237" s="14" customFormat="1">
      <c r="A2237" s="14"/>
      <c r="B2237" s="249"/>
      <c r="C2237" s="250"/>
      <c r="D2237" s="240" t="s">
        <v>327</v>
      </c>
      <c r="E2237" s="251" t="s">
        <v>19</v>
      </c>
      <c r="F2237" s="252" t="s">
        <v>2741</v>
      </c>
      <c r="G2237" s="250"/>
      <c r="H2237" s="253">
        <v>23.024999999999999</v>
      </c>
      <c r="I2237" s="254"/>
      <c r="J2237" s="250"/>
      <c r="K2237" s="250"/>
      <c r="L2237" s="255"/>
      <c r="M2237" s="256"/>
      <c r="N2237" s="257"/>
      <c r="O2237" s="257"/>
      <c r="P2237" s="257"/>
      <c r="Q2237" s="257"/>
      <c r="R2237" s="257"/>
      <c r="S2237" s="257"/>
      <c r="T2237" s="258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9" t="s">
        <v>327</v>
      </c>
      <c r="AU2237" s="259" t="s">
        <v>85</v>
      </c>
      <c r="AV2237" s="14" t="s">
        <v>85</v>
      </c>
      <c r="AW2237" s="14" t="s">
        <v>36</v>
      </c>
      <c r="AX2237" s="14" t="s">
        <v>75</v>
      </c>
      <c r="AY2237" s="259" t="s">
        <v>207</v>
      </c>
    </row>
    <row r="2238" s="16" customFormat="1">
      <c r="A2238" s="16"/>
      <c r="B2238" s="271"/>
      <c r="C2238" s="272"/>
      <c r="D2238" s="240" t="s">
        <v>327</v>
      </c>
      <c r="E2238" s="273" t="s">
        <v>19</v>
      </c>
      <c r="F2238" s="274" t="s">
        <v>420</v>
      </c>
      <c r="G2238" s="272"/>
      <c r="H2238" s="275">
        <v>23.024999999999999</v>
      </c>
      <c r="I2238" s="276"/>
      <c r="J2238" s="272"/>
      <c r="K2238" s="272"/>
      <c r="L2238" s="277"/>
      <c r="M2238" s="278"/>
      <c r="N2238" s="279"/>
      <c r="O2238" s="279"/>
      <c r="P2238" s="279"/>
      <c r="Q2238" s="279"/>
      <c r="R2238" s="279"/>
      <c r="S2238" s="279"/>
      <c r="T2238" s="280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81" t="s">
        <v>327</v>
      </c>
      <c r="AU2238" s="281" t="s">
        <v>85</v>
      </c>
      <c r="AV2238" s="16" t="s">
        <v>216</v>
      </c>
      <c r="AW2238" s="16" t="s">
        <v>36</v>
      </c>
      <c r="AX2238" s="16" t="s">
        <v>75</v>
      </c>
      <c r="AY2238" s="281" t="s">
        <v>207</v>
      </c>
    </row>
    <row r="2239" s="15" customFormat="1">
      <c r="A2239" s="15"/>
      <c r="B2239" s="260"/>
      <c r="C2239" s="261"/>
      <c r="D2239" s="240" t="s">
        <v>327</v>
      </c>
      <c r="E2239" s="262" t="s">
        <v>19</v>
      </c>
      <c r="F2239" s="263" t="s">
        <v>345</v>
      </c>
      <c r="G2239" s="261"/>
      <c r="H2239" s="264">
        <v>120.045</v>
      </c>
      <c r="I2239" s="265"/>
      <c r="J2239" s="261"/>
      <c r="K2239" s="261"/>
      <c r="L2239" s="266"/>
      <c r="M2239" s="267"/>
      <c r="N2239" s="268"/>
      <c r="O2239" s="268"/>
      <c r="P2239" s="268"/>
      <c r="Q2239" s="268"/>
      <c r="R2239" s="268"/>
      <c r="S2239" s="268"/>
      <c r="T2239" s="269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70" t="s">
        <v>327</v>
      </c>
      <c r="AU2239" s="270" t="s">
        <v>85</v>
      </c>
      <c r="AV2239" s="15" t="s">
        <v>215</v>
      </c>
      <c r="AW2239" s="15" t="s">
        <v>36</v>
      </c>
      <c r="AX2239" s="15" t="s">
        <v>82</v>
      </c>
      <c r="AY2239" s="270" t="s">
        <v>207</v>
      </c>
    </row>
    <row r="2240" s="2" customFormat="1" ht="37.8" customHeight="1">
      <c r="A2240" s="40"/>
      <c r="B2240" s="41"/>
      <c r="C2240" s="214" t="s">
        <v>2742</v>
      </c>
      <c r="D2240" s="214" t="s">
        <v>211</v>
      </c>
      <c r="E2240" s="215" t="s">
        <v>2743</v>
      </c>
      <c r="F2240" s="216" t="s">
        <v>2744</v>
      </c>
      <c r="G2240" s="217" t="s">
        <v>220</v>
      </c>
      <c r="H2240" s="218">
        <v>89.647999999999996</v>
      </c>
      <c r="I2240" s="219"/>
      <c r="J2240" s="220">
        <f>ROUND(I2240*H2240,2)</f>
        <v>0</v>
      </c>
      <c r="K2240" s="216" t="s">
        <v>323</v>
      </c>
      <c r="L2240" s="46"/>
      <c r="M2240" s="229" t="s">
        <v>19</v>
      </c>
      <c r="N2240" s="230" t="s">
        <v>46</v>
      </c>
      <c r="O2240" s="86"/>
      <c r="P2240" s="231">
        <f>O2240*H2240</f>
        <v>0</v>
      </c>
      <c r="Q2240" s="231">
        <v>0.045539999999999997</v>
      </c>
      <c r="R2240" s="231">
        <f>Q2240*H2240</f>
        <v>4.0825699199999992</v>
      </c>
      <c r="S2240" s="231">
        <v>0</v>
      </c>
      <c r="T2240" s="232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486</v>
      </c>
      <c r="AT2240" s="226" t="s">
        <v>211</v>
      </c>
      <c r="AU2240" s="226" t="s">
        <v>85</v>
      </c>
      <c r="AY2240" s="19" t="s">
        <v>207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82</v>
      </c>
      <c r="BK2240" s="227">
        <f>ROUND(I2240*H2240,2)</f>
        <v>0</v>
      </c>
      <c r="BL2240" s="19" t="s">
        <v>486</v>
      </c>
      <c r="BM2240" s="226" t="s">
        <v>2745</v>
      </c>
    </row>
    <row r="2241" s="2" customFormat="1">
      <c r="A2241" s="40"/>
      <c r="B2241" s="41"/>
      <c r="C2241" s="42"/>
      <c r="D2241" s="233" t="s">
        <v>325</v>
      </c>
      <c r="E2241" s="42"/>
      <c r="F2241" s="234" t="s">
        <v>2746</v>
      </c>
      <c r="G2241" s="42"/>
      <c r="H2241" s="42"/>
      <c r="I2241" s="235"/>
      <c r="J2241" s="42"/>
      <c r="K2241" s="42"/>
      <c r="L2241" s="46"/>
      <c r="M2241" s="236"/>
      <c r="N2241" s="237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325</v>
      </c>
      <c r="AU2241" s="19" t="s">
        <v>85</v>
      </c>
    </row>
    <row r="2242" s="13" customFormat="1">
      <c r="A2242" s="13"/>
      <c r="B2242" s="238"/>
      <c r="C2242" s="239"/>
      <c r="D2242" s="240" t="s">
        <v>327</v>
      </c>
      <c r="E2242" s="241" t="s">
        <v>19</v>
      </c>
      <c r="F2242" s="242" t="s">
        <v>2747</v>
      </c>
      <c r="G2242" s="239"/>
      <c r="H2242" s="241" t="s">
        <v>19</v>
      </c>
      <c r="I2242" s="243"/>
      <c r="J2242" s="239"/>
      <c r="K2242" s="239"/>
      <c r="L2242" s="244"/>
      <c r="M2242" s="245"/>
      <c r="N2242" s="246"/>
      <c r="O2242" s="246"/>
      <c r="P2242" s="246"/>
      <c r="Q2242" s="246"/>
      <c r="R2242" s="246"/>
      <c r="S2242" s="246"/>
      <c r="T2242" s="247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8" t="s">
        <v>327</v>
      </c>
      <c r="AU2242" s="248" t="s">
        <v>85</v>
      </c>
      <c r="AV2242" s="13" t="s">
        <v>82</v>
      </c>
      <c r="AW2242" s="13" t="s">
        <v>36</v>
      </c>
      <c r="AX2242" s="13" t="s">
        <v>75</v>
      </c>
      <c r="AY2242" s="248" t="s">
        <v>207</v>
      </c>
    </row>
    <row r="2243" s="13" customFormat="1">
      <c r="A2243" s="13"/>
      <c r="B2243" s="238"/>
      <c r="C2243" s="239"/>
      <c r="D2243" s="240" t="s">
        <v>327</v>
      </c>
      <c r="E2243" s="241" t="s">
        <v>19</v>
      </c>
      <c r="F2243" s="242" t="s">
        <v>2724</v>
      </c>
      <c r="G2243" s="239"/>
      <c r="H2243" s="241" t="s">
        <v>19</v>
      </c>
      <c r="I2243" s="243"/>
      <c r="J2243" s="239"/>
      <c r="K2243" s="239"/>
      <c r="L2243" s="244"/>
      <c r="M2243" s="245"/>
      <c r="N2243" s="246"/>
      <c r="O2243" s="246"/>
      <c r="P2243" s="246"/>
      <c r="Q2243" s="246"/>
      <c r="R2243" s="246"/>
      <c r="S2243" s="246"/>
      <c r="T2243" s="247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8" t="s">
        <v>327</v>
      </c>
      <c r="AU2243" s="248" t="s">
        <v>85</v>
      </c>
      <c r="AV2243" s="13" t="s">
        <v>82</v>
      </c>
      <c r="AW2243" s="13" t="s">
        <v>36</v>
      </c>
      <c r="AX2243" s="13" t="s">
        <v>75</v>
      </c>
      <c r="AY2243" s="248" t="s">
        <v>207</v>
      </c>
    </row>
    <row r="2244" s="14" customFormat="1">
      <c r="A2244" s="14"/>
      <c r="B2244" s="249"/>
      <c r="C2244" s="250"/>
      <c r="D2244" s="240" t="s">
        <v>327</v>
      </c>
      <c r="E2244" s="251" t="s">
        <v>19</v>
      </c>
      <c r="F2244" s="252" t="s">
        <v>2748</v>
      </c>
      <c r="G2244" s="250"/>
      <c r="H2244" s="253">
        <v>25.998999999999999</v>
      </c>
      <c r="I2244" s="254"/>
      <c r="J2244" s="250"/>
      <c r="K2244" s="250"/>
      <c r="L2244" s="255"/>
      <c r="M2244" s="256"/>
      <c r="N2244" s="257"/>
      <c r="O2244" s="257"/>
      <c r="P2244" s="257"/>
      <c r="Q2244" s="257"/>
      <c r="R2244" s="257"/>
      <c r="S2244" s="257"/>
      <c r="T2244" s="258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9" t="s">
        <v>327</v>
      </c>
      <c r="AU2244" s="259" t="s">
        <v>85</v>
      </c>
      <c r="AV2244" s="14" t="s">
        <v>85</v>
      </c>
      <c r="AW2244" s="14" t="s">
        <v>36</v>
      </c>
      <c r="AX2244" s="14" t="s">
        <v>75</v>
      </c>
      <c r="AY2244" s="259" t="s">
        <v>207</v>
      </c>
    </row>
    <row r="2245" s="13" customFormat="1">
      <c r="A2245" s="13"/>
      <c r="B2245" s="238"/>
      <c r="C2245" s="239"/>
      <c r="D2245" s="240" t="s">
        <v>327</v>
      </c>
      <c r="E2245" s="241" t="s">
        <v>19</v>
      </c>
      <c r="F2245" s="242" t="s">
        <v>2727</v>
      </c>
      <c r="G2245" s="239"/>
      <c r="H2245" s="241" t="s">
        <v>19</v>
      </c>
      <c r="I2245" s="243"/>
      <c r="J2245" s="239"/>
      <c r="K2245" s="239"/>
      <c r="L2245" s="244"/>
      <c r="M2245" s="245"/>
      <c r="N2245" s="246"/>
      <c r="O2245" s="246"/>
      <c r="P2245" s="246"/>
      <c r="Q2245" s="246"/>
      <c r="R2245" s="246"/>
      <c r="S2245" s="246"/>
      <c r="T2245" s="247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8" t="s">
        <v>327</v>
      </c>
      <c r="AU2245" s="248" t="s">
        <v>85</v>
      </c>
      <c r="AV2245" s="13" t="s">
        <v>82</v>
      </c>
      <c r="AW2245" s="13" t="s">
        <v>36</v>
      </c>
      <c r="AX2245" s="13" t="s">
        <v>75</v>
      </c>
      <c r="AY2245" s="248" t="s">
        <v>207</v>
      </c>
    </row>
    <row r="2246" s="14" customFormat="1">
      <c r="A2246" s="14"/>
      <c r="B2246" s="249"/>
      <c r="C2246" s="250"/>
      <c r="D2246" s="240" t="s">
        <v>327</v>
      </c>
      <c r="E2246" s="251" t="s">
        <v>19</v>
      </c>
      <c r="F2246" s="252" t="s">
        <v>2749</v>
      </c>
      <c r="G2246" s="250"/>
      <c r="H2246" s="253">
        <v>75.468999999999994</v>
      </c>
      <c r="I2246" s="254"/>
      <c r="J2246" s="250"/>
      <c r="K2246" s="250"/>
      <c r="L2246" s="255"/>
      <c r="M2246" s="256"/>
      <c r="N2246" s="257"/>
      <c r="O2246" s="257"/>
      <c r="P2246" s="257"/>
      <c r="Q2246" s="257"/>
      <c r="R2246" s="257"/>
      <c r="S2246" s="257"/>
      <c r="T2246" s="258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9" t="s">
        <v>327</v>
      </c>
      <c r="AU2246" s="259" t="s">
        <v>85</v>
      </c>
      <c r="AV2246" s="14" t="s">
        <v>85</v>
      </c>
      <c r="AW2246" s="14" t="s">
        <v>36</v>
      </c>
      <c r="AX2246" s="14" t="s">
        <v>75</v>
      </c>
      <c r="AY2246" s="259" t="s">
        <v>207</v>
      </c>
    </row>
    <row r="2247" s="14" customFormat="1">
      <c r="A2247" s="14"/>
      <c r="B2247" s="249"/>
      <c r="C2247" s="250"/>
      <c r="D2247" s="240" t="s">
        <v>327</v>
      </c>
      <c r="E2247" s="251" t="s">
        <v>19</v>
      </c>
      <c r="F2247" s="252" t="s">
        <v>2750</v>
      </c>
      <c r="G2247" s="250"/>
      <c r="H2247" s="253">
        <v>-11.82</v>
      </c>
      <c r="I2247" s="254"/>
      <c r="J2247" s="250"/>
      <c r="K2247" s="250"/>
      <c r="L2247" s="255"/>
      <c r="M2247" s="256"/>
      <c r="N2247" s="257"/>
      <c r="O2247" s="257"/>
      <c r="P2247" s="257"/>
      <c r="Q2247" s="257"/>
      <c r="R2247" s="257"/>
      <c r="S2247" s="257"/>
      <c r="T2247" s="258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9" t="s">
        <v>327</v>
      </c>
      <c r="AU2247" s="259" t="s">
        <v>85</v>
      </c>
      <c r="AV2247" s="14" t="s">
        <v>85</v>
      </c>
      <c r="AW2247" s="14" t="s">
        <v>36</v>
      </c>
      <c r="AX2247" s="14" t="s">
        <v>75</v>
      </c>
      <c r="AY2247" s="259" t="s">
        <v>207</v>
      </c>
    </row>
    <row r="2248" s="15" customFormat="1">
      <c r="A2248" s="15"/>
      <c r="B2248" s="260"/>
      <c r="C2248" s="261"/>
      <c r="D2248" s="240" t="s">
        <v>327</v>
      </c>
      <c r="E2248" s="262" t="s">
        <v>19</v>
      </c>
      <c r="F2248" s="263" t="s">
        <v>345</v>
      </c>
      <c r="G2248" s="261"/>
      <c r="H2248" s="264">
        <v>89.647999999999996</v>
      </c>
      <c r="I2248" s="265"/>
      <c r="J2248" s="261"/>
      <c r="K2248" s="261"/>
      <c r="L2248" s="266"/>
      <c r="M2248" s="267"/>
      <c r="N2248" s="268"/>
      <c r="O2248" s="268"/>
      <c r="P2248" s="268"/>
      <c r="Q2248" s="268"/>
      <c r="R2248" s="268"/>
      <c r="S2248" s="268"/>
      <c r="T2248" s="269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70" t="s">
        <v>327</v>
      </c>
      <c r="AU2248" s="270" t="s">
        <v>85</v>
      </c>
      <c r="AV2248" s="15" t="s">
        <v>215</v>
      </c>
      <c r="AW2248" s="15" t="s">
        <v>36</v>
      </c>
      <c r="AX2248" s="15" t="s">
        <v>82</v>
      </c>
      <c r="AY2248" s="270" t="s">
        <v>207</v>
      </c>
    </row>
    <row r="2249" s="2" customFormat="1" ht="37.8" customHeight="1">
      <c r="A2249" s="40"/>
      <c r="B2249" s="41"/>
      <c r="C2249" s="214" t="s">
        <v>2751</v>
      </c>
      <c r="D2249" s="214" t="s">
        <v>211</v>
      </c>
      <c r="E2249" s="215" t="s">
        <v>2752</v>
      </c>
      <c r="F2249" s="216" t="s">
        <v>2753</v>
      </c>
      <c r="G2249" s="217" t="s">
        <v>220</v>
      </c>
      <c r="H2249" s="218">
        <v>28.754999999999999</v>
      </c>
      <c r="I2249" s="219"/>
      <c r="J2249" s="220">
        <f>ROUND(I2249*H2249,2)</f>
        <v>0</v>
      </c>
      <c r="K2249" s="216" t="s">
        <v>323</v>
      </c>
      <c r="L2249" s="46"/>
      <c r="M2249" s="229" t="s">
        <v>19</v>
      </c>
      <c r="N2249" s="230" t="s">
        <v>46</v>
      </c>
      <c r="O2249" s="86"/>
      <c r="P2249" s="231">
        <f>O2249*H2249</f>
        <v>0</v>
      </c>
      <c r="Q2249" s="231">
        <v>0.04752</v>
      </c>
      <c r="R2249" s="231">
        <f>Q2249*H2249</f>
        <v>1.3664376</v>
      </c>
      <c r="S2249" s="231">
        <v>0</v>
      </c>
      <c r="T2249" s="232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26" t="s">
        <v>486</v>
      </c>
      <c r="AT2249" s="226" t="s">
        <v>211</v>
      </c>
      <c r="AU2249" s="226" t="s">
        <v>85</v>
      </c>
      <c r="AY2249" s="19" t="s">
        <v>207</v>
      </c>
      <c r="BE2249" s="227">
        <f>IF(N2249="základní",J2249,0)</f>
        <v>0</v>
      </c>
      <c r="BF2249" s="227">
        <f>IF(N2249="snížená",J2249,0)</f>
        <v>0</v>
      </c>
      <c r="BG2249" s="227">
        <f>IF(N2249="zákl. přenesená",J2249,0)</f>
        <v>0</v>
      </c>
      <c r="BH2249" s="227">
        <f>IF(N2249="sníž. přenesená",J2249,0)</f>
        <v>0</v>
      </c>
      <c r="BI2249" s="227">
        <f>IF(N2249="nulová",J2249,0)</f>
        <v>0</v>
      </c>
      <c r="BJ2249" s="19" t="s">
        <v>82</v>
      </c>
      <c r="BK2249" s="227">
        <f>ROUND(I2249*H2249,2)</f>
        <v>0</v>
      </c>
      <c r="BL2249" s="19" t="s">
        <v>486</v>
      </c>
      <c r="BM2249" s="226" t="s">
        <v>2754</v>
      </c>
    </row>
    <row r="2250" s="2" customFormat="1">
      <c r="A2250" s="40"/>
      <c r="B2250" s="41"/>
      <c r="C2250" s="42"/>
      <c r="D2250" s="233" t="s">
        <v>325</v>
      </c>
      <c r="E2250" s="42"/>
      <c r="F2250" s="234" t="s">
        <v>2755</v>
      </c>
      <c r="G2250" s="42"/>
      <c r="H2250" s="42"/>
      <c r="I2250" s="235"/>
      <c r="J2250" s="42"/>
      <c r="K2250" s="42"/>
      <c r="L2250" s="46"/>
      <c r="M2250" s="236"/>
      <c r="N2250" s="237"/>
      <c r="O2250" s="86"/>
      <c r="P2250" s="86"/>
      <c r="Q2250" s="86"/>
      <c r="R2250" s="86"/>
      <c r="S2250" s="86"/>
      <c r="T2250" s="87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T2250" s="19" t="s">
        <v>325</v>
      </c>
      <c r="AU2250" s="19" t="s">
        <v>85</v>
      </c>
    </row>
    <row r="2251" s="13" customFormat="1">
      <c r="A2251" s="13"/>
      <c r="B2251" s="238"/>
      <c r="C2251" s="239"/>
      <c r="D2251" s="240" t="s">
        <v>327</v>
      </c>
      <c r="E2251" s="241" t="s">
        <v>19</v>
      </c>
      <c r="F2251" s="242" t="s">
        <v>2756</v>
      </c>
      <c r="G2251" s="239"/>
      <c r="H2251" s="241" t="s">
        <v>19</v>
      </c>
      <c r="I2251" s="243"/>
      <c r="J2251" s="239"/>
      <c r="K2251" s="239"/>
      <c r="L2251" s="244"/>
      <c r="M2251" s="245"/>
      <c r="N2251" s="246"/>
      <c r="O2251" s="246"/>
      <c r="P2251" s="246"/>
      <c r="Q2251" s="246"/>
      <c r="R2251" s="246"/>
      <c r="S2251" s="246"/>
      <c r="T2251" s="247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8" t="s">
        <v>327</v>
      </c>
      <c r="AU2251" s="248" t="s">
        <v>85</v>
      </c>
      <c r="AV2251" s="13" t="s">
        <v>82</v>
      </c>
      <c r="AW2251" s="13" t="s">
        <v>36</v>
      </c>
      <c r="AX2251" s="13" t="s">
        <v>75</v>
      </c>
      <c r="AY2251" s="248" t="s">
        <v>207</v>
      </c>
    </row>
    <row r="2252" s="13" customFormat="1">
      <c r="A2252" s="13"/>
      <c r="B2252" s="238"/>
      <c r="C2252" s="239"/>
      <c r="D2252" s="240" t="s">
        <v>327</v>
      </c>
      <c r="E2252" s="241" t="s">
        <v>19</v>
      </c>
      <c r="F2252" s="242" t="s">
        <v>2757</v>
      </c>
      <c r="G2252" s="239"/>
      <c r="H2252" s="241" t="s">
        <v>19</v>
      </c>
      <c r="I2252" s="243"/>
      <c r="J2252" s="239"/>
      <c r="K2252" s="239"/>
      <c r="L2252" s="244"/>
      <c r="M2252" s="245"/>
      <c r="N2252" s="246"/>
      <c r="O2252" s="246"/>
      <c r="P2252" s="246"/>
      <c r="Q2252" s="246"/>
      <c r="R2252" s="246"/>
      <c r="S2252" s="246"/>
      <c r="T2252" s="247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8" t="s">
        <v>327</v>
      </c>
      <c r="AU2252" s="248" t="s">
        <v>85</v>
      </c>
      <c r="AV2252" s="13" t="s">
        <v>82</v>
      </c>
      <c r="AW2252" s="13" t="s">
        <v>36</v>
      </c>
      <c r="AX2252" s="13" t="s">
        <v>75</v>
      </c>
      <c r="AY2252" s="248" t="s">
        <v>207</v>
      </c>
    </row>
    <row r="2253" s="14" customFormat="1">
      <c r="A2253" s="14"/>
      <c r="B2253" s="249"/>
      <c r="C2253" s="250"/>
      <c r="D2253" s="240" t="s">
        <v>327</v>
      </c>
      <c r="E2253" s="251" t="s">
        <v>19</v>
      </c>
      <c r="F2253" s="252" t="s">
        <v>2758</v>
      </c>
      <c r="G2253" s="250"/>
      <c r="H2253" s="253">
        <v>31.907</v>
      </c>
      <c r="I2253" s="254"/>
      <c r="J2253" s="250"/>
      <c r="K2253" s="250"/>
      <c r="L2253" s="255"/>
      <c r="M2253" s="256"/>
      <c r="N2253" s="257"/>
      <c r="O2253" s="257"/>
      <c r="P2253" s="257"/>
      <c r="Q2253" s="257"/>
      <c r="R2253" s="257"/>
      <c r="S2253" s="257"/>
      <c r="T2253" s="258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9" t="s">
        <v>327</v>
      </c>
      <c r="AU2253" s="259" t="s">
        <v>85</v>
      </c>
      <c r="AV2253" s="14" t="s">
        <v>85</v>
      </c>
      <c r="AW2253" s="14" t="s">
        <v>36</v>
      </c>
      <c r="AX2253" s="14" t="s">
        <v>75</v>
      </c>
      <c r="AY2253" s="259" t="s">
        <v>207</v>
      </c>
    </row>
    <row r="2254" s="14" customFormat="1">
      <c r="A2254" s="14"/>
      <c r="B2254" s="249"/>
      <c r="C2254" s="250"/>
      <c r="D2254" s="240" t="s">
        <v>327</v>
      </c>
      <c r="E2254" s="251" t="s">
        <v>19</v>
      </c>
      <c r="F2254" s="252" t="s">
        <v>2759</v>
      </c>
      <c r="G2254" s="250"/>
      <c r="H2254" s="253">
        <v>-3.1520000000000001</v>
      </c>
      <c r="I2254" s="254"/>
      <c r="J2254" s="250"/>
      <c r="K2254" s="250"/>
      <c r="L2254" s="255"/>
      <c r="M2254" s="256"/>
      <c r="N2254" s="257"/>
      <c r="O2254" s="257"/>
      <c r="P2254" s="257"/>
      <c r="Q2254" s="257"/>
      <c r="R2254" s="257"/>
      <c r="S2254" s="257"/>
      <c r="T2254" s="258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9" t="s">
        <v>327</v>
      </c>
      <c r="AU2254" s="259" t="s">
        <v>85</v>
      </c>
      <c r="AV2254" s="14" t="s">
        <v>85</v>
      </c>
      <c r="AW2254" s="14" t="s">
        <v>36</v>
      </c>
      <c r="AX2254" s="14" t="s">
        <v>75</v>
      </c>
      <c r="AY2254" s="259" t="s">
        <v>207</v>
      </c>
    </row>
    <row r="2255" s="15" customFormat="1">
      <c r="A2255" s="15"/>
      <c r="B2255" s="260"/>
      <c r="C2255" s="261"/>
      <c r="D2255" s="240" t="s">
        <v>327</v>
      </c>
      <c r="E2255" s="262" t="s">
        <v>19</v>
      </c>
      <c r="F2255" s="263" t="s">
        <v>345</v>
      </c>
      <c r="G2255" s="261"/>
      <c r="H2255" s="264">
        <v>28.754999999999999</v>
      </c>
      <c r="I2255" s="265"/>
      <c r="J2255" s="261"/>
      <c r="K2255" s="261"/>
      <c r="L2255" s="266"/>
      <c r="M2255" s="267"/>
      <c r="N2255" s="268"/>
      <c r="O2255" s="268"/>
      <c r="P2255" s="268"/>
      <c r="Q2255" s="268"/>
      <c r="R2255" s="268"/>
      <c r="S2255" s="268"/>
      <c r="T2255" s="269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70" t="s">
        <v>327</v>
      </c>
      <c r="AU2255" s="270" t="s">
        <v>85</v>
      </c>
      <c r="AV2255" s="15" t="s">
        <v>215</v>
      </c>
      <c r="AW2255" s="15" t="s">
        <v>36</v>
      </c>
      <c r="AX2255" s="15" t="s">
        <v>82</v>
      </c>
      <c r="AY2255" s="270" t="s">
        <v>207</v>
      </c>
    </row>
    <row r="2256" s="2" customFormat="1" ht="37.8" customHeight="1">
      <c r="A2256" s="40"/>
      <c r="B2256" s="41"/>
      <c r="C2256" s="214" t="s">
        <v>2760</v>
      </c>
      <c r="D2256" s="214" t="s">
        <v>211</v>
      </c>
      <c r="E2256" s="215" t="s">
        <v>2761</v>
      </c>
      <c r="F2256" s="216" t="s">
        <v>2762</v>
      </c>
      <c r="G2256" s="217" t="s">
        <v>220</v>
      </c>
      <c r="H2256" s="218">
        <v>12.342000000000001</v>
      </c>
      <c r="I2256" s="219"/>
      <c r="J2256" s="220">
        <f>ROUND(I2256*H2256,2)</f>
        <v>0</v>
      </c>
      <c r="K2256" s="216" t="s">
        <v>323</v>
      </c>
      <c r="L2256" s="46"/>
      <c r="M2256" s="229" t="s">
        <v>19</v>
      </c>
      <c r="N2256" s="230" t="s">
        <v>46</v>
      </c>
      <c r="O2256" s="86"/>
      <c r="P2256" s="231">
        <f>O2256*H2256</f>
        <v>0</v>
      </c>
      <c r="Q2256" s="231">
        <v>0.049759999999999999</v>
      </c>
      <c r="R2256" s="231">
        <f>Q2256*H2256</f>
        <v>0.61413792</v>
      </c>
      <c r="S2256" s="231">
        <v>0</v>
      </c>
      <c r="T2256" s="232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26" t="s">
        <v>486</v>
      </c>
      <c r="AT2256" s="226" t="s">
        <v>211</v>
      </c>
      <c r="AU2256" s="226" t="s">
        <v>85</v>
      </c>
      <c r="AY2256" s="19" t="s">
        <v>207</v>
      </c>
      <c r="BE2256" s="227">
        <f>IF(N2256="základní",J2256,0)</f>
        <v>0</v>
      </c>
      <c r="BF2256" s="227">
        <f>IF(N2256="snížená",J2256,0)</f>
        <v>0</v>
      </c>
      <c r="BG2256" s="227">
        <f>IF(N2256="zákl. přenesená",J2256,0)</f>
        <v>0</v>
      </c>
      <c r="BH2256" s="227">
        <f>IF(N2256="sníž. přenesená",J2256,0)</f>
        <v>0</v>
      </c>
      <c r="BI2256" s="227">
        <f>IF(N2256="nulová",J2256,0)</f>
        <v>0</v>
      </c>
      <c r="BJ2256" s="19" t="s">
        <v>82</v>
      </c>
      <c r="BK2256" s="227">
        <f>ROUND(I2256*H2256,2)</f>
        <v>0</v>
      </c>
      <c r="BL2256" s="19" t="s">
        <v>486</v>
      </c>
      <c r="BM2256" s="226" t="s">
        <v>2763</v>
      </c>
    </row>
    <row r="2257" s="2" customFormat="1">
      <c r="A2257" s="40"/>
      <c r="B2257" s="41"/>
      <c r="C2257" s="42"/>
      <c r="D2257" s="233" t="s">
        <v>325</v>
      </c>
      <c r="E2257" s="42"/>
      <c r="F2257" s="234" t="s">
        <v>2764</v>
      </c>
      <c r="G2257" s="42"/>
      <c r="H2257" s="42"/>
      <c r="I2257" s="235"/>
      <c r="J2257" s="42"/>
      <c r="K2257" s="42"/>
      <c r="L2257" s="46"/>
      <c r="M2257" s="236"/>
      <c r="N2257" s="237"/>
      <c r="O2257" s="86"/>
      <c r="P2257" s="86"/>
      <c r="Q2257" s="86"/>
      <c r="R2257" s="86"/>
      <c r="S2257" s="86"/>
      <c r="T2257" s="87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9" t="s">
        <v>325</v>
      </c>
      <c r="AU2257" s="19" t="s">
        <v>85</v>
      </c>
    </row>
    <row r="2258" s="13" customFormat="1">
      <c r="A2258" s="13"/>
      <c r="B2258" s="238"/>
      <c r="C2258" s="239"/>
      <c r="D2258" s="240" t="s">
        <v>327</v>
      </c>
      <c r="E2258" s="241" t="s">
        <v>19</v>
      </c>
      <c r="F2258" s="242" t="s">
        <v>2765</v>
      </c>
      <c r="G2258" s="239"/>
      <c r="H2258" s="241" t="s">
        <v>19</v>
      </c>
      <c r="I2258" s="243"/>
      <c r="J2258" s="239"/>
      <c r="K2258" s="239"/>
      <c r="L2258" s="244"/>
      <c r="M2258" s="245"/>
      <c r="N2258" s="246"/>
      <c r="O2258" s="246"/>
      <c r="P2258" s="246"/>
      <c r="Q2258" s="246"/>
      <c r="R2258" s="246"/>
      <c r="S2258" s="246"/>
      <c r="T2258" s="247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8" t="s">
        <v>327</v>
      </c>
      <c r="AU2258" s="248" t="s">
        <v>85</v>
      </c>
      <c r="AV2258" s="13" t="s">
        <v>82</v>
      </c>
      <c r="AW2258" s="13" t="s">
        <v>36</v>
      </c>
      <c r="AX2258" s="13" t="s">
        <v>75</v>
      </c>
      <c r="AY2258" s="248" t="s">
        <v>207</v>
      </c>
    </row>
    <row r="2259" s="13" customFormat="1">
      <c r="A2259" s="13"/>
      <c r="B2259" s="238"/>
      <c r="C2259" s="239"/>
      <c r="D2259" s="240" t="s">
        <v>327</v>
      </c>
      <c r="E2259" s="241" t="s">
        <v>19</v>
      </c>
      <c r="F2259" s="242" t="s">
        <v>1768</v>
      </c>
      <c r="G2259" s="239"/>
      <c r="H2259" s="241" t="s">
        <v>19</v>
      </c>
      <c r="I2259" s="243"/>
      <c r="J2259" s="239"/>
      <c r="K2259" s="239"/>
      <c r="L2259" s="244"/>
      <c r="M2259" s="245"/>
      <c r="N2259" s="246"/>
      <c r="O2259" s="246"/>
      <c r="P2259" s="246"/>
      <c r="Q2259" s="246"/>
      <c r="R2259" s="246"/>
      <c r="S2259" s="246"/>
      <c r="T2259" s="247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8" t="s">
        <v>327</v>
      </c>
      <c r="AU2259" s="248" t="s">
        <v>85</v>
      </c>
      <c r="AV2259" s="13" t="s">
        <v>82</v>
      </c>
      <c r="AW2259" s="13" t="s">
        <v>36</v>
      </c>
      <c r="AX2259" s="13" t="s">
        <v>75</v>
      </c>
      <c r="AY2259" s="248" t="s">
        <v>207</v>
      </c>
    </row>
    <row r="2260" s="14" customFormat="1">
      <c r="A2260" s="14"/>
      <c r="B2260" s="249"/>
      <c r="C2260" s="250"/>
      <c r="D2260" s="240" t="s">
        <v>327</v>
      </c>
      <c r="E2260" s="251" t="s">
        <v>19</v>
      </c>
      <c r="F2260" s="252" t="s">
        <v>2766</v>
      </c>
      <c r="G2260" s="250"/>
      <c r="H2260" s="253">
        <v>4.9029999999999996</v>
      </c>
      <c r="I2260" s="254"/>
      <c r="J2260" s="250"/>
      <c r="K2260" s="250"/>
      <c r="L2260" s="255"/>
      <c r="M2260" s="256"/>
      <c r="N2260" s="257"/>
      <c r="O2260" s="257"/>
      <c r="P2260" s="257"/>
      <c r="Q2260" s="257"/>
      <c r="R2260" s="257"/>
      <c r="S2260" s="257"/>
      <c r="T2260" s="258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9" t="s">
        <v>327</v>
      </c>
      <c r="AU2260" s="259" t="s">
        <v>85</v>
      </c>
      <c r="AV2260" s="14" t="s">
        <v>85</v>
      </c>
      <c r="AW2260" s="14" t="s">
        <v>36</v>
      </c>
      <c r="AX2260" s="14" t="s">
        <v>75</v>
      </c>
      <c r="AY2260" s="259" t="s">
        <v>207</v>
      </c>
    </row>
    <row r="2261" s="13" customFormat="1">
      <c r="A2261" s="13"/>
      <c r="B2261" s="238"/>
      <c r="C2261" s="239"/>
      <c r="D2261" s="240" t="s">
        <v>327</v>
      </c>
      <c r="E2261" s="241" t="s">
        <v>19</v>
      </c>
      <c r="F2261" s="242" t="s">
        <v>2767</v>
      </c>
      <c r="G2261" s="239"/>
      <c r="H2261" s="241" t="s">
        <v>19</v>
      </c>
      <c r="I2261" s="243"/>
      <c r="J2261" s="239"/>
      <c r="K2261" s="239"/>
      <c r="L2261" s="244"/>
      <c r="M2261" s="245"/>
      <c r="N2261" s="246"/>
      <c r="O2261" s="246"/>
      <c r="P2261" s="246"/>
      <c r="Q2261" s="246"/>
      <c r="R2261" s="246"/>
      <c r="S2261" s="246"/>
      <c r="T2261" s="247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8" t="s">
        <v>327</v>
      </c>
      <c r="AU2261" s="248" t="s">
        <v>85</v>
      </c>
      <c r="AV2261" s="13" t="s">
        <v>82</v>
      </c>
      <c r="AW2261" s="13" t="s">
        <v>36</v>
      </c>
      <c r="AX2261" s="13" t="s">
        <v>75</v>
      </c>
      <c r="AY2261" s="248" t="s">
        <v>207</v>
      </c>
    </row>
    <row r="2262" s="14" customFormat="1">
      <c r="A2262" s="14"/>
      <c r="B2262" s="249"/>
      <c r="C2262" s="250"/>
      <c r="D2262" s="240" t="s">
        <v>327</v>
      </c>
      <c r="E2262" s="251" t="s">
        <v>19</v>
      </c>
      <c r="F2262" s="252" t="s">
        <v>2768</v>
      </c>
      <c r="G2262" s="250"/>
      <c r="H2262" s="253">
        <v>7.4390000000000001</v>
      </c>
      <c r="I2262" s="254"/>
      <c r="J2262" s="250"/>
      <c r="K2262" s="250"/>
      <c r="L2262" s="255"/>
      <c r="M2262" s="256"/>
      <c r="N2262" s="257"/>
      <c r="O2262" s="257"/>
      <c r="P2262" s="257"/>
      <c r="Q2262" s="257"/>
      <c r="R2262" s="257"/>
      <c r="S2262" s="257"/>
      <c r="T2262" s="258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9" t="s">
        <v>327</v>
      </c>
      <c r="AU2262" s="259" t="s">
        <v>85</v>
      </c>
      <c r="AV2262" s="14" t="s">
        <v>85</v>
      </c>
      <c r="AW2262" s="14" t="s">
        <v>36</v>
      </c>
      <c r="AX2262" s="14" t="s">
        <v>75</v>
      </c>
      <c r="AY2262" s="259" t="s">
        <v>207</v>
      </c>
    </row>
    <row r="2263" s="15" customFormat="1">
      <c r="A2263" s="15"/>
      <c r="B2263" s="260"/>
      <c r="C2263" s="261"/>
      <c r="D2263" s="240" t="s">
        <v>327</v>
      </c>
      <c r="E2263" s="262" t="s">
        <v>19</v>
      </c>
      <c r="F2263" s="263" t="s">
        <v>345</v>
      </c>
      <c r="G2263" s="261"/>
      <c r="H2263" s="264">
        <v>12.342000000000001</v>
      </c>
      <c r="I2263" s="265"/>
      <c r="J2263" s="261"/>
      <c r="K2263" s="261"/>
      <c r="L2263" s="266"/>
      <c r="M2263" s="267"/>
      <c r="N2263" s="268"/>
      <c r="O2263" s="268"/>
      <c r="P2263" s="268"/>
      <c r="Q2263" s="268"/>
      <c r="R2263" s="268"/>
      <c r="S2263" s="268"/>
      <c r="T2263" s="269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70" t="s">
        <v>327</v>
      </c>
      <c r="AU2263" s="270" t="s">
        <v>85</v>
      </c>
      <c r="AV2263" s="15" t="s">
        <v>215</v>
      </c>
      <c r="AW2263" s="15" t="s">
        <v>36</v>
      </c>
      <c r="AX2263" s="15" t="s">
        <v>82</v>
      </c>
      <c r="AY2263" s="270" t="s">
        <v>207</v>
      </c>
    </row>
    <row r="2264" s="2" customFormat="1" ht="33" customHeight="1">
      <c r="A2264" s="40"/>
      <c r="B2264" s="41"/>
      <c r="C2264" s="214" t="s">
        <v>2769</v>
      </c>
      <c r="D2264" s="214" t="s">
        <v>211</v>
      </c>
      <c r="E2264" s="215" t="s">
        <v>2770</v>
      </c>
      <c r="F2264" s="216" t="s">
        <v>2771</v>
      </c>
      <c r="G2264" s="217" t="s">
        <v>220</v>
      </c>
      <c r="H2264" s="218">
        <v>13.94</v>
      </c>
      <c r="I2264" s="219"/>
      <c r="J2264" s="220">
        <f>ROUND(I2264*H2264,2)</f>
        <v>0</v>
      </c>
      <c r="K2264" s="216" t="s">
        <v>323</v>
      </c>
      <c r="L2264" s="46"/>
      <c r="M2264" s="229" t="s">
        <v>19</v>
      </c>
      <c r="N2264" s="230" t="s">
        <v>46</v>
      </c>
      <c r="O2264" s="86"/>
      <c r="P2264" s="231">
        <f>O2264*H2264</f>
        <v>0</v>
      </c>
      <c r="Q2264" s="231">
        <v>0.043229999999999998</v>
      </c>
      <c r="R2264" s="231">
        <f>Q2264*H2264</f>
        <v>0.60262619999999989</v>
      </c>
      <c r="S2264" s="231">
        <v>0</v>
      </c>
      <c r="T2264" s="232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6" t="s">
        <v>486</v>
      </c>
      <c r="AT2264" s="226" t="s">
        <v>211</v>
      </c>
      <c r="AU2264" s="226" t="s">
        <v>85</v>
      </c>
      <c r="AY2264" s="19" t="s">
        <v>207</v>
      </c>
      <c r="BE2264" s="227">
        <f>IF(N2264="základní",J2264,0)</f>
        <v>0</v>
      </c>
      <c r="BF2264" s="227">
        <f>IF(N2264="snížená",J2264,0)</f>
        <v>0</v>
      </c>
      <c r="BG2264" s="227">
        <f>IF(N2264="zákl. přenesená",J2264,0)</f>
        <v>0</v>
      </c>
      <c r="BH2264" s="227">
        <f>IF(N2264="sníž. přenesená",J2264,0)</f>
        <v>0</v>
      </c>
      <c r="BI2264" s="227">
        <f>IF(N2264="nulová",J2264,0)</f>
        <v>0</v>
      </c>
      <c r="BJ2264" s="19" t="s">
        <v>82</v>
      </c>
      <c r="BK2264" s="227">
        <f>ROUND(I2264*H2264,2)</f>
        <v>0</v>
      </c>
      <c r="BL2264" s="19" t="s">
        <v>486</v>
      </c>
      <c r="BM2264" s="226" t="s">
        <v>2772</v>
      </c>
    </row>
    <row r="2265" s="2" customFormat="1">
      <c r="A2265" s="40"/>
      <c r="B2265" s="41"/>
      <c r="C2265" s="42"/>
      <c r="D2265" s="233" t="s">
        <v>325</v>
      </c>
      <c r="E2265" s="42"/>
      <c r="F2265" s="234" t="s">
        <v>2773</v>
      </c>
      <c r="G2265" s="42"/>
      <c r="H2265" s="42"/>
      <c r="I2265" s="235"/>
      <c r="J2265" s="42"/>
      <c r="K2265" s="42"/>
      <c r="L2265" s="46"/>
      <c r="M2265" s="236"/>
      <c r="N2265" s="237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325</v>
      </c>
      <c r="AU2265" s="19" t="s">
        <v>85</v>
      </c>
    </row>
    <row r="2266" s="13" customFormat="1">
      <c r="A2266" s="13"/>
      <c r="B2266" s="238"/>
      <c r="C2266" s="239"/>
      <c r="D2266" s="240" t="s">
        <v>327</v>
      </c>
      <c r="E2266" s="241" t="s">
        <v>19</v>
      </c>
      <c r="F2266" s="242" t="s">
        <v>2774</v>
      </c>
      <c r="G2266" s="239"/>
      <c r="H2266" s="241" t="s">
        <v>19</v>
      </c>
      <c r="I2266" s="243"/>
      <c r="J2266" s="239"/>
      <c r="K2266" s="239"/>
      <c r="L2266" s="244"/>
      <c r="M2266" s="245"/>
      <c r="N2266" s="246"/>
      <c r="O2266" s="246"/>
      <c r="P2266" s="246"/>
      <c r="Q2266" s="246"/>
      <c r="R2266" s="246"/>
      <c r="S2266" s="246"/>
      <c r="T2266" s="247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8" t="s">
        <v>327</v>
      </c>
      <c r="AU2266" s="248" t="s">
        <v>85</v>
      </c>
      <c r="AV2266" s="13" t="s">
        <v>82</v>
      </c>
      <c r="AW2266" s="13" t="s">
        <v>36</v>
      </c>
      <c r="AX2266" s="13" t="s">
        <v>75</v>
      </c>
      <c r="AY2266" s="248" t="s">
        <v>207</v>
      </c>
    </row>
    <row r="2267" s="13" customFormat="1">
      <c r="A2267" s="13"/>
      <c r="B2267" s="238"/>
      <c r="C2267" s="239"/>
      <c r="D2267" s="240" t="s">
        <v>327</v>
      </c>
      <c r="E2267" s="241" t="s">
        <v>19</v>
      </c>
      <c r="F2267" s="242" t="s">
        <v>764</v>
      </c>
      <c r="G2267" s="239"/>
      <c r="H2267" s="241" t="s">
        <v>19</v>
      </c>
      <c r="I2267" s="243"/>
      <c r="J2267" s="239"/>
      <c r="K2267" s="239"/>
      <c r="L2267" s="244"/>
      <c r="M2267" s="245"/>
      <c r="N2267" s="246"/>
      <c r="O2267" s="246"/>
      <c r="P2267" s="246"/>
      <c r="Q2267" s="246"/>
      <c r="R2267" s="246"/>
      <c r="S2267" s="246"/>
      <c r="T2267" s="247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8" t="s">
        <v>327</v>
      </c>
      <c r="AU2267" s="248" t="s">
        <v>85</v>
      </c>
      <c r="AV2267" s="13" t="s">
        <v>82</v>
      </c>
      <c r="AW2267" s="13" t="s">
        <v>36</v>
      </c>
      <c r="AX2267" s="13" t="s">
        <v>75</v>
      </c>
      <c r="AY2267" s="248" t="s">
        <v>207</v>
      </c>
    </row>
    <row r="2268" s="14" customFormat="1">
      <c r="A2268" s="14"/>
      <c r="B2268" s="249"/>
      <c r="C2268" s="250"/>
      <c r="D2268" s="240" t="s">
        <v>327</v>
      </c>
      <c r="E2268" s="251" t="s">
        <v>19</v>
      </c>
      <c r="F2268" s="252" t="s">
        <v>2775</v>
      </c>
      <c r="G2268" s="250"/>
      <c r="H2268" s="253">
        <v>13.94</v>
      </c>
      <c r="I2268" s="254"/>
      <c r="J2268" s="250"/>
      <c r="K2268" s="250"/>
      <c r="L2268" s="255"/>
      <c r="M2268" s="256"/>
      <c r="N2268" s="257"/>
      <c r="O2268" s="257"/>
      <c r="P2268" s="257"/>
      <c r="Q2268" s="257"/>
      <c r="R2268" s="257"/>
      <c r="S2268" s="257"/>
      <c r="T2268" s="258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9" t="s">
        <v>327</v>
      </c>
      <c r="AU2268" s="259" t="s">
        <v>85</v>
      </c>
      <c r="AV2268" s="14" t="s">
        <v>85</v>
      </c>
      <c r="AW2268" s="14" t="s">
        <v>36</v>
      </c>
      <c r="AX2268" s="14" t="s">
        <v>75</v>
      </c>
      <c r="AY2268" s="259" t="s">
        <v>207</v>
      </c>
    </row>
    <row r="2269" s="15" customFormat="1">
      <c r="A2269" s="15"/>
      <c r="B2269" s="260"/>
      <c r="C2269" s="261"/>
      <c r="D2269" s="240" t="s">
        <v>327</v>
      </c>
      <c r="E2269" s="262" t="s">
        <v>19</v>
      </c>
      <c r="F2269" s="263" t="s">
        <v>345</v>
      </c>
      <c r="G2269" s="261"/>
      <c r="H2269" s="264">
        <v>13.94</v>
      </c>
      <c r="I2269" s="265"/>
      <c r="J2269" s="261"/>
      <c r="K2269" s="261"/>
      <c r="L2269" s="266"/>
      <c r="M2269" s="267"/>
      <c r="N2269" s="268"/>
      <c r="O2269" s="268"/>
      <c r="P2269" s="268"/>
      <c r="Q2269" s="268"/>
      <c r="R2269" s="268"/>
      <c r="S2269" s="268"/>
      <c r="T2269" s="269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70" t="s">
        <v>327</v>
      </c>
      <c r="AU2269" s="270" t="s">
        <v>85</v>
      </c>
      <c r="AV2269" s="15" t="s">
        <v>215</v>
      </c>
      <c r="AW2269" s="15" t="s">
        <v>36</v>
      </c>
      <c r="AX2269" s="15" t="s">
        <v>82</v>
      </c>
      <c r="AY2269" s="270" t="s">
        <v>207</v>
      </c>
    </row>
    <row r="2270" s="2" customFormat="1" ht="37.8" customHeight="1">
      <c r="A2270" s="40"/>
      <c r="B2270" s="41"/>
      <c r="C2270" s="214" t="s">
        <v>949</v>
      </c>
      <c r="D2270" s="214" t="s">
        <v>211</v>
      </c>
      <c r="E2270" s="215" t="s">
        <v>2776</v>
      </c>
      <c r="F2270" s="216" t="s">
        <v>2777</v>
      </c>
      <c r="G2270" s="217" t="s">
        <v>220</v>
      </c>
      <c r="H2270" s="218">
        <v>46.130000000000003</v>
      </c>
      <c r="I2270" s="219"/>
      <c r="J2270" s="220">
        <f>ROUND(I2270*H2270,2)</f>
        <v>0</v>
      </c>
      <c r="K2270" s="216" t="s">
        <v>323</v>
      </c>
      <c r="L2270" s="46"/>
      <c r="M2270" s="229" t="s">
        <v>19</v>
      </c>
      <c r="N2270" s="230" t="s">
        <v>46</v>
      </c>
      <c r="O2270" s="86"/>
      <c r="P2270" s="231">
        <f>O2270*H2270</f>
        <v>0</v>
      </c>
      <c r="Q2270" s="231">
        <v>0.046960000000000002</v>
      </c>
      <c r="R2270" s="231">
        <f>Q2270*H2270</f>
        <v>2.1662648</v>
      </c>
      <c r="S2270" s="231">
        <v>0</v>
      </c>
      <c r="T2270" s="232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26" t="s">
        <v>486</v>
      </c>
      <c r="AT2270" s="226" t="s">
        <v>211</v>
      </c>
      <c r="AU2270" s="226" t="s">
        <v>85</v>
      </c>
      <c r="AY2270" s="19" t="s">
        <v>207</v>
      </c>
      <c r="BE2270" s="227">
        <f>IF(N2270="základní",J2270,0)</f>
        <v>0</v>
      </c>
      <c r="BF2270" s="227">
        <f>IF(N2270="snížená",J2270,0)</f>
        <v>0</v>
      </c>
      <c r="BG2270" s="227">
        <f>IF(N2270="zákl. přenesená",J2270,0)</f>
        <v>0</v>
      </c>
      <c r="BH2270" s="227">
        <f>IF(N2270="sníž. přenesená",J2270,0)</f>
        <v>0</v>
      </c>
      <c r="BI2270" s="227">
        <f>IF(N2270="nulová",J2270,0)</f>
        <v>0</v>
      </c>
      <c r="BJ2270" s="19" t="s">
        <v>82</v>
      </c>
      <c r="BK2270" s="227">
        <f>ROUND(I2270*H2270,2)</f>
        <v>0</v>
      </c>
      <c r="BL2270" s="19" t="s">
        <v>486</v>
      </c>
      <c r="BM2270" s="226" t="s">
        <v>2778</v>
      </c>
    </row>
    <row r="2271" s="2" customFormat="1">
      <c r="A2271" s="40"/>
      <c r="B2271" s="41"/>
      <c r="C2271" s="42"/>
      <c r="D2271" s="233" t="s">
        <v>325</v>
      </c>
      <c r="E2271" s="42"/>
      <c r="F2271" s="234" t="s">
        <v>2779</v>
      </c>
      <c r="G2271" s="42"/>
      <c r="H2271" s="42"/>
      <c r="I2271" s="235"/>
      <c r="J2271" s="42"/>
      <c r="K2271" s="42"/>
      <c r="L2271" s="46"/>
      <c r="M2271" s="236"/>
      <c r="N2271" s="237"/>
      <c r="O2271" s="86"/>
      <c r="P2271" s="86"/>
      <c r="Q2271" s="86"/>
      <c r="R2271" s="86"/>
      <c r="S2271" s="86"/>
      <c r="T2271" s="87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9" t="s">
        <v>325</v>
      </c>
      <c r="AU2271" s="19" t="s">
        <v>85</v>
      </c>
    </row>
    <row r="2272" s="13" customFormat="1">
      <c r="A2272" s="13"/>
      <c r="B2272" s="238"/>
      <c r="C2272" s="239"/>
      <c r="D2272" s="240" t="s">
        <v>327</v>
      </c>
      <c r="E2272" s="241" t="s">
        <v>19</v>
      </c>
      <c r="F2272" s="242" t="s">
        <v>2780</v>
      </c>
      <c r="G2272" s="239"/>
      <c r="H2272" s="241" t="s">
        <v>19</v>
      </c>
      <c r="I2272" s="243"/>
      <c r="J2272" s="239"/>
      <c r="K2272" s="239"/>
      <c r="L2272" s="244"/>
      <c r="M2272" s="245"/>
      <c r="N2272" s="246"/>
      <c r="O2272" s="246"/>
      <c r="P2272" s="246"/>
      <c r="Q2272" s="246"/>
      <c r="R2272" s="246"/>
      <c r="S2272" s="246"/>
      <c r="T2272" s="247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8" t="s">
        <v>327</v>
      </c>
      <c r="AU2272" s="248" t="s">
        <v>85</v>
      </c>
      <c r="AV2272" s="13" t="s">
        <v>82</v>
      </c>
      <c r="AW2272" s="13" t="s">
        <v>36</v>
      </c>
      <c r="AX2272" s="13" t="s">
        <v>75</v>
      </c>
      <c r="AY2272" s="248" t="s">
        <v>207</v>
      </c>
    </row>
    <row r="2273" s="13" customFormat="1">
      <c r="A2273" s="13"/>
      <c r="B2273" s="238"/>
      <c r="C2273" s="239"/>
      <c r="D2273" s="240" t="s">
        <v>327</v>
      </c>
      <c r="E2273" s="241" t="s">
        <v>19</v>
      </c>
      <c r="F2273" s="242" t="s">
        <v>764</v>
      </c>
      <c r="G2273" s="239"/>
      <c r="H2273" s="241" t="s">
        <v>19</v>
      </c>
      <c r="I2273" s="243"/>
      <c r="J2273" s="239"/>
      <c r="K2273" s="239"/>
      <c r="L2273" s="244"/>
      <c r="M2273" s="245"/>
      <c r="N2273" s="246"/>
      <c r="O2273" s="246"/>
      <c r="P2273" s="246"/>
      <c r="Q2273" s="246"/>
      <c r="R2273" s="246"/>
      <c r="S2273" s="246"/>
      <c r="T2273" s="247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8" t="s">
        <v>327</v>
      </c>
      <c r="AU2273" s="248" t="s">
        <v>85</v>
      </c>
      <c r="AV2273" s="13" t="s">
        <v>82</v>
      </c>
      <c r="AW2273" s="13" t="s">
        <v>36</v>
      </c>
      <c r="AX2273" s="13" t="s">
        <v>75</v>
      </c>
      <c r="AY2273" s="248" t="s">
        <v>207</v>
      </c>
    </row>
    <row r="2274" s="14" customFormat="1">
      <c r="A2274" s="14"/>
      <c r="B2274" s="249"/>
      <c r="C2274" s="250"/>
      <c r="D2274" s="240" t="s">
        <v>327</v>
      </c>
      <c r="E2274" s="251" t="s">
        <v>19</v>
      </c>
      <c r="F2274" s="252" t="s">
        <v>2781</v>
      </c>
      <c r="G2274" s="250"/>
      <c r="H2274" s="253">
        <v>16.148</v>
      </c>
      <c r="I2274" s="254"/>
      <c r="J2274" s="250"/>
      <c r="K2274" s="250"/>
      <c r="L2274" s="255"/>
      <c r="M2274" s="256"/>
      <c r="N2274" s="257"/>
      <c r="O2274" s="257"/>
      <c r="P2274" s="257"/>
      <c r="Q2274" s="257"/>
      <c r="R2274" s="257"/>
      <c r="S2274" s="257"/>
      <c r="T2274" s="258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9" t="s">
        <v>327</v>
      </c>
      <c r="AU2274" s="259" t="s">
        <v>85</v>
      </c>
      <c r="AV2274" s="14" t="s">
        <v>85</v>
      </c>
      <c r="AW2274" s="14" t="s">
        <v>36</v>
      </c>
      <c r="AX2274" s="14" t="s">
        <v>75</v>
      </c>
      <c r="AY2274" s="259" t="s">
        <v>207</v>
      </c>
    </row>
    <row r="2275" s="13" customFormat="1">
      <c r="A2275" s="13"/>
      <c r="B2275" s="238"/>
      <c r="C2275" s="239"/>
      <c r="D2275" s="240" t="s">
        <v>327</v>
      </c>
      <c r="E2275" s="241" t="s">
        <v>19</v>
      </c>
      <c r="F2275" s="242" t="s">
        <v>769</v>
      </c>
      <c r="G2275" s="239"/>
      <c r="H2275" s="241" t="s">
        <v>19</v>
      </c>
      <c r="I2275" s="243"/>
      <c r="J2275" s="239"/>
      <c r="K2275" s="239"/>
      <c r="L2275" s="244"/>
      <c r="M2275" s="245"/>
      <c r="N2275" s="246"/>
      <c r="O2275" s="246"/>
      <c r="P2275" s="246"/>
      <c r="Q2275" s="246"/>
      <c r="R2275" s="246"/>
      <c r="S2275" s="246"/>
      <c r="T2275" s="247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8" t="s">
        <v>327</v>
      </c>
      <c r="AU2275" s="248" t="s">
        <v>85</v>
      </c>
      <c r="AV2275" s="13" t="s">
        <v>82</v>
      </c>
      <c r="AW2275" s="13" t="s">
        <v>36</v>
      </c>
      <c r="AX2275" s="13" t="s">
        <v>75</v>
      </c>
      <c r="AY2275" s="248" t="s">
        <v>207</v>
      </c>
    </row>
    <row r="2276" s="14" customFormat="1">
      <c r="A2276" s="14"/>
      <c r="B2276" s="249"/>
      <c r="C2276" s="250"/>
      <c r="D2276" s="240" t="s">
        <v>327</v>
      </c>
      <c r="E2276" s="251" t="s">
        <v>19</v>
      </c>
      <c r="F2276" s="252" t="s">
        <v>2782</v>
      </c>
      <c r="G2276" s="250"/>
      <c r="H2276" s="253">
        <v>13.441000000000001</v>
      </c>
      <c r="I2276" s="254"/>
      <c r="J2276" s="250"/>
      <c r="K2276" s="250"/>
      <c r="L2276" s="255"/>
      <c r="M2276" s="256"/>
      <c r="N2276" s="257"/>
      <c r="O2276" s="257"/>
      <c r="P2276" s="257"/>
      <c r="Q2276" s="257"/>
      <c r="R2276" s="257"/>
      <c r="S2276" s="257"/>
      <c r="T2276" s="258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9" t="s">
        <v>327</v>
      </c>
      <c r="AU2276" s="259" t="s">
        <v>85</v>
      </c>
      <c r="AV2276" s="14" t="s">
        <v>85</v>
      </c>
      <c r="AW2276" s="14" t="s">
        <v>36</v>
      </c>
      <c r="AX2276" s="14" t="s">
        <v>75</v>
      </c>
      <c r="AY2276" s="259" t="s">
        <v>207</v>
      </c>
    </row>
    <row r="2277" s="16" customFormat="1">
      <c r="A2277" s="16"/>
      <c r="B2277" s="271"/>
      <c r="C2277" s="272"/>
      <c r="D2277" s="240" t="s">
        <v>327</v>
      </c>
      <c r="E2277" s="273" t="s">
        <v>19</v>
      </c>
      <c r="F2277" s="274" t="s">
        <v>420</v>
      </c>
      <c r="G2277" s="272"/>
      <c r="H2277" s="275">
        <v>29.588999999999999</v>
      </c>
      <c r="I2277" s="276"/>
      <c r="J2277" s="272"/>
      <c r="K2277" s="272"/>
      <c r="L2277" s="277"/>
      <c r="M2277" s="278"/>
      <c r="N2277" s="279"/>
      <c r="O2277" s="279"/>
      <c r="P2277" s="279"/>
      <c r="Q2277" s="279"/>
      <c r="R2277" s="279"/>
      <c r="S2277" s="279"/>
      <c r="T2277" s="280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T2277" s="281" t="s">
        <v>327</v>
      </c>
      <c r="AU2277" s="281" t="s">
        <v>85</v>
      </c>
      <c r="AV2277" s="16" t="s">
        <v>216</v>
      </c>
      <c r="AW2277" s="16" t="s">
        <v>36</v>
      </c>
      <c r="AX2277" s="16" t="s">
        <v>75</v>
      </c>
      <c r="AY2277" s="281" t="s">
        <v>207</v>
      </c>
    </row>
    <row r="2278" s="13" customFormat="1">
      <c r="A2278" s="13"/>
      <c r="B2278" s="238"/>
      <c r="C2278" s="239"/>
      <c r="D2278" s="240" t="s">
        <v>327</v>
      </c>
      <c r="E2278" s="241" t="s">
        <v>19</v>
      </c>
      <c r="F2278" s="242" t="s">
        <v>2783</v>
      </c>
      <c r="G2278" s="239"/>
      <c r="H2278" s="241" t="s">
        <v>19</v>
      </c>
      <c r="I2278" s="243"/>
      <c r="J2278" s="239"/>
      <c r="K2278" s="239"/>
      <c r="L2278" s="244"/>
      <c r="M2278" s="245"/>
      <c r="N2278" s="246"/>
      <c r="O2278" s="246"/>
      <c r="P2278" s="246"/>
      <c r="Q2278" s="246"/>
      <c r="R2278" s="246"/>
      <c r="S2278" s="246"/>
      <c r="T2278" s="247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8" t="s">
        <v>327</v>
      </c>
      <c r="AU2278" s="248" t="s">
        <v>85</v>
      </c>
      <c r="AV2278" s="13" t="s">
        <v>82</v>
      </c>
      <c r="AW2278" s="13" t="s">
        <v>36</v>
      </c>
      <c r="AX2278" s="13" t="s">
        <v>75</v>
      </c>
      <c r="AY2278" s="248" t="s">
        <v>207</v>
      </c>
    </row>
    <row r="2279" s="13" customFormat="1">
      <c r="A2279" s="13"/>
      <c r="B2279" s="238"/>
      <c r="C2279" s="239"/>
      <c r="D2279" s="240" t="s">
        <v>327</v>
      </c>
      <c r="E2279" s="241" t="s">
        <v>19</v>
      </c>
      <c r="F2279" s="242" t="s">
        <v>771</v>
      </c>
      <c r="G2279" s="239"/>
      <c r="H2279" s="241" t="s">
        <v>19</v>
      </c>
      <c r="I2279" s="243"/>
      <c r="J2279" s="239"/>
      <c r="K2279" s="239"/>
      <c r="L2279" s="244"/>
      <c r="M2279" s="245"/>
      <c r="N2279" s="246"/>
      <c r="O2279" s="246"/>
      <c r="P2279" s="246"/>
      <c r="Q2279" s="246"/>
      <c r="R2279" s="246"/>
      <c r="S2279" s="246"/>
      <c r="T2279" s="247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8" t="s">
        <v>327</v>
      </c>
      <c r="AU2279" s="248" t="s">
        <v>85</v>
      </c>
      <c r="AV2279" s="13" t="s">
        <v>82</v>
      </c>
      <c r="AW2279" s="13" t="s">
        <v>36</v>
      </c>
      <c r="AX2279" s="13" t="s">
        <v>75</v>
      </c>
      <c r="AY2279" s="248" t="s">
        <v>207</v>
      </c>
    </row>
    <row r="2280" s="14" customFormat="1">
      <c r="A2280" s="14"/>
      <c r="B2280" s="249"/>
      <c r="C2280" s="250"/>
      <c r="D2280" s="240" t="s">
        <v>327</v>
      </c>
      <c r="E2280" s="251" t="s">
        <v>19</v>
      </c>
      <c r="F2280" s="252" t="s">
        <v>2784</v>
      </c>
      <c r="G2280" s="250"/>
      <c r="H2280" s="253">
        <v>16.541</v>
      </c>
      <c r="I2280" s="254"/>
      <c r="J2280" s="250"/>
      <c r="K2280" s="250"/>
      <c r="L2280" s="255"/>
      <c r="M2280" s="256"/>
      <c r="N2280" s="257"/>
      <c r="O2280" s="257"/>
      <c r="P2280" s="257"/>
      <c r="Q2280" s="257"/>
      <c r="R2280" s="257"/>
      <c r="S2280" s="257"/>
      <c r="T2280" s="258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9" t="s">
        <v>327</v>
      </c>
      <c r="AU2280" s="259" t="s">
        <v>85</v>
      </c>
      <c r="AV2280" s="14" t="s">
        <v>85</v>
      </c>
      <c r="AW2280" s="14" t="s">
        <v>36</v>
      </c>
      <c r="AX2280" s="14" t="s">
        <v>75</v>
      </c>
      <c r="AY2280" s="259" t="s">
        <v>207</v>
      </c>
    </row>
    <row r="2281" s="15" customFormat="1">
      <c r="A2281" s="15"/>
      <c r="B2281" s="260"/>
      <c r="C2281" s="261"/>
      <c r="D2281" s="240" t="s">
        <v>327</v>
      </c>
      <c r="E2281" s="262" t="s">
        <v>19</v>
      </c>
      <c r="F2281" s="263" t="s">
        <v>345</v>
      </c>
      <c r="G2281" s="261"/>
      <c r="H2281" s="264">
        <v>46.130000000000003</v>
      </c>
      <c r="I2281" s="265"/>
      <c r="J2281" s="261"/>
      <c r="K2281" s="261"/>
      <c r="L2281" s="266"/>
      <c r="M2281" s="267"/>
      <c r="N2281" s="268"/>
      <c r="O2281" s="268"/>
      <c r="P2281" s="268"/>
      <c r="Q2281" s="268"/>
      <c r="R2281" s="268"/>
      <c r="S2281" s="268"/>
      <c r="T2281" s="269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70" t="s">
        <v>327</v>
      </c>
      <c r="AU2281" s="270" t="s">
        <v>85</v>
      </c>
      <c r="AV2281" s="15" t="s">
        <v>215</v>
      </c>
      <c r="AW2281" s="15" t="s">
        <v>36</v>
      </c>
      <c r="AX2281" s="15" t="s">
        <v>82</v>
      </c>
      <c r="AY2281" s="270" t="s">
        <v>207</v>
      </c>
    </row>
    <row r="2282" s="2" customFormat="1" ht="37.8" customHeight="1">
      <c r="A2282" s="40"/>
      <c r="B2282" s="41"/>
      <c r="C2282" s="214" t="s">
        <v>2785</v>
      </c>
      <c r="D2282" s="214" t="s">
        <v>211</v>
      </c>
      <c r="E2282" s="215" t="s">
        <v>2786</v>
      </c>
      <c r="F2282" s="216" t="s">
        <v>2787</v>
      </c>
      <c r="G2282" s="217" t="s">
        <v>220</v>
      </c>
      <c r="H2282" s="218">
        <v>71.308999999999998</v>
      </c>
      <c r="I2282" s="219"/>
      <c r="J2282" s="220">
        <f>ROUND(I2282*H2282,2)</f>
        <v>0</v>
      </c>
      <c r="K2282" s="216" t="s">
        <v>323</v>
      </c>
      <c r="L2282" s="46"/>
      <c r="M2282" s="229" t="s">
        <v>19</v>
      </c>
      <c r="N2282" s="230" t="s">
        <v>46</v>
      </c>
      <c r="O2282" s="86"/>
      <c r="P2282" s="231">
        <f>O2282*H2282</f>
        <v>0</v>
      </c>
      <c r="Q2282" s="231">
        <v>0.02963</v>
      </c>
      <c r="R2282" s="231">
        <f>Q2282*H2282</f>
        <v>2.1128856699999998</v>
      </c>
      <c r="S2282" s="231">
        <v>0</v>
      </c>
      <c r="T2282" s="232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26" t="s">
        <v>486</v>
      </c>
      <c r="AT2282" s="226" t="s">
        <v>211</v>
      </c>
      <c r="AU2282" s="226" t="s">
        <v>85</v>
      </c>
      <c r="AY2282" s="19" t="s">
        <v>207</v>
      </c>
      <c r="BE2282" s="227">
        <f>IF(N2282="základní",J2282,0)</f>
        <v>0</v>
      </c>
      <c r="BF2282" s="227">
        <f>IF(N2282="snížená",J2282,0)</f>
        <v>0</v>
      </c>
      <c r="BG2282" s="227">
        <f>IF(N2282="zákl. přenesená",J2282,0)</f>
        <v>0</v>
      </c>
      <c r="BH2282" s="227">
        <f>IF(N2282="sníž. přenesená",J2282,0)</f>
        <v>0</v>
      </c>
      <c r="BI2282" s="227">
        <f>IF(N2282="nulová",J2282,0)</f>
        <v>0</v>
      </c>
      <c r="BJ2282" s="19" t="s">
        <v>82</v>
      </c>
      <c r="BK2282" s="227">
        <f>ROUND(I2282*H2282,2)</f>
        <v>0</v>
      </c>
      <c r="BL2282" s="19" t="s">
        <v>486</v>
      </c>
      <c r="BM2282" s="226" t="s">
        <v>2788</v>
      </c>
    </row>
    <row r="2283" s="2" customFormat="1">
      <c r="A2283" s="40"/>
      <c r="B2283" s="41"/>
      <c r="C2283" s="42"/>
      <c r="D2283" s="233" t="s">
        <v>325</v>
      </c>
      <c r="E2283" s="42"/>
      <c r="F2283" s="234" t="s">
        <v>2789</v>
      </c>
      <c r="G2283" s="42"/>
      <c r="H2283" s="42"/>
      <c r="I2283" s="235"/>
      <c r="J2283" s="42"/>
      <c r="K2283" s="42"/>
      <c r="L2283" s="46"/>
      <c r="M2283" s="236"/>
      <c r="N2283" s="237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325</v>
      </c>
      <c r="AU2283" s="19" t="s">
        <v>85</v>
      </c>
    </row>
    <row r="2284" s="13" customFormat="1">
      <c r="A2284" s="13"/>
      <c r="B2284" s="238"/>
      <c r="C2284" s="239"/>
      <c r="D2284" s="240" t="s">
        <v>327</v>
      </c>
      <c r="E2284" s="241" t="s">
        <v>19</v>
      </c>
      <c r="F2284" s="242" t="s">
        <v>2790</v>
      </c>
      <c r="G2284" s="239"/>
      <c r="H2284" s="241" t="s">
        <v>19</v>
      </c>
      <c r="I2284" s="243"/>
      <c r="J2284" s="239"/>
      <c r="K2284" s="239"/>
      <c r="L2284" s="244"/>
      <c r="M2284" s="245"/>
      <c r="N2284" s="246"/>
      <c r="O2284" s="246"/>
      <c r="P2284" s="246"/>
      <c r="Q2284" s="246"/>
      <c r="R2284" s="246"/>
      <c r="S2284" s="246"/>
      <c r="T2284" s="247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8" t="s">
        <v>327</v>
      </c>
      <c r="AU2284" s="248" t="s">
        <v>85</v>
      </c>
      <c r="AV2284" s="13" t="s">
        <v>82</v>
      </c>
      <c r="AW2284" s="13" t="s">
        <v>36</v>
      </c>
      <c r="AX2284" s="13" t="s">
        <v>75</v>
      </c>
      <c r="AY2284" s="248" t="s">
        <v>207</v>
      </c>
    </row>
    <row r="2285" s="13" customFormat="1">
      <c r="A2285" s="13"/>
      <c r="B2285" s="238"/>
      <c r="C2285" s="239"/>
      <c r="D2285" s="240" t="s">
        <v>327</v>
      </c>
      <c r="E2285" s="241" t="s">
        <v>19</v>
      </c>
      <c r="F2285" s="242" t="s">
        <v>2791</v>
      </c>
      <c r="G2285" s="239"/>
      <c r="H2285" s="241" t="s">
        <v>19</v>
      </c>
      <c r="I2285" s="243"/>
      <c r="J2285" s="239"/>
      <c r="K2285" s="239"/>
      <c r="L2285" s="244"/>
      <c r="M2285" s="245"/>
      <c r="N2285" s="246"/>
      <c r="O2285" s="246"/>
      <c r="P2285" s="246"/>
      <c r="Q2285" s="246"/>
      <c r="R2285" s="246"/>
      <c r="S2285" s="246"/>
      <c r="T2285" s="247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8" t="s">
        <v>327</v>
      </c>
      <c r="AU2285" s="248" t="s">
        <v>85</v>
      </c>
      <c r="AV2285" s="13" t="s">
        <v>82</v>
      </c>
      <c r="AW2285" s="13" t="s">
        <v>36</v>
      </c>
      <c r="AX2285" s="13" t="s">
        <v>75</v>
      </c>
      <c r="AY2285" s="248" t="s">
        <v>207</v>
      </c>
    </row>
    <row r="2286" s="13" customFormat="1">
      <c r="A2286" s="13"/>
      <c r="B2286" s="238"/>
      <c r="C2286" s="239"/>
      <c r="D2286" s="240" t="s">
        <v>327</v>
      </c>
      <c r="E2286" s="241" t="s">
        <v>19</v>
      </c>
      <c r="F2286" s="242" t="s">
        <v>764</v>
      </c>
      <c r="G2286" s="239"/>
      <c r="H2286" s="241" t="s">
        <v>19</v>
      </c>
      <c r="I2286" s="243"/>
      <c r="J2286" s="239"/>
      <c r="K2286" s="239"/>
      <c r="L2286" s="244"/>
      <c r="M2286" s="245"/>
      <c r="N2286" s="246"/>
      <c r="O2286" s="246"/>
      <c r="P2286" s="246"/>
      <c r="Q2286" s="246"/>
      <c r="R2286" s="246"/>
      <c r="S2286" s="246"/>
      <c r="T2286" s="247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8" t="s">
        <v>327</v>
      </c>
      <c r="AU2286" s="248" t="s">
        <v>85</v>
      </c>
      <c r="AV2286" s="13" t="s">
        <v>82</v>
      </c>
      <c r="AW2286" s="13" t="s">
        <v>36</v>
      </c>
      <c r="AX2286" s="13" t="s">
        <v>75</v>
      </c>
      <c r="AY2286" s="248" t="s">
        <v>207</v>
      </c>
    </row>
    <row r="2287" s="14" customFormat="1">
      <c r="A2287" s="14"/>
      <c r="B2287" s="249"/>
      <c r="C2287" s="250"/>
      <c r="D2287" s="240" t="s">
        <v>327</v>
      </c>
      <c r="E2287" s="251" t="s">
        <v>19</v>
      </c>
      <c r="F2287" s="252" t="s">
        <v>2792</v>
      </c>
      <c r="G2287" s="250"/>
      <c r="H2287" s="253">
        <v>16.867000000000001</v>
      </c>
      <c r="I2287" s="254"/>
      <c r="J2287" s="250"/>
      <c r="K2287" s="250"/>
      <c r="L2287" s="255"/>
      <c r="M2287" s="256"/>
      <c r="N2287" s="257"/>
      <c r="O2287" s="257"/>
      <c r="P2287" s="257"/>
      <c r="Q2287" s="257"/>
      <c r="R2287" s="257"/>
      <c r="S2287" s="257"/>
      <c r="T2287" s="258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9" t="s">
        <v>327</v>
      </c>
      <c r="AU2287" s="259" t="s">
        <v>85</v>
      </c>
      <c r="AV2287" s="14" t="s">
        <v>85</v>
      </c>
      <c r="AW2287" s="14" t="s">
        <v>36</v>
      </c>
      <c r="AX2287" s="14" t="s">
        <v>75</v>
      </c>
      <c r="AY2287" s="259" t="s">
        <v>207</v>
      </c>
    </row>
    <row r="2288" s="13" customFormat="1">
      <c r="A2288" s="13"/>
      <c r="B2288" s="238"/>
      <c r="C2288" s="239"/>
      <c r="D2288" s="240" t="s">
        <v>327</v>
      </c>
      <c r="E2288" s="241" t="s">
        <v>19</v>
      </c>
      <c r="F2288" s="242" t="s">
        <v>1616</v>
      </c>
      <c r="G2288" s="239"/>
      <c r="H2288" s="241" t="s">
        <v>19</v>
      </c>
      <c r="I2288" s="243"/>
      <c r="J2288" s="239"/>
      <c r="K2288" s="239"/>
      <c r="L2288" s="244"/>
      <c r="M2288" s="245"/>
      <c r="N2288" s="246"/>
      <c r="O2288" s="246"/>
      <c r="P2288" s="246"/>
      <c r="Q2288" s="246"/>
      <c r="R2288" s="246"/>
      <c r="S2288" s="246"/>
      <c r="T2288" s="247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8" t="s">
        <v>327</v>
      </c>
      <c r="AU2288" s="248" t="s">
        <v>85</v>
      </c>
      <c r="AV2288" s="13" t="s">
        <v>82</v>
      </c>
      <c r="AW2288" s="13" t="s">
        <v>36</v>
      </c>
      <c r="AX2288" s="13" t="s">
        <v>75</v>
      </c>
      <c r="AY2288" s="248" t="s">
        <v>207</v>
      </c>
    </row>
    <row r="2289" s="14" customFormat="1">
      <c r="A2289" s="14"/>
      <c r="B2289" s="249"/>
      <c r="C2289" s="250"/>
      <c r="D2289" s="240" t="s">
        <v>327</v>
      </c>
      <c r="E2289" s="251" t="s">
        <v>19</v>
      </c>
      <c r="F2289" s="252" t="s">
        <v>2793</v>
      </c>
      <c r="G2289" s="250"/>
      <c r="H2289" s="253">
        <v>1.3500000000000001</v>
      </c>
      <c r="I2289" s="254"/>
      <c r="J2289" s="250"/>
      <c r="K2289" s="250"/>
      <c r="L2289" s="255"/>
      <c r="M2289" s="256"/>
      <c r="N2289" s="257"/>
      <c r="O2289" s="257"/>
      <c r="P2289" s="257"/>
      <c r="Q2289" s="257"/>
      <c r="R2289" s="257"/>
      <c r="S2289" s="257"/>
      <c r="T2289" s="258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9" t="s">
        <v>327</v>
      </c>
      <c r="AU2289" s="259" t="s">
        <v>85</v>
      </c>
      <c r="AV2289" s="14" t="s">
        <v>85</v>
      </c>
      <c r="AW2289" s="14" t="s">
        <v>36</v>
      </c>
      <c r="AX2289" s="14" t="s">
        <v>75</v>
      </c>
      <c r="AY2289" s="259" t="s">
        <v>207</v>
      </c>
    </row>
    <row r="2290" s="13" customFormat="1">
      <c r="A2290" s="13"/>
      <c r="B2290" s="238"/>
      <c r="C2290" s="239"/>
      <c r="D2290" s="240" t="s">
        <v>327</v>
      </c>
      <c r="E2290" s="241" t="s">
        <v>19</v>
      </c>
      <c r="F2290" s="242" t="s">
        <v>1622</v>
      </c>
      <c r="G2290" s="239"/>
      <c r="H2290" s="241" t="s">
        <v>19</v>
      </c>
      <c r="I2290" s="243"/>
      <c r="J2290" s="239"/>
      <c r="K2290" s="239"/>
      <c r="L2290" s="244"/>
      <c r="M2290" s="245"/>
      <c r="N2290" s="246"/>
      <c r="O2290" s="246"/>
      <c r="P2290" s="246"/>
      <c r="Q2290" s="246"/>
      <c r="R2290" s="246"/>
      <c r="S2290" s="246"/>
      <c r="T2290" s="247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8" t="s">
        <v>327</v>
      </c>
      <c r="AU2290" s="248" t="s">
        <v>85</v>
      </c>
      <c r="AV2290" s="13" t="s">
        <v>82</v>
      </c>
      <c r="AW2290" s="13" t="s">
        <v>36</v>
      </c>
      <c r="AX2290" s="13" t="s">
        <v>75</v>
      </c>
      <c r="AY2290" s="248" t="s">
        <v>207</v>
      </c>
    </row>
    <row r="2291" s="14" customFormat="1">
      <c r="A2291" s="14"/>
      <c r="B2291" s="249"/>
      <c r="C2291" s="250"/>
      <c r="D2291" s="240" t="s">
        <v>327</v>
      </c>
      <c r="E2291" s="251" t="s">
        <v>19</v>
      </c>
      <c r="F2291" s="252" t="s">
        <v>2794</v>
      </c>
      <c r="G2291" s="250"/>
      <c r="H2291" s="253">
        <v>1.53</v>
      </c>
      <c r="I2291" s="254"/>
      <c r="J2291" s="250"/>
      <c r="K2291" s="250"/>
      <c r="L2291" s="255"/>
      <c r="M2291" s="256"/>
      <c r="N2291" s="257"/>
      <c r="O2291" s="257"/>
      <c r="P2291" s="257"/>
      <c r="Q2291" s="257"/>
      <c r="R2291" s="257"/>
      <c r="S2291" s="257"/>
      <c r="T2291" s="258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9" t="s">
        <v>327</v>
      </c>
      <c r="AU2291" s="259" t="s">
        <v>85</v>
      </c>
      <c r="AV2291" s="14" t="s">
        <v>85</v>
      </c>
      <c r="AW2291" s="14" t="s">
        <v>36</v>
      </c>
      <c r="AX2291" s="14" t="s">
        <v>75</v>
      </c>
      <c r="AY2291" s="259" t="s">
        <v>207</v>
      </c>
    </row>
    <row r="2292" s="16" customFormat="1">
      <c r="A2292" s="16"/>
      <c r="B2292" s="271"/>
      <c r="C2292" s="272"/>
      <c r="D2292" s="240" t="s">
        <v>327</v>
      </c>
      <c r="E2292" s="273" t="s">
        <v>19</v>
      </c>
      <c r="F2292" s="274" t="s">
        <v>420</v>
      </c>
      <c r="G2292" s="272"/>
      <c r="H2292" s="275">
        <v>19.747</v>
      </c>
      <c r="I2292" s="276"/>
      <c r="J2292" s="272"/>
      <c r="K2292" s="272"/>
      <c r="L2292" s="277"/>
      <c r="M2292" s="278"/>
      <c r="N2292" s="279"/>
      <c r="O2292" s="279"/>
      <c r="P2292" s="279"/>
      <c r="Q2292" s="279"/>
      <c r="R2292" s="279"/>
      <c r="S2292" s="279"/>
      <c r="T2292" s="280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1" t="s">
        <v>327</v>
      </c>
      <c r="AU2292" s="281" t="s">
        <v>85</v>
      </c>
      <c r="AV2292" s="16" t="s">
        <v>216</v>
      </c>
      <c r="AW2292" s="16" t="s">
        <v>36</v>
      </c>
      <c r="AX2292" s="16" t="s">
        <v>75</v>
      </c>
      <c r="AY2292" s="281" t="s">
        <v>207</v>
      </c>
    </row>
    <row r="2293" s="13" customFormat="1">
      <c r="A2293" s="13"/>
      <c r="B2293" s="238"/>
      <c r="C2293" s="239"/>
      <c r="D2293" s="240" t="s">
        <v>327</v>
      </c>
      <c r="E2293" s="241" t="s">
        <v>19</v>
      </c>
      <c r="F2293" s="242" t="s">
        <v>769</v>
      </c>
      <c r="G2293" s="239"/>
      <c r="H2293" s="241" t="s">
        <v>19</v>
      </c>
      <c r="I2293" s="243"/>
      <c r="J2293" s="239"/>
      <c r="K2293" s="239"/>
      <c r="L2293" s="244"/>
      <c r="M2293" s="245"/>
      <c r="N2293" s="246"/>
      <c r="O2293" s="246"/>
      <c r="P2293" s="246"/>
      <c r="Q2293" s="246"/>
      <c r="R2293" s="246"/>
      <c r="S2293" s="246"/>
      <c r="T2293" s="247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8" t="s">
        <v>327</v>
      </c>
      <c r="AU2293" s="248" t="s">
        <v>85</v>
      </c>
      <c r="AV2293" s="13" t="s">
        <v>82</v>
      </c>
      <c r="AW2293" s="13" t="s">
        <v>36</v>
      </c>
      <c r="AX2293" s="13" t="s">
        <v>75</v>
      </c>
      <c r="AY2293" s="248" t="s">
        <v>207</v>
      </c>
    </row>
    <row r="2294" s="13" customFormat="1">
      <c r="A2294" s="13"/>
      <c r="B2294" s="238"/>
      <c r="C2294" s="239"/>
      <c r="D2294" s="240" t="s">
        <v>327</v>
      </c>
      <c r="E2294" s="241" t="s">
        <v>19</v>
      </c>
      <c r="F2294" s="242" t="s">
        <v>2795</v>
      </c>
      <c r="G2294" s="239"/>
      <c r="H2294" s="241" t="s">
        <v>19</v>
      </c>
      <c r="I2294" s="243"/>
      <c r="J2294" s="239"/>
      <c r="K2294" s="239"/>
      <c r="L2294" s="244"/>
      <c r="M2294" s="245"/>
      <c r="N2294" s="246"/>
      <c r="O2294" s="246"/>
      <c r="P2294" s="246"/>
      <c r="Q2294" s="246"/>
      <c r="R2294" s="246"/>
      <c r="S2294" s="246"/>
      <c r="T2294" s="247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8" t="s">
        <v>327</v>
      </c>
      <c r="AU2294" s="248" t="s">
        <v>85</v>
      </c>
      <c r="AV2294" s="13" t="s">
        <v>82</v>
      </c>
      <c r="AW2294" s="13" t="s">
        <v>36</v>
      </c>
      <c r="AX2294" s="13" t="s">
        <v>75</v>
      </c>
      <c r="AY2294" s="248" t="s">
        <v>207</v>
      </c>
    </row>
    <row r="2295" s="14" customFormat="1">
      <c r="A2295" s="14"/>
      <c r="B2295" s="249"/>
      <c r="C2295" s="250"/>
      <c r="D2295" s="240" t="s">
        <v>327</v>
      </c>
      <c r="E2295" s="251" t="s">
        <v>19</v>
      </c>
      <c r="F2295" s="252" t="s">
        <v>2796</v>
      </c>
      <c r="G2295" s="250"/>
      <c r="H2295" s="253">
        <v>26.934999999999999</v>
      </c>
      <c r="I2295" s="254"/>
      <c r="J2295" s="250"/>
      <c r="K2295" s="250"/>
      <c r="L2295" s="255"/>
      <c r="M2295" s="256"/>
      <c r="N2295" s="257"/>
      <c r="O2295" s="257"/>
      <c r="P2295" s="257"/>
      <c r="Q2295" s="257"/>
      <c r="R2295" s="257"/>
      <c r="S2295" s="257"/>
      <c r="T2295" s="258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9" t="s">
        <v>327</v>
      </c>
      <c r="AU2295" s="259" t="s">
        <v>85</v>
      </c>
      <c r="AV2295" s="14" t="s">
        <v>85</v>
      </c>
      <c r="AW2295" s="14" t="s">
        <v>36</v>
      </c>
      <c r="AX2295" s="14" t="s">
        <v>75</v>
      </c>
      <c r="AY2295" s="259" t="s">
        <v>207</v>
      </c>
    </row>
    <row r="2296" s="13" customFormat="1">
      <c r="A2296" s="13"/>
      <c r="B2296" s="238"/>
      <c r="C2296" s="239"/>
      <c r="D2296" s="240" t="s">
        <v>327</v>
      </c>
      <c r="E2296" s="241" t="s">
        <v>19</v>
      </c>
      <c r="F2296" s="242" t="s">
        <v>2797</v>
      </c>
      <c r="G2296" s="239"/>
      <c r="H2296" s="241" t="s">
        <v>19</v>
      </c>
      <c r="I2296" s="243"/>
      <c r="J2296" s="239"/>
      <c r="K2296" s="239"/>
      <c r="L2296" s="244"/>
      <c r="M2296" s="245"/>
      <c r="N2296" s="246"/>
      <c r="O2296" s="246"/>
      <c r="P2296" s="246"/>
      <c r="Q2296" s="246"/>
      <c r="R2296" s="246"/>
      <c r="S2296" s="246"/>
      <c r="T2296" s="247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8" t="s">
        <v>327</v>
      </c>
      <c r="AU2296" s="248" t="s">
        <v>85</v>
      </c>
      <c r="AV2296" s="13" t="s">
        <v>82</v>
      </c>
      <c r="AW2296" s="13" t="s">
        <v>36</v>
      </c>
      <c r="AX2296" s="13" t="s">
        <v>75</v>
      </c>
      <c r="AY2296" s="248" t="s">
        <v>207</v>
      </c>
    </row>
    <row r="2297" s="14" customFormat="1">
      <c r="A2297" s="14"/>
      <c r="B2297" s="249"/>
      <c r="C2297" s="250"/>
      <c r="D2297" s="240" t="s">
        <v>327</v>
      </c>
      <c r="E2297" s="251" t="s">
        <v>19</v>
      </c>
      <c r="F2297" s="252" t="s">
        <v>2798</v>
      </c>
      <c r="G2297" s="250"/>
      <c r="H2297" s="253">
        <v>6.8399999999999999</v>
      </c>
      <c r="I2297" s="254"/>
      <c r="J2297" s="250"/>
      <c r="K2297" s="250"/>
      <c r="L2297" s="255"/>
      <c r="M2297" s="256"/>
      <c r="N2297" s="257"/>
      <c r="O2297" s="257"/>
      <c r="P2297" s="257"/>
      <c r="Q2297" s="257"/>
      <c r="R2297" s="257"/>
      <c r="S2297" s="257"/>
      <c r="T2297" s="258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9" t="s">
        <v>327</v>
      </c>
      <c r="AU2297" s="259" t="s">
        <v>85</v>
      </c>
      <c r="AV2297" s="14" t="s">
        <v>85</v>
      </c>
      <c r="AW2297" s="14" t="s">
        <v>36</v>
      </c>
      <c r="AX2297" s="14" t="s">
        <v>75</v>
      </c>
      <c r="AY2297" s="259" t="s">
        <v>207</v>
      </c>
    </row>
    <row r="2298" s="16" customFormat="1">
      <c r="A2298" s="16"/>
      <c r="B2298" s="271"/>
      <c r="C2298" s="272"/>
      <c r="D2298" s="240" t="s">
        <v>327</v>
      </c>
      <c r="E2298" s="273" t="s">
        <v>19</v>
      </c>
      <c r="F2298" s="274" t="s">
        <v>420</v>
      </c>
      <c r="G2298" s="272"/>
      <c r="H2298" s="275">
        <v>33.774999999999999</v>
      </c>
      <c r="I2298" s="276"/>
      <c r="J2298" s="272"/>
      <c r="K2298" s="272"/>
      <c r="L2298" s="277"/>
      <c r="M2298" s="278"/>
      <c r="N2298" s="279"/>
      <c r="O2298" s="279"/>
      <c r="P2298" s="279"/>
      <c r="Q2298" s="279"/>
      <c r="R2298" s="279"/>
      <c r="S2298" s="279"/>
      <c r="T2298" s="280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81" t="s">
        <v>327</v>
      </c>
      <c r="AU2298" s="281" t="s">
        <v>85</v>
      </c>
      <c r="AV2298" s="16" t="s">
        <v>216</v>
      </c>
      <c r="AW2298" s="16" t="s">
        <v>36</v>
      </c>
      <c r="AX2298" s="16" t="s">
        <v>75</v>
      </c>
      <c r="AY2298" s="281" t="s">
        <v>207</v>
      </c>
    </row>
    <row r="2299" s="13" customFormat="1">
      <c r="A2299" s="13"/>
      <c r="B2299" s="238"/>
      <c r="C2299" s="239"/>
      <c r="D2299" s="240" t="s">
        <v>327</v>
      </c>
      <c r="E2299" s="241" t="s">
        <v>19</v>
      </c>
      <c r="F2299" s="242" t="s">
        <v>771</v>
      </c>
      <c r="G2299" s="239"/>
      <c r="H2299" s="241" t="s">
        <v>19</v>
      </c>
      <c r="I2299" s="243"/>
      <c r="J2299" s="239"/>
      <c r="K2299" s="239"/>
      <c r="L2299" s="244"/>
      <c r="M2299" s="245"/>
      <c r="N2299" s="246"/>
      <c r="O2299" s="246"/>
      <c r="P2299" s="246"/>
      <c r="Q2299" s="246"/>
      <c r="R2299" s="246"/>
      <c r="S2299" s="246"/>
      <c r="T2299" s="247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8" t="s">
        <v>327</v>
      </c>
      <c r="AU2299" s="248" t="s">
        <v>85</v>
      </c>
      <c r="AV2299" s="13" t="s">
        <v>82</v>
      </c>
      <c r="AW2299" s="13" t="s">
        <v>36</v>
      </c>
      <c r="AX2299" s="13" t="s">
        <v>75</v>
      </c>
      <c r="AY2299" s="248" t="s">
        <v>207</v>
      </c>
    </row>
    <row r="2300" s="14" customFormat="1">
      <c r="A2300" s="14"/>
      <c r="B2300" s="249"/>
      <c r="C2300" s="250"/>
      <c r="D2300" s="240" t="s">
        <v>327</v>
      </c>
      <c r="E2300" s="251" t="s">
        <v>19</v>
      </c>
      <c r="F2300" s="252" t="s">
        <v>2799</v>
      </c>
      <c r="G2300" s="250"/>
      <c r="H2300" s="253">
        <v>13.433999999999999</v>
      </c>
      <c r="I2300" s="254"/>
      <c r="J2300" s="250"/>
      <c r="K2300" s="250"/>
      <c r="L2300" s="255"/>
      <c r="M2300" s="256"/>
      <c r="N2300" s="257"/>
      <c r="O2300" s="257"/>
      <c r="P2300" s="257"/>
      <c r="Q2300" s="257"/>
      <c r="R2300" s="257"/>
      <c r="S2300" s="257"/>
      <c r="T2300" s="258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9" t="s">
        <v>327</v>
      </c>
      <c r="AU2300" s="259" t="s">
        <v>85</v>
      </c>
      <c r="AV2300" s="14" t="s">
        <v>85</v>
      </c>
      <c r="AW2300" s="14" t="s">
        <v>36</v>
      </c>
      <c r="AX2300" s="14" t="s">
        <v>75</v>
      </c>
      <c r="AY2300" s="259" t="s">
        <v>207</v>
      </c>
    </row>
    <row r="2301" s="13" customFormat="1">
      <c r="A2301" s="13"/>
      <c r="B2301" s="238"/>
      <c r="C2301" s="239"/>
      <c r="D2301" s="240" t="s">
        <v>327</v>
      </c>
      <c r="E2301" s="241" t="s">
        <v>19</v>
      </c>
      <c r="F2301" s="242" t="s">
        <v>2800</v>
      </c>
      <c r="G2301" s="239"/>
      <c r="H2301" s="241" t="s">
        <v>19</v>
      </c>
      <c r="I2301" s="243"/>
      <c r="J2301" s="239"/>
      <c r="K2301" s="239"/>
      <c r="L2301" s="244"/>
      <c r="M2301" s="245"/>
      <c r="N2301" s="246"/>
      <c r="O2301" s="246"/>
      <c r="P2301" s="246"/>
      <c r="Q2301" s="246"/>
      <c r="R2301" s="246"/>
      <c r="S2301" s="246"/>
      <c r="T2301" s="247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8" t="s">
        <v>327</v>
      </c>
      <c r="AU2301" s="248" t="s">
        <v>85</v>
      </c>
      <c r="AV2301" s="13" t="s">
        <v>82</v>
      </c>
      <c r="AW2301" s="13" t="s">
        <v>36</v>
      </c>
      <c r="AX2301" s="13" t="s">
        <v>75</v>
      </c>
      <c r="AY2301" s="248" t="s">
        <v>207</v>
      </c>
    </row>
    <row r="2302" s="14" customFormat="1">
      <c r="A2302" s="14"/>
      <c r="B2302" s="249"/>
      <c r="C2302" s="250"/>
      <c r="D2302" s="240" t="s">
        <v>327</v>
      </c>
      <c r="E2302" s="251" t="s">
        <v>19</v>
      </c>
      <c r="F2302" s="252" t="s">
        <v>2801</v>
      </c>
      <c r="G2302" s="250"/>
      <c r="H2302" s="253">
        <v>1.4279999999999999</v>
      </c>
      <c r="I2302" s="254"/>
      <c r="J2302" s="250"/>
      <c r="K2302" s="250"/>
      <c r="L2302" s="255"/>
      <c r="M2302" s="256"/>
      <c r="N2302" s="257"/>
      <c r="O2302" s="257"/>
      <c r="P2302" s="257"/>
      <c r="Q2302" s="257"/>
      <c r="R2302" s="257"/>
      <c r="S2302" s="257"/>
      <c r="T2302" s="258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9" t="s">
        <v>327</v>
      </c>
      <c r="AU2302" s="259" t="s">
        <v>85</v>
      </c>
      <c r="AV2302" s="14" t="s">
        <v>85</v>
      </c>
      <c r="AW2302" s="14" t="s">
        <v>36</v>
      </c>
      <c r="AX2302" s="14" t="s">
        <v>75</v>
      </c>
      <c r="AY2302" s="259" t="s">
        <v>207</v>
      </c>
    </row>
    <row r="2303" s="13" customFormat="1">
      <c r="A2303" s="13"/>
      <c r="B2303" s="238"/>
      <c r="C2303" s="239"/>
      <c r="D2303" s="240" t="s">
        <v>327</v>
      </c>
      <c r="E2303" s="241" t="s">
        <v>19</v>
      </c>
      <c r="F2303" s="242" t="s">
        <v>2802</v>
      </c>
      <c r="G2303" s="239"/>
      <c r="H2303" s="241" t="s">
        <v>19</v>
      </c>
      <c r="I2303" s="243"/>
      <c r="J2303" s="239"/>
      <c r="K2303" s="239"/>
      <c r="L2303" s="244"/>
      <c r="M2303" s="245"/>
      <c r="N2303" s="246"/>
      <c r="O2303" s="246"/>
      <c r="P2303" s="246"/>
      <c r="Q2303" s="246"/>
      <c r="R2303" s="246"/>
      <c r="S2303" s="246"/>
      <c r="T2303" s="247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8" t="s">
        <v>327</v>
      </c>
      <c r="AU2303" s="248" t="s">
        <v>85</v>
      </c>
      <c r="AV2303" s="13" t="s">
        <v>82</v>
      </c>
      <c r="AW2303" s="13" t="s">
        <v>36</v>
      </c>
      <c r="AX2303" s="13" t="s">
        <v>75</v>
      </c>
      <c r="AY2303" s="248" t="s">
        <v>207</v>
      </c>
    </row>
    <row r="2304" s="14" customFormat="1">
      <c r="A2304" s="14"/>
      <c r="B2304" s="249"/>
      <c r="C2304" s="250"/>
      <c r="D2304" s="240" t="s">
        <v>327</v>
      </c>
      <c r="E2304" s="251" t="s">
        <v>19</v>
      </c>
      <c r="F2304" s="252" t="s">
        <v>2803</v>
      </c>
      <c r="G2304" s="250"/>
      <c r="H2304" s="253">
        <v>2.9249999999999998</v>
      </c>
      <c r="I2304" s="254"/>
      <c r="J2304" s="250"/>
      <c r="K2304" s="250"/>
      <c r="L2304" s="255"/>
      <c r="M2304" s="256"/>
      <c r="N2304" s="257"/>
      <c r="O2304" s="257"/>
      <c r="P2304" s="257"/>
      <c r="Q2304" s="257"/>
      <c r="R2304" s="257"/>
      <c r="S2304" s="257"/>
      <c r="T2304" s="258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9" t="s">
        <v>327</v>
      </c>
      <c r="AU2304" s="259" t="s">
        <v>85</v>
      </c>
      <c r="AV2304" s="14" t="s">
        <v>85</v>
      </c>
      <c r="AW2304" s="14" t="s">
        <v>36</v>
      </c>
      <c r="AX2304" s="14" t="s">
        <v>75</v>
      </c>
      <c r="AY2304" s="259" t="s">
        <v>207</v>
      </c>
    </row>
    <row r="2305" s="16" customFormat="1">
      <c r="A2305" s="16"/>
      <c r="B2305" s="271"/>
      <c r="C2305" s="272"/>
      <c r="D2305" s="240" t="s">
        <v>327</v>
      </c>
      <c r="E2305" s="273" t="s">
        <v>19</v>
      </c>
      <c r="F2305" s="274" t="s">
        <v>420</v>
      </c>
      <c r="G2305" s="272"/>
      <c r="H2305" s="275">
        <v>17.786999999999999</v>
      </c>
      <c r="I2305" s="276"/>
      <c r="J2305" s="272"/>
      <c r="K2305" s="272"/>
      <c r="L2305" s="277"/>
      <c r="M2305" s="278"/>
      <c r="N2305" s="279"/>
      <c r="O2305" s="279"/>
      <c r="P2305" s="279"/>
      <c r="Q2305" s="279"/>
      <c r="R2305" s="279"/>
      <c r="S2305" s="279"/>
      <c r="T2305" s="280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T2305" s="281" t="s">
        <v>327</v>
      </c>
      <c r="AU2305" s="281" t="s">
        <v>85</v>
      </c>
      <c r="AV2305" s="16" t="s">
        <v>216</v>
      </c>
      <c r="AW2305" s="16" t="s">
        <v>36</v>
      </c>
      <c r="AX2305" s="16" t="s">
        <v>75</v>
      </c>
      <c r="AY2305" s="281" t="s">
        <v>207</v>
      </c>
    </row>
    <row r="2306" s="15" customFormat="1">
      <c r="A2306" s="15"/>
      <c r="B2306" s="260"/>
      <c r="C2306" s="261"/>
      <c r="D2306" s="240" t="s">
        <v>327</v>
      </c>
      <c r="E2306" s="262" t="s">
        <v>19</v>
      </c>
      <c r="F2306" s="263" t="s">
        <v>345</v>
      </c>
      <c r="G2306" s="261"/>
      <c r="H2306" s="264">
        <v>71.308999999999998</v>
      </c>
      <c r="I2306" s="265"/>
      <c r="J2306" s="261"/>
      <c r="K2306" s="261"/>
      <c r="L2306" s="266"/>
      <c r="M2306" s="267"/>
      <c r="N2306" s="268"/>
      <c r="O2306" s="268"/>
      <c r="P2306" s="268"/>
      <c r="Q2306" s="268"/>
      <c r="R2306" s="268"/>
      <c r="S2306" s="268"/>
      <c r="T2306" s="269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0" t="s">
        <v>327</v>
      </c>
      <c r="AU2306" s="270" t="s">
        <v>85</v>
      </c>
      <c r="AV2306" s="15" t="s">
        <v>215</v>
      </c>
      <c r="AW2306" s="15" t="s">
        <v>36</v>
      </c>
      <c r="AX2306" s="15" t="s">
        <v>82</v>
      </c>
      <c r="AY2306" s="270" t="s">
        <v>207</v>
      </c>
    </row>
    <row r="2307" s="2" customFormat="1" ht="24.15" customHeight="1">
      <c r="A2307" s="40"/>
      <c r="B2307" s="41"/>
      <c r="C2307" s="214" t="s">
        <v>2804</v>
      </c>
      <c r="D2307" s="214" t="s">
        <v>211</v>
      </c>
      <c r="E2307" s="215" t="s">
        <v>2805</v>
      </c>
      <c r="F2307" s="216" t="s">
        <v>2806</v>
      </c>
      <c r="G2307" s="217" t="s">
        <v>19</v>
      </c>
      <c r="H2307" s="218">
        <v>1387.1800000000001</v>
      </c>
      <c r="I2307" s="219"/>
      <c r="J2307" s="220">
        <f>ROUND(I2307*H2307,2)</f>
        <v>0</v>
      </c>
      <c r="K2307" s="216" t="s">
        <v>19</v>
      </c>
      <c r="L2307" s="46"/>
      <c r="M2307" s="229" t="s">
        <v>19</v>
      </c>
      <c r="N2307" s="230" t="s">
        <v>46</v>
      </c>
      <c r="O2307" s="86"/>
      <c r="P2307" s="231">
        <f>O2307*H2307</f>
        <v>0</v>
      </c>
      <c r="Q2307" s="231">
        <v>0.035000000000000003</v>
      </c>
      <c r="R2307" s="231">
        <f>Q2307*H2307</f>
        <v>48.551300000000005</v>
      </c>
      <c r="S2307" s="231">
        <v>0</v>
      </c>
      <c r="T2307" s="232">
        <f>S2307*H2307</f>
        <v>0</v>
      </c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R2307" s="226" t="s">
        <v>486</v>
      </c>
      <c r="AT2307" s="226" t="s">
        <v>211</v>
      </c>
      <c r="AU2307" s="226" t="s">
        <v>85</v>
      </c>
      <c r="AY2307" s="19" t="s">
        <v>207</v>
      </c>
      <c r="BE2307" s="227">
        <f>IF(N2307="základní",J2307,0)</f>
        <v>0</v>
      </c>
      <c r="BF2307" s="227">
        <f>IF(N2307="snížená",J2307,0)</f>
        <v>0</v>
      </c>
      <c r="BG2307" s="227">
        <f>IF(N2307="zákl. přenesená",J2307,0)</f>
        <v>0</v>
      </c>
      <c r="BH2307" s="227">
        <f>IF(N2307="sníž. přenesená",J2307,0)</f>
        <v>0</v>
      </c>
      <c r="BI2307" s="227">
        <f>IF(N2307="nulová",J2307,0)</f>
        <v>0</v>
      </c>
      <c r="BJ2307" s="19" t="s">
        <v>82</v>
      </c>
      <c r="BK2307" s="227">
        <f>ROUND(I2307*H2307,2)</f>
        <v>0</v>
      </c>
      <c r="BL2307" s="19" t="s">
        <v>486</v>
      </c>
      <c r="BM2307" s="226" t="s">
        <v>2807</v>
      </c>
    </row>
    <row r="2308" s="13" customFormat="1">
      <c r="A2308" s="13"/>
      <c r="B2308" s="238"/>
      <c r="C2308" s="239"/>
      <c r="D2308" s="240" t="s">
        <v>327</v>
      </c>
      <c r="E2308" s="241" t="s">
        <v>19</v>
      </c>
      <c r="F2308" s="242" t="s">
        <v>764</v>
      </c>
      <c r="G2308" s="239"/>
      <c r="H2308" s="241" t="s">
        <v>19</v>
      </c>
      <c r="I2308" s="243"/>
      <c r="J2308" s="239"/>
      <c r="K2308" s="239"/>
      <c r="L2308" s="244"/>
      <c r="M2308" s="245"/>
      <c r="N2308" s="246"/>
      <c r="O2308" s="246"/>
      <c r="P2308" s="246"/>
      <c r="Q2308" s="246"/>
      <c r="R2308" s="246"/>
      <c r="S2308" s="246"/>
      <c r="T2308" s="247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8" t="s">
        <v>327</v>
      </c>
      <c r="AU2308" s="248" t="s">
        <v>85</v>
      </c>
      <c r="AV2308" s="13" t="s">
        <v>82</v>
      </c>
      <c r="AW2308" s="13" t="s">
        <v>36</v>
      </c>
      <c r="AX2308" s="13" t="s">
        <v>75</v>
      </c>
      <c r="AY2308" s="248" t="s">
        <v>207</v>
      </c>
    </row>
    <row r="2309" s="14" customFormat="1">
      <c r="A2309" s="14"/>
      <c r="B2309" s="249"/>
      <c r="C2309" s="250"/>
      <c r="D2309" s="240" t="s">
        <v>327</v>
      </c>
      <c r="E2309" s="251" t="s">
        <v>19</v>
      </c>
      <c r="F2309" s="252" t="s">
        <v>2808</v>
      </c>
      <c r="G2309" s="250"/>
      <c r="H2309" s="253">
        <v>1107.3199999999999</v>
      </c>
      <c r="I2309" s="254"/>
      <c r="J2309" s="250"/>
      <c r="K2309" s="250"/>
      <c r="L2309" s="255"/>
      <c r="M2309" s="256"/>
      <c r="N2309" s="257"/>
      <c r="O2309" s="257"/>
      <c r="P2309" s="257"/>
      <c r="Q2309" s="257"/>
      <c r="R2309" s="257"/>
      <c r="S2309" s="257"/>
      <c r="T2309" s="258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9" t="s">
        <v>327</v>
      </c>
      <c r="AU2309" s="259" t="s">
        <v>85</v>
      </c>
      <c r="AV2309" s="14" t="s">
        <v>85</v>
      </c>
      <c r="AW2309" s="14" t="s">
        <v>36</v>
      </c>
      <c r="AX2309" s="14" t="s">
        <v>75</v>
      </c>
      <c r="AY2309" s="259" t="s">
        <v>207</v>
      </c>
    </row>
    <row r="2310" s="13" customFormat="1">
      <c r="A2310" s="13"/>
      <c r="B2310" s="238"/>
      <c r="C2310" s="239"/>
      <c r="D2310" s="240" t="s">
        <v>327</v>
      </c>
      <c r="E2310" s="241" t="s">
        <v>19</v>
      </c>
      <c r="F2310" s="242" t="s">
        <v>771</v>
      </c>
      <c r="G2310" s="239"/>
      <c r="H2310" s="241" t="s">
        <v>19</v>
      </c>
      <c r="I2310" s="243"/>
      <c r="J2310" s="239"/>
      <c r="K2310" s="239"/>
      <c r="L2310" s="244"/>
      <c r="M2310" s="245"/>
      <c r="N2310" s="246"/>
      <c r="O2310" s="246"/>
      <c r="P2310" s="246"/>
      <c r="Q2310" s="246"/>
      <c r="R2310" s="246"/>
      <c r="S2310" s="246"/>
      <c r="T2310" s="247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8" t="s">
        <v>327</v>
      </c>
      <c r="AU2310" s="248" t="s">
        <v>85</v>
      </c>
      <c r="AV2310" s="13" t="s">
        <v>82</v>
      </c>
      <c r="AW2310" s="13" t="s">
        <v>36</v>
      </c>
      <c r="AX2310" s="13" t="s">
        <v>75</v>
      </c>
      <c r="AY2310" s="248" t="s">
        <v>207</v>
      </c>
    </row>
    <row r="2311" s="14" customFormat="1">
      <c r="A2311" s="14"/>
      <c r="B2311" s="249"/>
      <c r="C2311" s="250"/>
      <c r="D2311" s="240" t="s">
        <v>327</v>
      </c>
      <c r="E2311" s="251" t="s">
        <v>19</v>
      </c>
      <c r="F2311" s="252" t="s">
        <v>2809</v>
      </c>
      <c r="G2311" s="250"/>
      <c r="H2311" s="253">
        <v>279.86000000000001</v>
      </c>
      <c r="I2311" s="254"/>
      <c r="J2311" s="250"/>
      <c r="K2311" s="250"/>
      <c r="L2311" s="255"/>
      <c r="M2311" s="256"/>
      <c r="N2311" s="257"/>
      <c r="O2311" s="257"/>
      <c r="P2311" s="257"/>
      <c r="Q2311" s="257"/>
      <c r="R2311" s="257"/>
      <c r="S2311" s="257"/>
      <c r="T2311" s="258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9" t="s">
        <v>327</v>
      </c>
      <c r="AU2311" s="259" t="s">
        <v>85</v>
      </c>
      <c r="AV2311" s="14" t="s">
        <v>85</v>
      </c>
      <c r="AW2311" s="14" t="s">
        <v>36</v>
      </c>
      <c r="AX2311" s="14" t="s">
        <v>75</v>
      </c>
      <c r="AY2311" s="259" t="s">
        <v>207</v>
      </c>
    </row>
    <row r="2312" s="15" customFormat="1">
      <c r="A2312" s="15"/>
      <c r="B2312" s="260"/>
      <c r="C2312" s="261"/>
      <c r="D2312" s="240" t="s">
        <v>327</v>
      </c>
      <c r="E2312" s="262" t="s">
        <v>19</v>
      </c>
      <c r="F2312" s="263" t="s">
        <v>345</v>
      </c>
      <c r="G2312" s="261"/>
      <c r="H2312" s="264">
        <v>1387.1800000000001</v>
      </c>
      <c r="I2312" s="265"/>
      <c r="J2312" s="261"/>
      <c r="K2312" s="261"/>
      <c r="L2312" s="266"/>
      <c r="M2312" s="267"/>
      <c r="N2312" s="268"/>
      <c r="O2312" s="268"/>
      <c r="P2312" s="268"/>
      <c r="Q2312" s="268"/>
      <c r="R2312" s="268"/>
      <c r="S2312" s="268"/>
      <c r="T2312" s="269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70" t="s">
        <v>327</v>
      </c>
      <c r="AU2312" s="270" t="s">
        <v>85</v>
      </c>
      <c r="AV2312" s="15" t="s">
        <v>215</v>
      </c>
      <c r="AW2312" s="15" t="s">
        <v>36</v>
      </c>
      <c r="AX2312" s="15" t="s">
        <v>82</v>
      </c>
      <c r="AY2312" s="270" t="s">
        <v>207</v>
      </c>
    </row>
    <row r="2313" s="2" customFormat="1" ht="37.8" customHeight="1">
      <c r="A2313" s="40"/>
      <c r="B2313" s="41"/>
      <c r="C2313" s="214" t="s">
        <v>2810</v>
      </c>
      <c r="D2313" s="214" t="s">
        <v>211</v>
      </c>
      <c r="E2313" s="215" t="s">
        <v>2811</v>
      </c>
      <c r="F2313" s="216" t="s">
        <v>2812</v>
      </c>
      <c r="G2313" s="217" t="s">
        <v>430</v>
      </c>
      <c r="H2313" s="218">
        <v>69.813999999999993</v>
      </c>
      <c r="I2313" s="219"/>
      <c r="J2313" s="220">
        <f>ROUND(I2313*H2313,2)</f>
        <v>0</v>
      </c>
      <c r="K2313" s="216" t="s">
        <v>323</v>
      </c>
      <c r="L2313" s="46"/>
      <c r="M2313" s="229" t="s">
        <v>19</v>
      </c>
      <c r="N2313" s="230" t="s">
        <v>46</v>
      </c>
      <c r="O2313" s="86"/>
      <c r="P2313" s="231">
        <f>O2313*H2313</f>
        <v>0</v>
      </c>
      <c r="Q2313" s="231">
        <v>0</v>
      </c>
      <c r="R2313" s="231">
        <f>Q2313*H2313</f>
        <v>0</v>
      </c>
      <c r="S2313" s="231">
        <v>0</v>
      </c>
      <c r="T2313" s="232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26" t="s">
        <v>486</v>
      </c>
      <c r="AT2313" s="226" t="s">
        <v>211</v>
      </c>
      <c r="AU2313" s="226" t="s">
        <v>85</v>
      </c>
      <c r="AY2313" s="19" t="s">
        <v>207</v>
      </c>
      <c r="BE2313" s="227">
        <f>IF(N2313="základní",J2313,0)</f>
        <v>0</v>
      </c>
      <c r="BF2313" s="227">
        <f>IF(N2313="snížená",J2313,0)</f>
        <v>0</v>
      </c>
      <c r="BG2313" s="227">
        <f>IF(N2313="zákl. přenesená",J2313,0)</f>
        <v>0</v>
      </c>
      <c r="BH2313" s="227">
        <f>IF(N2313="sníž. přenesená",J2313,0)</f>
        <v>0</v>
      </c>
      <c r="BI2313" s="227">
        <f>IF(N2313="nulová",J2313,0)</f>
        <v>0</v>
      </c>
      <c r="BJ2313" s="19" t="s">
        <v>82</v>
      </c>
      <c r="BK2313" s="227">
        <f>ROUND(I2313*H2313,2)</f>
        <v>0</v>
      </c>
      <c r="BL2313" s="19" t="s">
        <v>486</v>
      </c>
      <c r="BM2313" s="226" t="s">
        <v>2813</v>
      </c>
    </row>
    <row r="2314" s="2" customFormat="1">
      <c r="A2314" s="40"/>
      <c r="B2314" s="41"/>
      <c r="C2314" s="42"/>
      <c r="D2314" s="233" t="s">
        <v>325</v>
      </c>
      <c r="E2314" s="42"/>
      <c r="F2314" s="234" t="s">
        <v>2814</v>
      </c>
      <c r="G2314" s="42"/>
      <c r="H2314" s="42"/>
      <c r="I2314" s="235"/>
      <c r="J2314" s="42"/>
      <c r="K2314" s="42"/>
      <c r="L2314" s="46"/>
      <c r="M2314" s="236"/>
      <c r="N2314" s="237"/>
      <c r="O2314" s="86"/>
      <c r="P2314" s="86"/>
      <c r="Q2314" s="86"/>
      <c r="R2314" s="86"/>
      <c r="S2314" s="86"/>
      <c r="T2314" s="87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9" t="s">
        <v>325</v>
      </c>
      <c r="AU2314" s="19" t="s">
        <v>85</v>
      </c>
    </row>
    <row r="2315" s="12" customFormat="1" ht="22.8" customHeight="1">
      <c r="A2315" s="12"/>
      <c r="B2315" s="198"/>
      <c r="C2315" s="199"/>
      <c r="D2315" s="200" t="s">
        <v>74</v>
      </c>
      <c r="E2315" s="212" t="s">
        <v>2815</v>
      </c>
      <c r="F2315" s="212" t="s">
        <v>2816</v>
      </c>
      <c r="G2315" s="199"/>
      <c r="H2315" s="199"/>
      <c r="I2315" s="202"/>
      <c r="J2315" s="213">
        <f>BK2315</f>
        <v>0</v>
      </c>
      <c r="K2315" s="199"/>
      <c r="L2315" s="204"/>
      <c r="M2315" s="205"/>
      <c r="N2315" s="206"/>
      <c r="O2315" s="206"/>
      <c r="P2315" s="207">
        <f>SUM(P2316:P2330)</f>
        <v>0</v>
      </c>
      <c r="Q2315" s="206"/>
      <c r="R2315" s="207">
        <f>SUM(R2316:R2330)</f>
        <v>0.63978950000000001</v>
      </c>
      <c r="S2315" s="206"/>
      <c r="T2315" s="208">
        <f>SUM(T2316:T2330)</f>
        <v>0</v>
      </c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R2315" s="209" t="s">
        <v>85</v>
      </c>
      <c r="AT2315" s="210" t="s">
        <v>74</v>
      </c>
      <c r="AU2315" s="210" t="s">
        <v>82</v>
      </c>
      <c r="AY2315" s="209" t="s">
        <v>207</v>
      </c>
      <c r="BK2315" s="211">
        <f>SUM(BK2316:BK2330)</f>
        <v>0</v>
      </c>
    </row>
    <row r="2316" s="2" customFormat="1" ht="24.15" customHeight="1">
      <c r="A2316" s="40"/>
      <c r="B2316" s="41"/>
      <c r="C2316" s="214" t="s">
        <v>2817</v>
      </c>
      <c r="D2316" s="214" t="s">
        <v>211</v>
      </c>
      <c r="E2316" s="215" t="s">
        <v>2818</v>
      </c>
      <c r="F2316" s="216" t="s">
        <v>2819</v>
      </c>
      <c r="G2316" s="217" t="s">
        <v>496</v>
      </c>
      <c r="H2316" s="218">
        <v>133.25</v>
      </c>
      <c r="I2316" s="219"/>
      <c r="J2316" s="220">
        <f>ROUND(I2316*H2316,2)</f>
        <v>0</v>
      </c>
      <c r="K2316" s="216" t="s">
        <v>323</v>
      </c>
      <c r="L2316" s="46"/>
      <c r="M2316" s="229" t="s">
        <v>19</v>
      </c>
      <c r="N2316" s="230" t="s">
        <v>46</v>
      </c>
      <c r="O2316" s="86"/>
      <c r="P2316" s="231">
        <f>O2316*H2316</f>
        <v>0</v>
      </c>
      <c r="Q2316" s="231">
        <v>0.0035100000000000001</v>
      </c>
      <c r="R2316" s="231">
        <f>Q2316*H2316</f>
        <v>0.4677075</v>
      </c>
      <c r="S2316" s="231">
        <v>0</v>
      </c>
      <c r="T2316" s="232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6" t="s">
        <v>486</v>
      </c>
      <c r="AT2316" s="226" t="s">
        <v>211</v>
      </c>
      <c r="AU2316" s="226" t="s">
        <v>85</v>
      </c>
      <c r="AY2316" s="19" t="s">
        <v>207</v>
      </c>
      <c r="BE2316" s="227">
        <f>IF(N2316="základní",J2316,0)</f>
        <v>0</v>
      </c>
      <c r="BF2316" s="227">
        <f>IF(N2316="snížená",J2316,0)</f>
        <v>0</v>
      </c>
      <c r="BG2316" s="227">
        <f>IF(N2316="zákl. přenesená",J2316,0)</f>
        <v>0</v>
      </c>
      <c r="BH2316" s="227">
        <f>IF(N2316="sníž. přenesená",J2316,0)</f>
        <v>0</v>
      </c>
      <c r="BI2316" s="227">
        <f>IF(N2316="nulová",J2316,0)</f>
        <v>0</v>
      </c>
      <c r="BJ2316" s="19" t="s">
        <v>82</v>
      </c>
      <c r="BK2316" s="227">
        <f>ROUND(I2316*H2316,2)</f>
        <v>0</v>
      </c>
      <c r="BL2316" s="19" t="s">
        <v>486</v>
      </c>
      <c r="BM2316" s="226" t="s">
        <v>2820</v>
      </c>
    </row>
    <row r="2317" s="2" customFormat="1">
      <c r="A2317" s="40"/>
      <c r="B2317" s="41"/>
      <c r="C2317" s="42"/>
      <c r="D2317" s="233" t="s">
        <v>325</v>
      </c>
      <c r="E2317" s="42"/>
      <c r="F2317" s="234" t="s">
        <v>2821</v>
      </c>
      <c r="G2317" s="42"/>
      <c r="H2317" s="42"/>
      <c r="I2317" s="235"/>
      <c r="J2317" s="42"/>
      <c r="K2317" s="42"/>
      <c r="L2317" s="46"/>
      <c r="M2317" s="236"/>
      <c r="N2317" s="237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325</v>
      </c>
      <c r="AU2317" s="19" t="s">
        <v>85</v>
      </c>
    </row>
    <row r="2318" s="13" customFormat="1">
      <c r="A2318" s="13"/>
      <c r="B2318" s="238"/>
      <c r="C2318" s="239"/>
      <c r="D2318" s="240" t="s">
        <v>327</v>
      </c>
      <c r="E2318" s="241" t="s">
        <v>19</v>
      </c>
      <c r="F2318" s="242" t="s">
        <v>2822</v>
      </c>
      <c r="G2318" s="239"/>
      <c r="H2318" s="241" t="s">
        <v>19</v>
      </c>
      <c r="I2318" s="243"/>
      <c r="J2318" s="239"/>
      <c r="K2318" s="239"/>
      <c r="L2318" s="244"/>
      <c r="M2318" s="245"/>
      <c r="N2318" s="246"/>
      <c r="O2318" s="246"/>
      <c r="P2318" s="246"/>
      <c r="Q2318" s="246"/>
      <c r="R2318" s="246"/>
      <c r="S2318" s="246"/>
      <c r="T2318" s="247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8" t="s">
        <v>327</v>
      </c>
      <c r="AU2318" s="248" t="s">
        <v>85</v>
      </c>
      <c r="AV2318" s="13" t="s">
        <v>82</v>
      </c>
      <c r="AW2318" s="13" t="s">
        <v>36</v>
      </c>
      <c r="AX2318" s="13" t="s">
        <v>75</v>
      </c>
      <c r="AY2318" s="248" t="s">
        <v>207</v>
      </c>
    </row>
    <row r="2319" s="14" customFormat="1">
      <c r="A2319" s="14"/>
      <c r="B2319" s="249"/>
      <c r="C2319" s="250"/>
      <c r="D2319" s="240" t="s">
        <v>327</v>
      </c>
      <c r="E2319" s="251" t="s">
        <v>19</v>
      </c>
      <c r="F2319" s="252" t="s">
        <v>2572</v>
      </c>
      <c r="G2319" s="250"/>
      <c r="H2319" s="253">
        <v>133.25</v>
      </c>
      <c r="I2319" s="254"/>
      <c r="J2319" s="250"/>
      <c r="K2319" s="250"/>
      <c r="L2319" s="255"/>
      <c r="M2319" s="256"/>
      <c r="N2319" s="257"/>
      <c r="O2319" s="257"/>
      <c r="P2319" s="257"/>
      <c r="Q2319" s="257"/>
      <c r="R2319" s="257"/>
      <c r="S2319" s="257"/>
      <c r="T2319" s="258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9" t="s">
        <v>327</v>
      </c>
      <c r="AU2319" s="259" t="s">
        <v>85</v>
      </c>
      <c r="AV2319" s="14" t="s">
        <v>85</v>
      </c>
      <c r="AW2319" s="14" t="s">
        <v>36</v>
      </c>
      <c r="AX2319" s="14" t="s">
        <v>82</v>
      </c>
      <c r="AY2319" s="259" t="s">
        <v>207</v>
      </c>
    </row>
    <row r="2320" s="2" customFormat="1" ht="24.15" customHeight="1">
      <c r="A2320" s="40"/>
      <c r="B2320" s="41"/>
      <c r="C2320" s="214" t="s">
        <v>2823</v>
      </c>
      <c r="D2320" s="214" t="s">
        <v>211</v>
      </c>
      <c r="E2320" s="215" t="s">
        <v>2824</v>
      </c>
      <c r="F2320" s="216" t="s">
        <v>2825</v>
      </c>
      <c r="G2320" s="217" t="s">
        <v>496</v>
      </c>
      <c r="H2320" s="218">
        <v>42.200000000000003</v>
      </c>
      <c r="I2320" s="219"/>
      <c r="J2320" s="220">
        <f>ROUND(I2320*H2320,2)</f>
        <v>0</v>
      </c>
      <c r="K2320" s="216" t="s">
        <v>323</v>
      </c>
      <c r="L2320" s="46"/>
      <c r="M2320" s="229" t="s">
        <v>19</v>
      </c>
      <c r="N2320" s="230" t="s">
        <v>46</v>
      </c>
      <c r="O2320" s="86"/>
      <c r="P2320" s="231">
        <f>O2320*H2320</f>
        <v>0</v>
      </c>
      <c r="Q2320" s="231">
        <v>0.0029099999999999998</v>
      </c>
      <c r="R2320" s="231">
        <f>Q2320*H2320</f>
        <v>0.12280199999999999</v>
      </c>
      <c r="S2320" s="231">
        <v>0</v>
      </c>
      <c r="T2320" s="232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6" t="s">
        <v>486</v>
      </c>
      <c r="AT2320" s="226" t="s">
        <v>211</v>
      </c>
      <c r="AU2320" s="226" t="s">
        <v>85</v>
      </c>
      <c r="AY2320" s="19" t="s">
        <v>207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19" t="s">
        <v>82</v>
      </c>
      <c r="BK2320" s="227">
        <f>ROUND(I2320*H2320,2)</f>
        <v>0</v>
      </c>
      <c r="BL2320" s="19" t="s">
        <v>486</v>
      </c>
      <c r="BM2320" s="226" t="s">
        <v>2826</v>
      </c>
    </row>
    <row r="2321" s="2" customFormat="1">
      <c r="A2321" s="40"/>
      <c r="B2321" s="41"/>
      <c r="C2321" s="42"/>
      <c r="D2321" s="233" t="s">
        <v>325</v>
      </c>
      <c r="E2321" s="42"/>
      <c r="F2321" s="234" t="s">
        <v>2827</v>
      </c>
      <c r="G2321" s="42"/>
      <c r="H2321" s="42"/>
      <c r="I2321" s="235"/>
      <c r="J2321" s="42"/>
      <c r="K2321" s="42"/>
      <c r="L2321" s="46"/>
      <c r="M2321" s="236"/>
      <c r="N2321" s="237"/>
      <c r="O2321" s="86"/>
      <c r="P2321" s="86"/>
      <c r="Q2321" s="86"/>
      <c r="R2321" s="86"/>
      <c r="S2321" s="86"/>
      <c r="T2321" s="87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9" t="s">
        <v>325</v>
      </c>
      <c r="AU2321" s="19" t="s">
        <v>85</v>
      </c>
    </row>
    <row r="2322" s="13" customFormat="1">
      <c r="A2322" s="13"/>
      <c r="B2322" s="238"/>
      <c r="C2322" s="239"/>
      <c r="D2322" s="240" t="s">
        <v>327</v>
      </c>
      <c r="E2322" s="241" t="s">
        <v>19</v>
      </c>
      <c r="F2322" s="242" t="s">
        <v>2828</v>
      </c>
      <c r="G2322" s="239"/>
      <c r="H2322" s="241" t="s">
        <v>19</v>
      </c>
      <c r="I2322" s="243"/>
      <c r="J2322" s="239"/>
      <c r="K2322" s="239"/>
      <c r="L2322" s="244"/>
      <c r="M2322" s="245"/>
      <c r="N2322" s="246"/>
      <c r="O2322" s="246"/>
      <c r="P2322" s="246"/>
      <c r="Q2322" s="246"/>
      <c r="R2322" s="246"/>
      <c r="S2322" s="246"/>
      <c r="T2322" s="247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8" t="s">
        <v>327</v>
      </c>
      <c r="AU2322" s="248" t="s">
        <v>85</v>
      </c>
      <c r="AV2322" s="13" t="s">
        <v>82</v>
      </c>
      <c r="AW2322" s="13" t="s">
        <v>36</v>
      </c>
      <c r="AX2322" s="13" t="s">
        <v>75</v>
      </c>
      <c r="AY2322" s="248" t="s">
        <v>207</v>
      </c>
    </row>
    <row r="2323" s="13" customFormat="1">
      <c r="A2323" s="13"/>
      <c r="B2323" s="238"/>
      <c r="C2323" s="239"/>
      <c r="D2323" s="240" t="s">
        <v>327</v>
      </c>
      <c r="E2323" s="241" t="s">
        <v>19</v>
      </c>
      <c r="F2323" s="242" t="s">
        <v>2829</v>
      </c>
      <c r="G2323" s="239"/>
      <c r="H2323" s="241" t="s">
        <v>19</v>
      </c>
      <c r="I2323" s="243"/>
      <c r="J2323" s="239"/>
      <c r="K2323" s="239"/>
      <c r="L2323" s="244"/>
      <c r="M2323" s="245"/>
      <c r="N2323" s="246"/>
      <c r="O2323" s="246"/>
      <c r="P2323" s="246"/>
      <c r="Q2323" s="246"/>
      <c r="R2323" s="246"/>
      <c r="S2323" s="246"/>
      <c r="T2323" s="247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8" t="s">
        <v>327</v>
      </c>
      <c r="AU2323" s="248" t="s">
        <v>85</v>
      </c>
      <c r="AV2323" s="13" t="s">
        <v>82</v>
      </c>
      <c r="AW2323" s="13" t="s">
        <v>36</v>
      </c>
      <c r="AX2323" s="13" t="s">
        <v>75</v>
      </c>
      <c r="AY2323" s="248" t="s">
        <v>207</v>
      </c>
    </row>
    <row r="2324" s="14" customFormat="1">
      <c r="A2324" s="14"/>
      <c r="B2324" s="249"/>
      <c r="C2324" s="250"/>
      <c r="D2324" s="240" t="s">
        <v>327</v>
      </c>
      <c r="E2324" s="251" t="s">
        <v>19</v>
      </c>
      <c r="F2324" s="252" t="s">
        <v>2830</v>
      </c>
      <c r="G2324" s="250"/>
      <c r="H2324" s="253">
        <v>42.200000000000003</v>
      </c>
      <c r="I2324" s="254"/>
      <c r="J2324" s="250"/>
      <c r="K2324" s="250"/>
      <c r="L2324" s="255"/>
      <c r="M2324" s="256"/>
      <c r="N2324" s="257"/>
      <c r="O2324" s="257"/>
      <c r="P2324" s="257"/>
      <c r="Q2324" s="257"/>
      <c r="R2324" s="257"/>
      <c r="S2324" s="257"/>
      <c r="T2324" s="258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9" t="s">
        <v>327</v>
      </c>
      <c r="AU2324" s="259" t="s">
        <v>85</v>
      </c>
      <c r="AV2324" s="14" t="s">
        <v>85</v>
      </c>
      <c r="AW2324" s="14" t="s">
        <v>36</v>
      </c>
      <c r="AX2324" s="14" t="s">
        <v>82</v>
      </c>
      <c r="AY2324" s="259" t="s">
        <v>207</v>
      </c>
    </row>
    <row r="2325" s="2" customFormat="1" ht="24.15" customHeight="1">
      <c r="A2325" s="40"/>
      <c r="B2325" s="41"/>
      <c r="C2325" s="214" t="s">
        <v>2831</v>
      </c>
      <c r="D2325" s="214" t="s">
        <v>211</v>
      </c>
      <c r="E2325" s="215" t="s">
        <v>2832</v>
      </c>
      <c r="F2325" s="216" t="s">
        <v>2833</v>
      </c>
      <c r="G2325" s="217" t="s">
        <v>496</v>
      </c>
      <c r="H2325" s="218">
        <v>14</v>
      </c>
      <c r="I2325" s="219"/>
      <c r="J2325" s="220">
        <f>ROUND(I2325*H2325,2)</f>
        <v>0</v>
      </c>
      <c r="K2325" s="216" t="s">
        <v>323</v>
      </c>
      <c r="L2325" s="46"/>
      <c r="M2325" s="229" t="s">
        <v>19</v>
      </c>
      <c r="N2325" s="230" t="s">
        <v>46</v>
      </c>
      <c r="O2325" s="86"/>
      <c r="P2325" s="231">
        <f>O2325*H2325</f>
        <v>0</v>
      </c>
      <c r="Q2325" s="231">
        <v>0.0035200000000000001</v>
      </c>
      <c r="R2325" s="231">
        <f>Q2325*H2325</f>
        <v>0.049280000000000004</v>
      </c>
      <c r="S2325" s="231">
        <v>0</v>
      </c>
      <c r="T2325" s="232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6" t="s">
        <v>486</v>
      </c>
      <c r="AT2325" s="226" t="s">
        <v>211</v>
      </c>
      <c r="AU2325" s="226" t="s">
        <v>85</v>
      </c>
      <c r="AY2325" s="19" t="s">
        <v>207</v>
      </c>
      <c r="BE2325" s="227">
        <f>IF(N2325="základní",J2325,0)</f>
        <v>0</v>
      </c>
      <c r="BF2325" s="227">
        <f>IF(N2325="snížená",J2325,0)</f>
        <v>0</v>
      </c>
      <c r="BG2325" s="227">
        <f>IF(N2325="zákl. přenesená",J2325,0)</f>
        <v>0</v>
      </c>
      <c r="BH2325" s="227">
        <f>IF(N2325="sníž. přenesená",J2325,0)</f>
        <v>0</v>
      </c>
      <c r="BI2325" s="227">
        <f>IF(N2325="nulová",J2325,0)</f>
        <v>0</v>
      </c>
      <c r="BJ2325" s="19" t="s">
        <v>82</v>
      </c>
      <c r="BK2325" s="227">
        <f>ROUND(I2325*H2325,2)</f>
        <v>0</v>
      </c>
      <c r="BL2325" s="19" t="s">
        <v>486</v>
      </c>
      <c r="BM2325" s="226" t="s">
        <v>2834</v>
      </c>
    </row>
    <row r="2326" s="2" customFormat="1">
      <c r="A2326" s="40"/>
      <c r="B2326" s="41"/>
      <c r="C2326" s="42"/>
      <c r="D2326" s="233" t="s">
        <v>325</v>
      </c>
      <c r="E2326" s="42"/>
      <c r="F2326" s="234" t="s">
        <v>2835</v>
      </c>
      <c r="G2326" s="42"/>
      <c r="H2326" s="42"/>
      <c r="I2326" s="235"/>
      <c r="J2326" s="42"/>
      <c r="K2326" s="42"/>
      <c r="L2326" s="46"/>
      <c r="M2326" s="236"/>
      <c r="N2326" s="237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325</v>
      </c>
      <c r="AU2326" s="19" t="s">
        <v>85</v>
      </c>
    </row>
    <row r="2327" s="13" customFormat="1">
      <c r="A2327" s="13"/>
      <c r="B2327" s="238"/>
      <c r="C2327" s="239"/>
      <c r="D2327" s="240" t="s">
        <v>327</v>
      </c>
      <c r="E2327" s="241" t="s">
        <v>19</v>
      </c>
      <c r="F2327" s="242" t="s">
        <v>2512</v>
      </c>
      <c r="G2327" s="239"/>
      <c r="H2327" s="241" t="s">
        <v>19</v>
      </c>
      <c r="I2327" s="243"/>
      <c r="J2327" s="239"/>
      <c r="K2327" s="239"/>
      <c r="L2327" s="244"/>
      <c r="M2327" s="245"/>
      <c r="N2327" s="246"/>
      <c r="O2327" s="246"/>
      <c r="P2327" s="246"/>
      <c r="Q2327" s="246"/>
      <c r="R2327" s="246"/>
      <c r="S2327" s="246"/>
      <c r="T2327" s="247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8" t="s">
        <v>327</v>
      </c>
      <c r="AU2327" s="248" t="s">
        <v>85</v>
      </c>
      <c r="AV2327" s="13" t="s">
        <v>82</v>
      </c>
      <c r="AW2327" s="13" t="s">
        <v>36</v>
      </c>
      <c r="AX2327" s="13" t="s">
        <v>75</v>
      </c>
      <c r="AY2327" s="248" t="s">
        <v>207</v>
      </c>
    </row>
    <row r="2328" s="14" customFormat="1">
      <c r="A2328" s="14"/>
      <c r="B2328" s="249"/>
      <c r="C2328" s="250"/>
      <c r="D2328" s="240" t="s">
        <v>327</v>
      </c>
      <c r="E2328" s="251" t="s">
        <v>19</v>
      </c>
      <c r="F2328" s="252" t="s">
        <v>2836</v>
      </c>
      <c r="G2328" s="250"/>
      <c r="H2328" s="253">
        <v>14</v>
      </c>
      <c r="I2328" s="254"/>
      <c r="J2328" s="250"/>
      <c r="K2328" s="250"/>
      <c r="L2328" s="255"/>
      <c r="M2328" s="256"/>
      <c r="N2328" s="257"/>
      <c r="O2328" s="257"/>
      <c r="P2328" s="257"/>
      <c r="Q2328" s="257"/>
      <c r="R2328" s="257"/>
      <c r="S2328" s="257"/>
      <c r="T2328" s="258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9" t="s">
        <v>327</v>
      </c>
      <c r="AU2328" s="259" t="s">
        <v>85</v>
      </c>
      <c r="AV2328" s="14" t="s">
        <v>85</v>
      </c>
      <c r="AW2328" s="14" t="s">
        <v>36</v>
      </c>
      <c r="AX2328" s="14" t="s">
        <v>82</v>
      </c>
      <c r="AY2328" s="259" t="s">
        <v>207</v>
      </c>
    </row>
    <row r="2329" s="2" customFormat="1" ht="24.15" customHeight="1">
      <c r="A2329" s="40"/>
      <c r="B2329" s="41"/>
      <c r="C2329" s="214" t="s">
        <v>2837</v>
      </c>
      <c r="D2329" s="214" t="s">
        <v>211</v>
      </c>
      <c r="E2329" s="215" t="s">
        <v>2838</v>
      </c>
      <c r="F2329" s="216" t="s">
        <v>2839</v>
      </c>
      <c r="G2329" s="217" t="s">
        <v>430</v>
      </c>
      <c r="H2329" s="218">
        <v>0.64000000000000001</v>
      </c>
      <c r="I2329" s="219"/>
      <c r="J2329" s="220">
        <f>ROUND(I2329*H2329,2)</f>
        <v>0</v>
      </c>
      <c r="K2329" s="216" t="s">
        <v>323</v>
      </c>
      <c r="L2329" s="46"/>
      <c r="M2329" s="229" t="s">
        <v>19</v>
      </c>
      <c r="N2329" s="230" t="s">
        <v>46</v>
      </c>
      <c r="O2329" s="86"/>
      <c r="P2329" s="231">
        <f>O2329*H2329</f>
        <v>0</v>
      </c>
      <c r="Q2329" s="231">
        <v>0</v>
      </c>
      <c r="R2329" s="231">
        <f>Q2329*H2329</f>
        <v>0</v>
      </c>
      <c r="S2329" s="231">
        <v>0</v>
      </c>
      <c r="T2329" s="232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6" t="s">
        <v>486</v>
      </c>
      <c r="AT2329" s="226" t="s">
        <v>211</v>
      </c>
      <c r="AU2329" s="226" t="s">
        <v>85</v>
      </c>
      <c r="AY2329" s="19" t="s">
        <v>207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19" t="s">
        <v>82</v>
      </c>
      <c r="BK2329" s="227">
        <f>ROUND(I2329*H2329,2)</f>
        <v>0</v>
      </c>
      <c r="BL2329" s="19" t="s">
        <v>486</v>
      </c>
      <c r="BM2329" s="226" t="s">
        <v>2840</v>
      </c>
    </row>
    <row r="2330" s="2" customFormat="1">
      <c r="A2330" s="40"/>
      <c r="B2330" s="41"/>
      <c r="C2330" s="42"/>
      <c r="D2330" s="233" t="s">
        <v>325</v>
      </c>
      <c r="E2330" s="42"/>
      <c r="F2330" s="234" t="s">
        <v>2841</v>
      </c>
      <c r="G2330" s="42"/>
      <c r="H2330" s="42"/>
      <c r="I2330" s="235"/>
      <c r="J2330" s="42"/>
      <c r="K2330" s="42"/>
      <c r="L2330" s="46"/>
      <c r="M2330" s="236"/>
      <c r="N2330" s="237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325</v>
      </c>
      <c r="AU2330" s="19" t="s">
        <v>85</v>
      </c>
    </row>
    <row r="2331" s="12" customFormat="1" ht="22.8" customHeight="1">
      <c r="A2331" s="12"/>
      <c r="B2331" s="198"/>
      <c r="C2331" s="199"/>
      <c r="D2331" s="200" t="s">
        <v>74</v>
      </c>
      <c r="E2331" s="212" t="s">
        <v>2842</v>
      </c>
      <c r="F2331" s="212" t="s">
        <v>2843</v>
      </c>
      <c r="G2331" s="199"/>
      <c r="H2331" s="199"/>
      <c r="I2331" s="202"/>
      <c r="J2331" s="213">
        <f>BK2331</f>
        <v>0</v>
      </c>
      <c r="K2331" s="199"/>
      <c r="L2331" s="204"/>
      <c r="M2331" s="205"/>
      <c r="N2331" s="206"/>
      <c r="O2331" s="206"/>
      <c r="P2331" s="207">
        <f>SUM(P2332:P2349)</f>
        <v>0</v>
      </c>
      <c r="Q2331" s="206"/>
      <c r="R2331" s="207">
        <f>SUM(R2332:R2349)</f>
        <v>17.448999999999995</v>
      </c>
      <c r="S2331" s="206"/>
      <c r="T2331" s="208">
        <f>SUM(T2332:T2349)</f>
        <v>0.88328000000000007</v>
      </c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R2331" s="209" t="s">
        <v>85</v>
      </c>
      <c r="AT2331" s="210" t="s">
        <v>74</v>
      </c>
      <c r="AU2331" s="210" t="s">
        <v>82</v>
      </c>
      <c r="AY2331" s="209" t="s">
        <v>207</v>
      </c>
      <c r="BK2331" s="211">
        <f>SUM(BK2332:BK2349)</f>
        <v>0</v>
      </c>
    </row>
    <row r="2332" s="2" customFormat="1" ht="16.5" customHeight="1">
      <c r="A2332" s="40"/>
      <c r="B2332" s="41"/>
      <c r="C2332" s="214" t="s">
        <v>2844</v>
      </c>
      <c r="D2332" s="214" t="s">
        <v>211</v>
      </c>
      <c r="E2332" s="215" t="s">
        <v>2845</v>
      </c>
      <c r="F2332" s="216" t="s">
        <v>2846</v>
      </c>
      <c r="G2332" s="217" t="s">
        <v>496</v>
      </c>
      <c r="H2332" s="218">
        <v>3.5</v>
      </c>
      <c r="I2332" s="219"/>
      <c r="J2332" s="220">
        <f>ROUND(I2332*H2332,2)</f>
        <v>0</v>
      </c>
      <c r="K2332" s="216" t="s">
        <v>323</v>
      </c>
      <c r="L2332" s="46"/>
      <c r="M2332" s="229" t="s">
        <v>19</v>
      </c>
      <c r="N2332" s="230" t="s">
        <v>46</v>
      </c>
      <c r="O2332" s="86"/>
      <c r="P2332" s="231">
        <f>O2332*H2332</f>
        <v>0</v>
      </c>
      <c r="Q2332" s="231">
        <v>0</v>
      </c>
      <c r="R2332" s="231">
        <f>Q2332*H2332</f>
        <v>0</v>
      </c>
      <c r="S2332" s="231">
        <v>0.11248</v>
      </c>
      <c r="T2332" s="232">
        <f>S2332*H2332</f>
        <v>0.39367999999999997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26" t="s">
        <v>486</v>
      </c>
      <c r="AT2332" s="226" t="s">
        <v>211</v>
      </c>
      <c r="AU2332" s="226" t="s">
        <v>85</v>
      </c>
      <c r="AY2332" s="19" t="s">
        <v>207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19" t="s">
        <v>82</v>
      </c>
      <c r="BK2332" s="227">
        <f>ROUND(I2332*H2332,2)</f>
        <v>0</v>
      </c>
      <c r="BL2332" s="19" t="s">
        <v>486</v>
      </c>
      <c r="BM2332" s="226" t="s">
        <v>2847</v>
      </c>
    </row>
    <row r="2333" s="2" customFormat="1">
      <c r="A2333" s="40"/>
      <c r="B2333" s="41"/>
      <c r="C2333" s="42"/>
      <c r="D2333" s="233" t="s">
        <v>325</v>
      </c>
      <c r="E2333" s="42"/>
      <c r="F2333" s="234" t="s">
        <v>2848</v>
      </c>
      <c r="G2333" s="42"/>
      <c r="H2333" s="42"/>
      <c r="I2333" s="235"/>
      <c r="J2333" s="42"/>
      <c r="K2333" s="42"/>
      <c r="L2333" s="46"/>
      <c r="M2333" s="236"/>
      <c r="N2333" s="237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325</v>
      </c>
      <c r="AU2333" s="19" t="s">
        <v>85</v>
      </c>
    </row>
    <row r="2334" s="13" customFormat="1">
      <c r="A2334" s="13"/>
      <c r="B2334" s="238"/>
      <c r="C2334" s="239"/>
      <c r="D2334" s="240" t="s">
        <v>327</v>
      </c>
      <c r="E2334" s="241" t="s">
        <v>19</v>
      </c>
      <c r="F2334" s="242" t="s">
        <v>2849</v>
      </c>
      <c r="G2334" s="239"/>
      <c r="H2334" s="241" t="s">
        <v>19</v>
      </c>
      <c r="I2334" s="243"/>
      <c r="J2334" s="239"/>
      <c r="K2334" s="239"/>
      <c r="L2334" s="244"/>
      <c r="M2334" s="245"/>
      <c r="N2334" s="246"/>
      <c r="O2334" s="246"/>
      <c r="P2334" s="246"/>
      <c r="Q2334" s="246"/>
      <c r="R2334" s="246"/>
      <c r="S2334" s="246"/>
      <c r="T2334" s="247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8" t="s">
        <v>327</v>
      </c>
      <c r="AU2334" s="248" t="s">
        <v>85</v>
      </c>
      <c r="AV2334" s="13" t="s">
        <v>82</v>
      </c>
      <c r="AW2334" s="13" t="s">
        <v>36</v>
      </c>
      <c r="AX2334" s="13" t="s">
        <v>75</v>
      </c>
      <c r="AY2334" s="248" t="s">
        <v>207</v>
      </c>
    </row>
    <row r="2335" s="14" customFormat="1">
      <c r="A2335" s="14"/>
      <c r="B2335" s="249"/>
      <c r="C2335" s="250"/>
      <c r="D2335" s="240" t="s">
        <v>327</v>
      </c>
      <c r="E2335" s="251" t="s">
        <v>19</v>
      </c>
      <c r="F2335" s="252" t="s">
        <v>2850</v>
      </c>
      <c r="G2335" s="250"/>
      <c r="H2335" s="253">
        <v>3.5</v>
      </c>
      <c r="I2335" s="254"/>
      <c r="J2335" s="250"/>
      <c r="K2335" s="250"/>
      <c r="L2335" s="255"/>
      <c r="M2335" s="256"/>
      <c r="N2335" s="257"/>
      <c r="O2335" s="257"/>
      <c r="P2335" s="257"/>
      <c r="Q2335" s="257"/>
      <c r="R2335" s="257"/>
      <c r="S2335" s="257"/>
      <c r="T2335" s="258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9" t="s">
        <v>327</v>
      </c>
      <c r="AU2335" s="259" t="s">
        <v>85</v>
      </c>
      <c r="AV2335" s="14" t="s">
        <v>85</v>
      </c>
      <c r="AW2335" s="14" t="s">
        <v>36</v>
      </c>
      <c r="AX2335" s="14" t="s">
        <v>82</v>
      </c>
      <c r="AY2335" s="259" t="s">
        <v>207</v>
      </c>
    </row>
    <row r="2336" s="2" customFormat="1" ht="24.15" customHeight="1">
      <c r="A2336" s="40"/>
      <c r="B2336" s="41"/>
      <c r="C2336" s="214" t="s">
        <v>2851</v>
      </c>
      <c r="D2336" s="214" t="s">
        <v>211</v>
      </c>
      <c r="E2336" s="215" t="s">
        <v>2852</v>
      </c>
      <c r="F2336" s="216" t="s">
        <v>2853</v>
      </c>
      <c r="G2336" s="217" t="s">
        <v>214</v>
      </c>
      <c r="H2336" s="218">
        <v>2</v>
      </c>
      <c r="I2336" s="219"/>
      <c r="J2336" s="220">
        <f>ROUND(I2336*H2336,2)</f>
        <v>0</v>
      </c>
      <c r="K2336" s="216" t="s">
        <v>323</v>
      </c>
      <c r="L2336" s="46"/>
      <c r="M2336" s="229" t="s">
        <v>19</v>
      </c>
      <c r="N2336" s="230" t="s">
        <v>46</v>
      </c>
      <c r="O2336" s="86"/>
      <c r="P2336" s="231">
        <f>O2336*H2336</f>
        <v>0</v>
      </c>
      <c r="Q2336" s="231">
        <v>0</v>
      </c>
      <c r="R2336" s="231">
        <f>Q2336*H2336</f>
        <v>0</v>
      </c>
      <c r="S2336" s="231">
        <v>0.024</v>
      </c>
      <c r="T2336" s="232">
        <f>S2336*H2336</f>
        <v>0.048000000000000001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26" t="s">
        <v>486</v>
      </c>
      <c r="AT2336" s="226" t="s">
        <v>211</v>
      </c>
      <c r="AU2336" s="226" t="s">
        <v>85</v>
      </c>
      <c r="AY2336" s="19" t="s">
        <v>207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19" t="s">
        <v>82</v>
      </c>
      <c r="BK2336" s="227">
        <f>ROUND(I2336*H2336,2)</f>
        <v>0</v>
      </c>
      <c r="BL2336" s="19" t="s">
        <v>486</v>
      </c>
      <c r="BM2336" s="226" t="s">
        <v>2854</v>
      </c>
    </row>
    <row r="2337" s="2" customFormat="1">
      <c r="A2337" s="40"/>
      <c r="B2337" s="41"/>
      <c r="C2337" s="42"/>
      <c r="D2337" s="233" t="s">
        <v>325</v>
      </c>
      <c r="E2337" s="42"/>
      <c r="F2337" s="234" t="s">
        <v>2855</v>
      </c>
      <c r="G2337" s="42"/>
      <c r="H2337" s="42"/>
      <c r="I2337" s="235"/>
      <c r="J2337" s="42"/>
      <c r="K2337" s="42"/>
      <c r="L2337" s="46"/>
      <c r="M2337" s="236"/>
      <c r="N2337" s="237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325</v>
      </c>
      <c r="AU2337" s="19" t="s">
        <v>85</v>
      </c>
    </row>
    <row r="2338" s="13" customFormat="1">
      <c r="A2338" s="13"/>
      <c r="B2338" s="238"/>
      <c r="C2338" s="239"/>
      <c r="D2338" s="240" t="s">
        <v>327</v>
      </c>
      <c r="E2338" s="241" t="s">
        <v>19</v>
      </c>
      <c r="F2338" s="242" t="s">
        <v>1713</v>
      </c>
      <c r="G2338" s="239"/>
      <c r="H2338" s="241" t="s">
        <v>19</v>
      </c>
      <c r="I2338" s="243"/>
      <c r="J2338" s="239"/>
      <c r="K2338" s="239"/>
      <c r="L2338" s="244"/>
      <c r="M2338" s="245"/>
      <c r="N2338" s="246"/>
      <c r="O2338" s="246"/>
      <c r="P2338" s="246"/>
      <c r="Q2338" s="246"/>
      <c r="R2338" s="246"/>
      <c r="S2338" s="246"/>
      <c r="T2338" s="247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8" t="s">
        <v>327</v>
      </c>
      <c r="AU2338" s="248" t="s">
        <v>85</v>
      </c>
      <c r="AV2338" s="13" t="s">
        <v>82</v>
      </c>
      <c r="AW2338" s="13" t="s">
        <v>36</v>
      </c>
      <c r="AX2338" s="13" t="s">
        <v>75</v>
      </c>
      <c r="AY2338" s="248" t="s">
        <v>207</v>
      </c>
    </row>
    <row r="2339" s="14" customFormat="1">
      <c r="A2339" s="14"/>
      <c r="B2339" s="249"/>
      <c r="C2339" s="250"/>
      <c r="D2339" s="240" t="s">
        <v>327</v>
      </c>
      <c r="E2339" s="251" t="s">
        <v>19</v>
      </c>
      <c r="F2339" s="252" t="s">
        <v>85</v>
      </c>
      <c r="G2339" s="250"/>
      <c r="H2339" s="253">
        <v>2</v>
      </c>
      <c r="I2339" s="254"/>
      <c r="J2339" s="250"/>
      <c r="K2339" s="250"/>
      <c r="L2339" s="255"/>
      <c r="M2339" s="256"/>
      <c r="N2339" s="257"/>
      <c r="O2339" s="257"/>
      <c r="P2339" s="257"/>
      <c r="Q2339" s="257"/>
      <c r="R2339" s="257"/>
      <c r="S2339" s="257"/>
      <c r="T2339" s="258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9" t="s">
        <v>327</v>
      </c>
      <c r="AU2339" s="259" t="s">
        <v>85</v>
      </c>
      <c r="AV2339" s="14" t="s">
        <v>85</v>
      </c>
      <c r="AW2339" s="14" t="s">
        <v>36</v>
      </c>
      <c r="AX2339" s="14" t="s">
        <v>82</v>
      </c>
      <c r="AY2339" s="259" t="s">
        <v>207</v>
      </c>
    </row>
    <row r="2340" s="2" customFormat="1" ht="16.5" customHeight="1">
      <c r="A2340" s="40"/>
      <c r="B2340" s="41"/>
      <c r="C2340" s="214" t="s">
        <v>2856</v>
      </c>
      <c r="D2340" s="214" t="s">
        <v>211</v>
      </c>
      <c r="E2340" s="215" t="s">
        <v>2857</v>
      </c>
      <c r="F2340" s="216" t="s">
        <v>2858</v>
      </c>
      <c r="G2340" s="217" t="s">
        <v>214</v>
      </c>
      <c r="H2340" s="218">
        <v>4</v>
      </c>
      <c r="I2340" s="219"/>
      <c r="J2340" s="220">
        <f>ROUND(I2340*H2340,2)</f>
        <v>0</v>
      </c>
      <c r="K2340" s="216" t="s">
        <v>323</v>
      </c>
      <c r="L2340" s="46"/>
      <c r="M2340" s="229" t="s">
        <v>19</v>
      </c>
      <c r="N2340" s="230" t="s">
        <v>46</v>
      </c>
      <c r="O2340" s="86"/>
      <c r="P2340" s="231">
        <f>O2340*H2340</f>
        <v>0</v>
      </c>
      <c r="Q2340" s="231">
        <v>0</v>
      </c>
      <c r="R2340" s="231">
        <f>Q2340*H2340</f>
        <v>0</v>
      </c>
      <c r="S2340" s="231">
        <v>0.1104</v>
      </c>
      <c r="T2340" s="232">
        <f>S2340*H2340</f>
        <v>0.44159999999999999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26" t="s">
        <v>486</v>
      </c>
      <c r="AT2340" s="226" t="s">
        <v>211</v>
      </c>
      <c r="AU2340" s="226" t="s">
        <v>85</v>
      </c>
      <c r="AY2340" s="19" t="s">
        <v>207</v>
      </c>
      <c r="BE2340" s="227">
        <f>IF(N2340="základní",J2340,0)</f>
        <v>0</v>
      </c>
      <c r="BF2340" s="227">
        <f>IF(N2340="snížená",J2340,0)</f>
        <v>0</v>
      </c>
      <c r="BG2340" s="227">
        <f>IF(N2340="zákl. přenesená",J2340,0)</f>
        <v>0</v>
      </c>
      <c r="BH2340" s="227">
        <f>IF(N2340="sníž. přenesená",J2340,0)</f>
        <v>0</v>
      </c>
      <c r="BI2340" s="227">
        <f>IF(N2340="nulová",J2340,0)</f>
        <v>0</v>
      </c>
      <c r="BJ2340" s="19" t="s">
        <v>82</v>
      </c>
      <c r="BK2340" s="227">
        <f>ROUND(I2340*H2340,2)</f>
        <v>0</v>
      </c>
      <c r="BL2340" s="19" t="s">
        <v>486</v>
      </c>
      <c r="BM2340" s="226" t="s">
        <v>2859</v>
      </c>
    </row>
    <row r="2341" s="2" customFormat="1">
      <c r="A2341" s="40"/>
      <c r="B2341" s="41"/>
      <c r="C2341" s="42"/>
      <c r="D2341" s="233" t="s">
        <v>325</v>
      </c>
      <c r="E2341" s="42"/>
      <c r="F2341" s="234" t="s">
        <v>2860</v>
      </c>
      <c r="G2341" s="42"/>
      <c r="H2341" s="42"/>
      <c r="I2341" s="235"/>
      <c r="J2341" s="42"/>
      <c r="K2341" s="42"/>
      <c r="L2341" s="46"/>
      <c r="M2341" s="236"/>
      <c r="N2341" s="237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325</v>
      </c>
      <c r="AU2341" s="19" t="s">
        <v>85</v>
      </c>
    </row>
    <row r="2342" s="13" customFormat="1">
      <c r="A2342" s="13"/>
      <c r="B2342" s="238"/>
      <c r="C2342" s="239"/>
      <c r="D2342" s="240" t="s">
        <v>327</v>
      </c>
      <c r="E2342" s="241" t="s">
        <v>19</v>
      </c>
      <c r="F2342" s="242" t="s">
        <v>2861</v>
      </c>
      <c r="G2342" s="239"/>
      <c r="H2342" s="241" t="s">
        <v>19</v>
      </c>
      <c r="I2342" s="243"/>
      <c r="J2342" s="239"/>
      <c r="K2342" s="239"/>
      <c r="L2342" s="244"/>
      <c r="M2342" s="245"/>
      <c r="N2342" s="246"/>
      <c r="O2342" s="246"/>
      <c r="P2342" s="246"/>
      <c r="Q2342" s="246"/>
      <c r="R2342" s="246"/>
      <c r="S2342" s="246"/>
      <c r="T2342" s="247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8" t="s">
        <v>327</v>
      </c>
      <c r="AU2342" s="248" t="s">
        <v>85</v>
      </c>
      <c r="AV2342" s="13" t="s">
        <v>82</v>
      </c>
      <c r="AW2342" s="13" t="s">
        <v>36</v>
      </c>
      <c r="AX2342" s="13" t="s">
        <v>75</v>
      </c>
      <c r="AY2342" s="248" t="s">
        <v>207</v>
      </c>
    </row>
    <row r="2343" s="14" customFormat="1">
      <c r="A2343" s="14"/>
      <c r="B2343" s="249"/>
      <c r="C2343" s="250"/>
      <c r="D2343" s="240" t="s">
        <v>327</v>
      </c>
      <c r="E2343" s="251" t="s">
        <v>19</v>
      </c>
      <c r="F2343" s="252" t="s">
        <v>215</v>
      </c>
      <c r="G2343" s="250"/>
      <c r="H2343" s="253">
        <v>4</v>
      </c>
      <c r="I2343" s="254"/>
      <c r="J2343" s="250"/>
      <c r="K2343" s="250"/>
      <c r="L2343" s="255"/>
      <c r="M2343" s="256"/>
      <c r="N2343" s="257"/>
      <c r="O2343" s="257"/>
      <c r="P2343" s="257"/>
      <c r="Q2343" s="257"/>
      <c r="R2343" s="257"/>
      <c r="S2343" s="257"/>
      <c r="T2343" s="258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9" t="s">
        <v>327</v>
      </c>
      <c r="AU2343" s="259" t="s">
        <v>85</v>
      </c>
      <c r="AV2343" s="14" t="s">
        <v>85</v>
      </c>
      <c r="AW2343" s="14" t="s">
        <v>36</v>
      </c>
      <c r="AX2343" s="14" t="s">
        <v>82</v>
      </c>
      <c r="AY2343" s="259" t="s">
        <v>207</v>
      </c>
    </row>
    <row r="2344" s="2" customFormat="1" ht="24.15" customHeight="1">
      <c r="A2344" s="40"/>
      <c r="B2344" s="41"/>
      <c r="C2344" s="214" t="s">
        <v>2862</v>
      </c>
      <c r="D2344" s="214" t="s">
        <v>211</v>
      </c>
      <c r="E2344" s="215" t="s">
        <v>2863</v>
      </c>
      <c r="F2344" s="216" t="s">
        <v>2864</v>
      </c>
      <c r="G2344" s="217" t="s">
        <v>220</v>
      </c>
      <c r="H2344" s="218">
        <v>566.29999999999995</v>
      </c>
      <c r="I2344" s="219"/>
      <c r="J2344" s="220">
        <f>ROUND(I2344*H2344,2)</f>
        <v>0</v>
      </c>
      <c r="K2344" s="216" t="s">
        <v>19</v>
      </c>
      <c r="L2344" s="46"/>
      <c r="M2344" s="229" t="s">
        <v>19</v>
      </c>
      <c r="N2344" s="230" t="s">
        <v>46</v>
      </c>
      <c r="O2344" s="86"/>
      <c r="P2344" s="231">
        <f>O2344*H2344</f>
        <v>0</v>
      </c>
      <c r="Q2344" s="231">
        <v>0.029999999999999999</v>
      </c>
      <c r="R2344" s="231">
        <f>Q2344*H2344</f>
        <v>16.988999999999997</v>
      </c>
      <c r="S2344" s="231">
        <v>0</v>
      </c>
      <c r="T2344" s="232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486</v>
      </c>
      <c r="AT2344" s="226" t="s">
        <v>211</v>
      </c>
      <c r="AU2344" s="226" t="s">
        <v>85</v>
      </c>
      <c r="AY2344" s="19" t="s">
        <v>207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82</v>
      </c>
      <c r="BK2344" s="227">
        <f>ROUND(I2344*H2344,2)</f>
        <v>0</v>
      </c>
      <c r="BL2344" s="19" t="s">
        <v>486</v>
      </c>
      <c r="BM2344" s="226" t="s">
        <v>2865</v>
      </c>
    </row>
    <row r="2345" s="2" customFormat="1" ht="16.5" customHeight="1">
      <c r="A2345" s="40"/>
      <c r="B2345" s="41"/>
      <c r="C2345" s="214" t="s">
        <v>2866</v>
      </c>
      <c r="D2345" s="214" t="s">
        <v>211</v>
      </c>
      <c r="E2345" s="215" t="s">
        <v>2867</v>
      </c>
      <c r="F2345" s="216" t="s">
        <v>2868</v>
      </c>
      <c r="G2345" s="217" t="s">
        <v>214</v>
      </c>
      <c r="H2345" s="218">
        <v>1</v>
      </c>
      <c r="I2345" s="219"/>
      <c r="J2345" s="220">
        <f>ROUND(I2345*H2345,2)</f>
        <v>0</v>
      </c>
      <c r="K2345" s="216" t="s">
        <v>19</v>
      </c>
      <c r="L2345" s="46"/>
      <c r="M2345" s="229" t="s">
        <v>19</v>
      </c>
      <c r="N2345" s="230" t="s">
        <v>46</v>
      </c>
      <c r="O2345" s="86"/>
      <c r="P2345" s="231">
        <f>O2345*H2345</f>
        <v>0</v>
      </c>
      <c r="Q2345" s="231">
        <v>0.14999999999999999</v>
      </c>
      <c r="R2345" s="231">
        <f>Q2345*H2345</f>
        <v>0.14999999999999999</v>
      </c>
      <c r="S2345" s="231">
        <v>0</v>
      </c>
      <c r="T2345" s="232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26" t="s">
        <v>486</v>
      </c>
      <c r="AT2345" s="226" t="s">
        <v>211</v>
      </c>
      <c r="AU2345" s="226" t="s">
        <v>85</v>
      </c>
      <c r="AY2345" s="19" t="s">
        <v>207</v>
      </c>
      <c r="BE2345" s="227">
        <f>IF(N2345="základní",J2345,0)</f>
        <v>0</v>
      </c>
      <c r="BF2345" s="227">
        <f>IF(N2345="snížená",J2345,0)</f>
        <v>0</v>
      </c>
      <c r="BG2345" s="227">
        <f>IF(N2345="zákl. přenesená",J2345,0)</f>
        <v>0</v>
      </c>
      <c r="BH2345" s="227">
        <f>IF(N2345="sníž. přenesená",J2345,0)</f>
        <v>0</v>
      </c>
      <c r="BI2345" s="227">
        <f>IF(N2345="nulová",J2345,0)</f>
        <v>0</v>
      </c>
      <c r="BJ2345" s="19" t="s">
        <v>82</v>
      </c>
      <c r="BK2345" s="227">
        <f>ROUND(I2345*H2345,2)</f>
        <v>0</v>
      </c>
      <c r="BL2345" s="19" t="s">
        <v>486</v>
      </c>
      <c r="BM2345" s="226" t="s">
        <v>2869</v>
      </c>
    </row>
    <row r="2346" s="2" customFormat="1" ht="16.5" customHeight="1">
      <c r="A2346" s="40"/>
      <c r="B2346" s="41"/>
      <c r="C2346" s="214" t="s">
        <v>2870</v>
      </c>
      <c r="D2346" s="214" t="s">
        <v>211</v>
      </c>
      <c r="E2346" s="215" t="s">
        <v>2871</v>
      </c>
      <c r="F2346" s="216" t="s">
        <v>2868</v>
      </c>
      <c r="G2346" s="217" t="s">
        <v>214</v>
      </c>
      <c r="H2346" s="218">
        <v>1</v>
      </c>
      <c r="I2346" s="219"/>
      <c r="J2346" s="220">
        <f>ROUND(I2346*H2346,2)</f>
        <v>0</v>
      </c>
      <c r="K2346" s="216" t="s">
        <v>19</v>
      </c>
      <c r="L2346" s="46"/>
      <c r="M2346" s="229" t="s">
        <v>19</v>
      </c>
      <c r="N2346" s="230" t="s">
        <v>46</v>
      </c>
      <c r="O2346" s="86"/>
      <c r="P2346" s="231">
        <f>O2346*H2346</f>
        <v>0</v>
      </c>
      <c r="Q2346" s="231">
        <v>0.070000000000000007</v>
      </c>
      <c r="R2346" s="231">
        <f>Q2346*H2346</f>
        <v>0.070000000000000007</v>
      </c>
      <c r="S2346" s="231">
        <v>0</v>
      </c>
      <c r="T2346" s="232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6" t="s">
        <v>486</v>
      </c>
      <c r="AT2346" s="226" t="s">
        <v>211</v>
      </c>
      <c r="AU2346" s="226" t="s">
        <v>85</v>
      </c>
      <c r="AY2346" s="19" t="s">
        <v>207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19" t="s">
        <v>82</v>
      </c>
      <c r="BK2346" s="227">
        <f>ROUND(I2346*H2346,2)</f>
        <v>0</v>
      </c>
      <c r="BL2346" s="19" t="s">
        <v>486</v>
      </c>
      <c r="BM2346" s="226" t="s">
        <v>2872</v>
      </c>
    </row>
    <row r="2347" s="2" customFormat="1" ht="21.75" customHeight="1">
      <c r="A2347" s="40"/>
      <c r="B2347" s="41"/>
      <c r="C2347" s="214" t="s">
        <v>2873</v>
      </c>
      <c r="D2347" s="214" t="s">
        <v>211</v>
      </c>
      <c r="E2347" s="215" t="s">
        <v>2874</v>
      </c>
      <c r="F2347" s="216" t="s">
        <v>2875</v>
      </c>
      <c r="G2347" s="217" t="s">
        <v>214</v>
      </c>
      <c r="H2347" s="218">
        <v>6</v>
      </c>
      <c r="I2347" s="219"/>
      <c r="J2347" s="220">
        <f>ROUND(I2347*H2347,2)</f>
        <v>0</v>
      </c>
      <c r="K2347" s="216" t="s">
        <v>19</v>
      </c>
      <c r="L2347" s="46"/>
      <c r="M2347" s="229" t="s">
        <v>19</v>
      </c>
      <c r="N2347" s="230" t="s">
        <v>46</v>
      </c>
      <c r="O2347" s="86"/>
      <c r="P2347" s="231">
        <f>O2347*H2347</f>
        <v>0</v>
      </c>
      <c r="Q2347" s="231">
        <v>0.040000000000000001</v>
      </c>
      <c r="R2347" s="231">
        <f>Q2347*H2347</f>
        <v>0.23999999999999999</v>
      </c>
      <c r="S2347" s="231">
        <v>0</v>
      </c>
      <c r="T2347" s="232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26" t="s">
        <v>486</v>
      </c>
      <c r="AT2347" s="226" t="s">
        <v>211</v>
      </c>
      <c r="AU2347" s="226" t="s">
        <v>85</v>
      </c>
      <c r="AY2347" s="19" t="s">
        <v>207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19" t="s">
        <v>82</v>
      </c>
      <c r="BK2347" s="227">
        <f>ROUND(I2347*H2347,2)</f>
        <v>0</v>
      </c>
      <c r="BL2347" s="19" t="s">
        <v>486</v>
      </c>
      <c r="BM2347" s="226" t="s">
        <v>2876</v>
      </c>
    </row>
    <row r="2348" s="2" customFormat="1" ht="24.15" customHeight="1">
      <c r="A2348" s="40"/>
      <c r="B2348" s="41"/>
      <c r="C2348" s="214" t="s">
        <v>2877</v>
      </c>
      <c r="D2348" s="214" t="s">
        <v>211</v>
      </c>
      <c r="E2348" s="215" t="s">
        <v>2878</v>
      </c>
      <c r="F2348" s="216" t="s">
        <v>2879</v>
      </c>
      <c r="G2348" s="217" t="s">
        <v>430</v>
      </c>
      <c r="H2348" s="218">
        <v>17.449000000000002</v>
      </c>
      <c r="I2348" s="219"/>
      <c r="J2348" s="220">
        <f>ROUND(I2348*H2348,2)</f>
        <v>0</v>
      </c>
      <c r="K2348" s="216" t="s">
        <v>323</v>
      </c>
      <c r="L2348" s="46"/>
      <c r="M2348" s="229" t="s">
        <v>19</v>
      </c>
      <c r="N2348" s="230" t="s">
        <v>46</v>
      </c>
      <c r="O2348" s="86"/>
      <c r="P2348" s="231">
        <f>O2348*H2348</f>
        <v>0</v>
      </c>
      <c r="Q2348" s="231">
        <v>0</v>
      </c>
      <c r="R2348" s="231">
        <f>Q2348*H2348</f>
        <v>0</v>
      </c>
      <c r="S2348" s="231">
        <v>0</v>
      </c>
      <c r="T2348" s="232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6" t="s">
        <v>486</v>
      </c>
      <c r="AT2348" s="226" t="s">
        <v>211</v>
      </c>
      <c r="AU2348" s="226" t="s">
        <v>85</v>
      </c>
      <c r="AY2348" s="19" t="s">
        <v>207</v>
      </c>
      <c r="BE2348" s="227">
        <f>IF(N2348="základní",J2348,0)</f>
        <v>0</v>
      </c>
      <c r="BF2348" s="227">
        <f>IF(N2348="snížená",J2348,0)</f>
        <v>0</v>
      </c>
      <c r="BG2348" s="227">
        <f>IF(N2348="zákl. přenesená",J2348,0)</f>
        <v>0</v>
      </c>
      <c r="BH2348" s="227">
        <f>IF(N2348="sníž. přenesená",J2348,0)</f>
        <v>0</v>
      </c>
      <c r="BI2348" s="227">
        <f>IF(N2348="nulová",J2348,0)</f>
        <v>0</v>
      </c>
      <c r="BJ2348" s="19" t="s">
        <v>82</v>
      </c>
      <c r="BK2348" s="227">
        <f>ROUND(I2348*H2348,2)</f>
        <v>0</v>
      </c>
      <c r="BL2348" s="19" t="s">
        <v>486</v>
      </c>
      <c r="BM2348" s="226" t="s">
        <v>2880</v>
      </c>
    </row>
    <row r="2349" s="2" customFormat="1">
      <c r="A2349" s="40"/>
      <c r="B2349" s="41"/>
      <c r="C2349" s="42"/>
      <c r="D2349" s="233" t="s">
        <v>325</v>
      </c>
      <c r="E2349" s="42"/>
      <c r="F2349" s="234" t="s">
        <v>2881</v>
      </c>
      <c r="G2349" s="42"/>
      <c r="H2349" s="42"/>
      <c r="I2349" s="235"/>
      <c r="J2349" s="42"/>
      <c r="K2349" s="42"/>
      <c r="L2349" s="46"/>
      <c r="M2349" s="236"/>
      <c r="N2349" s="237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325</v>
      </c>
      <c r="AU2349" s="19" t="s">
        <v>85</v>
      </c>
    </row>
    <row r="2350" s="12" customFormat="1" ht="22.8" customHeight="1">
      <c r="A2350" s="12"/>
      <c r="B2350" s="198"/>
      <c r="C2350" s="199"/>
      <c r="D2350" s="200" t="s">
        <v>74</v>
      </c>
      <c r="E2350" s="212" t="s">
        <v>2882</v>
      </c>
      <c r="F2350" s="212" t="s">
        <v>2883</v>
      </c>
      <c r="G2350" s="199"/>
      <c r="H2350" s="199"/>
      <c r="I2350" s="202"/>
      <c r="J2350" s="213">
        <f>BK2350</f>
        <v>0</v>
      </c>
      <c r="K2350" s="199"/>
      <c r="L2350" s="204"/>
      <c r="M2350" s="205"/>
      <c r="N2350" s="206"/>
      <c r="O2350" s="206"/>
      <c r="P2350" s="207">
        <f>SUM(P2351:P2383)</f>
        <v>0</v>
      </c>
      <c r="Q2350" s="206"/>
      <c r="R2350" s="207">
        <f>SUM(R2351:R2383)</f>
        <v>3.4593500000000001</v>
      </c>
      <c r="S2350" s="206"/>
      <c r="T2350" s="208">
        <f>SUM(T2351:T2383)</f>
        <v>0.72499999999999998</v>
      </c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R2350" s="209" t="s">
        <v>85</v>
      </c>
      <c r="AT2350" s="210" t="s">
        <v>74</v>
      </c>
      <c r="AU2350" s="210" t="s">
        <v>82</v>
      </c>
      <c r="AY2350" s="209" t="s">
        <v>207</v>
      </c>
      <c r="BK2350" s="211">
        <f>SUM(BK2351:BK2383)</f>
        <v>0</v>
      </c>
    </row>
    <row r="2351" s="2" customFormat="1" ht="16.5" customHeight="1">
      <c r="A2351" s="40"/>
      <c r="B2351" s="41"/>
      <c r="C2351" s="214" t="s">
        <v>2884</v>
      </c>
      <c r="D2351" s="214" t="s">
        <v>211</v>
      </c>
      <c r="E2351" s="215" t="s">
        <v>2885</v>
      </c>
      <c r="F2351" s="216" t="s">
        <v>2886</v>
      </c>
      <c r="G2351" s="217" t="s">
        <v>496</v>
      </c>
      <c r="H2351" s="218">
        <v>9</v>
      </c>
      <c r="I2351" s="219"/>
      <c r="J2351" s="220">
        <f>ROUND(I2351*H2351,2)</f>
        <v>0</v>
      </c>
      <c r="K2351" s="216" t="s">
        <v>323</v>
      </c>
      <c r="L2351" s="46"/>
      <c r="M2351" s="229" t="s">
        <v>19</v>
      </c>
      <c r="N2351" s="230" t="s">
        <v>46</v>
      </c>
      <c r="O2351" s="86"/>
      <c r="P2351" s="231">
        <f>O2351*H2351</f>
        <v>0</v>
      </c>
      <c r="Q2351" s="231">
        <v>0</v>
      </c>
      <c r="R2351" s="231">
        <f>Q2351*H2351</f>
        <v>0</v>
      </c>
      <c r="S2351" s="231">
        <v>0.025000000000000001</v>
      </c>
      <c r="T2351" s="232">
        <f>S2351*H2351</f>
        <v>0.22500000000000001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26" t="s">
        <v>486</v>
      </c>
      <c r="AT2351" s="226" t="s">
        <v>211</v>
      </c>
      <c r="AU2351" s="226" t="s">
        <v>85</v>
      </c>
      <c r="AY2351" s="19" t="s">
        <v>207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19" t="s">
        <v>82</v>
      </c>
      <c r="BK2351" s="227">
        <f>ROUND(I2351*H2351,2)</f>
        <v>0</v>
      </c>
      <c r="BL2351" s="19" t="s">
        <v>486</v>
      </c>
      <c r="BM2351" s="226" t="s">
        <v>2887</v>
      </c>
    </row>
    <row r="2352" s="2" customFormat="1">
      <c r="A2352" s="40"/>
      <c r="B2352" s="41"/>
      <c r="C2352" s="42"/>
      <c r="D2352" s="233" t="s">
        <v>325</v>
      </c>
      <c r="E2352" s="42"/>
      <c r="F2352" s="234" t="s">
        <v>2888</v>
      </c>
      <c r="G2352" s="42"/>
      <c r="H2352" s="42"/>
      <c r="I2352" s="235"/>
      <c r="J2352" s="42"/>
      <c r="K2352" s="42"/>
      <c r="L2352" s="46"/>
      <c r="M2352" s="236"/>
      <c r="N2352" s="237"/>
      <c r="O2352" s="86"/>
      <c r="P2352" s="86"/>
      <c r="Q2352" s="86"/>
      <c r="R2352" s="86"/>
      <c r="S2352" s="86"/>
      <c r="T2352" s="87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9" t="s">
        <v>325</v>
      </c>
      <c r="AU2352" s="19" t="s">
        <v>85</v>
      </c>
    </row>
    <row r="2353" s="13" customFormat="1">
      <c r="A2353" s="13"/>
      <c r="B2353" s="238"/>
      <c r="C2353" s="239"/>
      <c r="D2353" s="240" t="s">
        <v>327</v>
      </c>
      <c r="E2353" s="241" t="s">
        <v>19</v>
      </c>
      <c r="F2353" s="242" t="s">
        <v>2849</v>
      </c>
      <c r="G2353" s="239"/>
      <c r="H2353" s="241" t="s">
        <v>19</v>
      </c>
      <c r="I2353" s="243"/>
      <c r="J2353" s="239"/>
      <c r="K2353" s="239"/>
      <c r="L2353" s="244"/>
      <c r="M2353" s="245"/>
      <c r="N2353" s="246"/>
      <c r="O2353" s="246"/>
      <c r="P2353" s="246"/>
      <c r="Q2353" s="246"/>
      <c r="R2353" s="246"/>
      <c r="S2353" s="246"/>
      <c r="T2353" s="247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8" t="s">
        <v>327</v>
      </c>
      <c r="AU2353" s="248" t="s">
        <v>85</v>
      </c>
      <c r="AV2353" s="13" t="s">
        <v>82</v>
      </c>
      <c r="AW2353" s="13" t="s">
        <v>36</v>
      </c>
      <c r="AX2353" s="13" t="s">
        <v>75</v>
      </c>
      <c r="AY2353" s="248" t="s">
        <v>207</v>
      </c>
    </row>
    <row r="2354" s="14" customFormat="1">
      <c r="A2354" s="14"/>
      <c r="B2354" s="249"/>
      <c r="C2354" s="250"/>
      <c r="D2354" s="240" t="s">
        <v>327</v>
      </c>
      <c r="E2354" s="251" t="s">
        <v>19</v>
      </c>
      <c r="F2354" s="252" t="s">
        <v>2889</v>
      </c>
      <c r="G2354" s="250"/>
      <c r="H2354" s="253">
        <v>9</v>
      </c>
      <c r="I2354" s="254"/>
      <c r="J2354" s="250"/>
      <c r="K2354" s="250"/>
      <c r="L2354" s="255"/>
      <c r="M2354" s="256"/>
      <c r="N2354" s="257"/>
      <c r="O2354" s="257"/>
      <c r="P2354" s="257"/>
      <c r="Q2354" s="257"/>
      <c r="R2354" s="257"/>
      <c r="S2354" s="257"/>
      <c r="T2354" s="258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9" t="s">
        <v>327</v>
      </c>
      <c r="AU2354" s="259" t="s">
        <v>85</v>
      </c>
      <c r="AV2354" s="14" t="s">
        <v>85</v>
      </c>
      <c r="AW2354" s="14" t="s">
        <v>36</v>
      </c>
      <c r="AX2354" s="14" t="s">
        <v>82</v>
      </c>
      <c r="AY2354" s="259" t="s">
        <v>207</v>
      </c>
    </row>
    <row r="2355" s="2" customFormat="1" ht="21.75" customHeight="1">
      <c r="A2355" s="40"/>
      <c r="B2355" s="41"/>
      <c r="C2355" s="214" t="s">
        <v>2890</v>
      </c>
      <c r="D2355" s="214" t="s">
        <v>211</v>
      </c>
      <c r="E2355" s="215" t="s">
        <v>2891</v>
      </c>
      <c r="F2355" s="216" t="s">
        <v>2892</v>
      </c>
      <c r="G2355" s="217" t="s">
        <v>2073</v>
      </c>
      <c r="H2355" s="218">
        <v>500</v>
      </c>
      <c r="I2355" s="219"/>
      <c r="J2355" s="220">
        <f>ROUND(I2355*H2355,2)</f>
        <v>0</v>
      </c>
      <c r="K2355" s="216" t="s">
        <v>323</v>
      </c>
      <c r="L2355" s="46"/>
      <c r="M2355" s="229" t="s">
        <v>19</v>
      </c>
      <c r="N2355" s="230" t="s">
        <v>46</v>
      </c>
      <c r="O2355" s="86"/>
      <c r="P2355" s="231">
        <f>O2355*H2355</f>
        <v>0</v>
      </c>
      <c r="Q2355" s="231">
        <v>0</v>
      </c>
      <c r="R2355" s="231">
        <f>Q2355*H2355</f>
        <v>0</v>
      </c>
      <c r="S2355" s="231">
        <v>0.001</v>
      </c>
      <c r="T2355" s="232">
        <f>S2355*H2355</f>
        <v>0.5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6" t="s">
        <v>486</v>
      </c>
      <c r="AT2355" s="226" t="s">
        <v>211</v>
      </c>
      <c r="AU2355" s="226" t="s">
        <v>85</v>
      </c>
      <c r="AY2355" s="19" t="s">
        <v>207</v>
      </c>
      <c r="BE2355" s="227">
        <f>IF(N2355="základní",J2355,0)</f>
        <v>0</v>
      </c>
      <c r="BF2355" s="227">
        <f>IF(N2355="snížená",J2355,0)</f>
        <v>0</v>
      </c>
      <c r="BG2355" s="227">
        <f>IF(N2355="zákl. přenesená",J2355,0)</f>
        <v>0</v>
      </c>
      <c r="BH2355" s="227">
        <f>IF(N2355="sníž. přenesená",J2355,0)</f>
        <v>0</v>
      </c>
      <c r="BI2355" s="227">
        <f>IF(N2355="nulová",J2355,0)</f>
        <v>0</v>
      </c>
      <c r="BJ2355" s="19" t="s">
        <v>82</v>
      </c>
      <c r="BK2355" s="227">
        <f>ROUND(I2355*H2355,2)</f>
        <v>0</v>
      </c>
      <c r="BL2355" s="19" t="s">
        <v>486</v>
      </c>
      <c r="BM2355" s="226" t="s">
        <v>2893</v>
      </c>
    </row>
    <row r="2356" s="2" customFormat="1">
      <c r="A2356" s="40"/>
      <c r="B2356" s="41"/>
      <c r="C2356" s="42"/>
      <c r="D2356" s="233" t="s">
        <v>325</v>
      </c>
      <c r="E2356" s="42"/>
      <c r="F2356" s="234" t="s">
        <v>2894</v>
      </c>
      <c r="G2356" s="42"/>
      <c r="H2356" s="42"/>
      <c r="I2356" s="235"/>
      <c r="J2356" s="42"/>
      <c r="K2356" s="42"/>
      <c r="L2356" s="46"/>
      <c r="M2356" s="236"/>
      <c r="N2356" s="237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325</v>
      </c>
      <c r="AU2356" s="19" t="s">
        <v>85</v>
      </c>
    </row>
    <row r="2357" s="13" customFormat="1">
      <c r="A2357" s="13"/>
      <c r="B2357" s="238"/>
      <c r="C2357" s="239"/>
      <c r="D2357" s="240" t="s">
        <v>327</v>
      </c>
      <c r="E2357" s="241" t="s">
        <v>19</v>
      </c>
      <c r="F2357" s="242" t="s">
        <v>2895</v>
      </c>
      <c r="G2357" s="239"/>
      <c r="H2357" s="241" t="s">
        <v>19</v>
      </c>
      <c r="I2357" s="243"/>
      <c r="J2357" s="239"/>
      <c r="K2357" s="239"/>
      <c r="L2357" s="244"/>
      <c r="M2357" s="245"/>
      <c r="N2357" s="246"/>
      <c r="O2357" s="246"/>
      <c r="P2357" s="246"/>
      <c r="Q2357" s="246"/>
      <c r="R2357" s="246"/>
      <c r="S2357" s="246"/>
      <c r="T2357" s="247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8" t="s">
        <v>327</v>
      </c>
      <c r="AU2357" s="248" t="s">
        <v>85</v>
      </c>
      <c r="AV2357" s="13" t="s">
        <v>82</v>
      </c>
      <c r="AW2357" s="13" t="s">
        <v>36</v>
      </c>
      <c r="AX2357" s="13" t="s">
        <v>75</v>
      </c>
      <c r="AY2357" s="248" t="s">
        <v>207</v>
      </c>
    </row>
    <row r="2358" s="14" customFormat="1">
      <c r="A2358" s="14"/>
      <c r="B2358" s="249"/>
      <c r="C2358" s="250"/>
      <c r="D2358" s="240" t="s">
        <v>327</v>
      </c>
      <c r="E2358" s="251" t="s">
        <v>19</v>
      </c>
      <c r="F2358" s="252" t="s">
        <v>2896</v>
      </c>
      <c r="G2358" s="250"/>
      <c r="H2358" s="253">
        <v>500</v>
      </c>
      <c r="I2358" s="254"/>
      <c r="J2358" s="250"/>
      <c r="K2358" s="250"/>
      <c r="L2358" s="255"/>
      <c r="M2358" s="256"/>
      <c r="N2358" s="257"/>
      <c r="O2358" s="257"/>
      <c r="P2358" s="257"/>
      <c r="Q2358" s="257"/>
      <c r="R2358" s="257"/>
      <c r="S2358" s="257"/>
      <c r="T2358" s="258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9" t="s">
        <v>327</v>
      </c>
      <c r="AU2358" s="259" t="s">
        <v>85</v>
      </c>
      <c r="AV2358" s="14" t="s">
        <v>85</v>
      </c>
      <c r="AW2358" s="14" t="s">
        <v>36</v>
      </c>
      <c r="AX2358" s="14" t="s">
        <v>82</v>
      </c>
      <c r="AY2358" s="259" t="s">
        <v>207</v>
      </c>
    </row>
    <row r="2359" s="2" customFormat="1" ht="16.5" customHeight="1">
      <c r="A2359" s="40"/>
      <c r="B2359" s="41"/>
      <c r="C2359" s="214" t="s">
        <v>2897</v>
      </c>
      <c r="D2359" s="214" t="s">
        <v>211</v>
      </c>
      <c r="E2359" s="215" t="s">
        <v>2898</v>
      </c>
      <c r="F2359" s="216" t="s">
        <v>2899</v>
      </c>
      <c r="G2359" s="217" t="s">
        <v>2073</v>
      </c>
      <c r="H2359" s="218">
        <v>300</v>
      </c>
      <c r="I2359" s="219"/>
      <c r="J2359" s="220">
        <f>ROUND(I2359*H2359,2)</f>
        <v>0</v>
      </c>
      <c r="K2359" s="216" t="s">
        <v>19</v>
      </c>
      <c r="L2359" s="46"/>
      <c r="M2359" s="229" t="s">
        <v>19</v>
      </c>
      <c r="N2359" s="230" t="s">
        <v>46</v>
      </c>
      <c r="O2359" s="86"/>
      <c r="P2359" s="231">
        <f>O2359*H2359</f>
        <v>0</v>
      </c>
      <c r="Q2359" s="231">
        <v>0.001</v>
      </c>
      <c r="R2359" s="231">
        <f>Q2359*H2359</f>
        <v>0.29999999999999999</v>
      </c>
      <c r="S2359" s="231">
        <v>0</v>
      </c>
      <c r="T2359" s="232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26" t="s">
        <v>486</v>
      </c>
      <c r="AT2359" s="226" t="s">
        <v>211</v>
      </c>
      <c r="AU2359" s="226" t="s">
        <v>85</v>
      </c>
      <c r="AY2359" s="19" t="s">
        <v>207</v>
      </c>
      <c r="BE2359" s="227">
        <f>IF(N2359="základní",J2359,0)</f>
        <v>0</v>
      </c>
      <c r="BF2359" s="227">
        <f>IF(N2359="snížená",J2359,0)</f>
        <v>0</v>
      </c>
      <c r="BG2359" s="227">
        <f>IF(N2359="zákl. přenesená",J2359,0)</f>
        <v>0</v>
      </c>
      <c r="BH2359" s="227">
        <f>IF(N2359="sníž. přenesená",J2359,0)</f>
        <v>0</v>
      </c>
      <c r="BI2359" s="227">
        <f>IF(N2359="nulová",J2359,0)</f>
        <v>0</v>
      </c>
      <c r="BJ2359" s="19" t="s">
        <v>82</v>
      </c>
      <c r="BK2359" s="227">
        <f>ROUND(I2359*H2359,2)</f>
        <v>0</v>
      </c>
      <c r="BL2359" s="19" t="s">
        <v>486</v>
      </c>
      <c r="BM2359" s="226" t="s">
        <v>2900</v>
      </c>
    </row>
    <row r="2360" s="13" customFormat="1">
      <c r="A2360" s="13"/>
      <c r="B2360" s="238"/>
      <c r="C2360" s="239"/>
      <c r="D2360" s="240" t="s">
        <v>327</v>
      </c>
      <c r="E2360" s="241" t="s">
        <v>19</v>
      </c>
      <c r="F2360" s="242" t="s">
        <v>2901</v>
      </c>
      <c r="G2360" s="239"/>
      <c r="H2360" s="241" t="s">
        <v>19</v>
      </c>
      <c r="I2360" s="243"/>
      <c r="J2360" s="239"/>
      <c r="K2360" s="239"/>
      <c r="L2360" s="244"/>
      <c r="M2360" s="245"/>
      <c r="N2360" s="246"/>
      <c r="O2360" s="246"/>
      <c r="P2360" s="246"/>
      <c r="Q2360" s="246"/>
      <c r="R2360" s="246"/>
      <c r="S2360" s="246"/>
      <c r="T2360" s="247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8" t="s">
        <v>327</v>
      </c>
      <c r="AU2360" s="248" t="s">
        <v>85</v>
      </c>
      <c r="AV2360" s="13" t="s">
        <v>82</v>
      </c>
      <c r="AW2360" s="13" t="s">
        <v>36</v>
      </c>
      <c r="AX2360" s="13" t="s">
        <v>75</v>
      </c>
      <c r="AY2360" s="248" t="s">
        <v>207</v>
      </c>
    </row>
    <row r="2361" s="14" customFormat="1">
      <c r="A2361" s="14"/>
      <c r="B2361" s="249"/>
      <c r="C2361" s="250"/>
      <c r="D2361" s="240" t="s">
        <v>327</v>
      </c>
      <c r="E2361" s="251" t="s">
        <v>19</v>
      </c>
      <c r="F2361" s="252" t="s">
        <v>2902</v>
      </c>
      <c r="G2361" s="250"/>
      <c r="H2361" s="253">
        <v>300</v>
      </c>
      <c r="I2361" s="254"/>
      <c r="J2361" s="250"/>
      <c r="K2361" s="250"/>
      <c r="L2361" s="255"/>
      <c r="M2361" s="256"/>
      <c r="N2361" s="257"/>
      <c r="O2361" s="257"/>
      <c r="P2361" s="257"/>
      <c r="Q2361" s="257"/>
      <c r="R2361" s="257"/>
      <c r="S2361" s="257"/>
      <c r="T2361" s="258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9" t="s">
        <v>327</v>
      </c>
      <c r="AU2361" s="259" t="s">
        <v>85</v>
      </c>
      <c r="AV2361" s="14" t="s">
        <v>85</v>
      </c>
      <c r="AW2361" s="14" t="s">
        <v>36</v>
      </c>
      <c r="AX2361" s="14" t="s">
        <v>82</v>
      </c>
      <c r="AY2361" s="259" t="s">
        <v>207</v>
      </c>
    </row>
    <row r="2362" s="2" customFormat="1" ht="21.75" customHeight="1">
      <c r="A2362" s="40"/>
      <c r="B2362" s="41"/>
      <c r="C2362" s="214" t="s">
        <v>2903</v>
      </c>
      <c r="D2362" s="214" t="s">
        <v>211</v>
      </c>
      <c r="E2362" s="215" t="s">
        <v>2904</v>
      </c>
      <c r="F2362" s="216" t="s">
        <v>2905</v>
      </c>
      <c r="G2362" s="217" t="s">
        <v>214</v>
      </c>
      <c r="H2362" s="218">
        <v>1</v>
      </c>
      <c r="I2362" s="219"/>
      <c r="J2362" s="220">
        <f>ROUND(I2362*H2362,2)</f>
        <v>0</v>
      </c>
      <c r="K2362" s="216" t="s">
        <v>19</v>
      </c>
      <c r="L2362" s="46"/>
      <c r="M2362" s="229" t="s">
        <v>19</v>
      </c>
      <c r="N2362" s="230" t="s">
        <v>46</v>
      </c>
      <c r="O2362" s="86"/>
      <c r="P2362" s="231">
        <f>O2362*H2362</f>
        <v>0</v>
      </c>
      <c r="Q2362" s="231">
        <v>0.13500000000000001</v>
      </c>
      <c r="R2362" s="231">
        <f>Q2362*H2362</f>
        <v>0.13500000000000001</v>
      </c>
      <c r="S2362" s="231">
        <v>0</v>
      </c>
      <c r="T2362" s="232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6" t="s">
        <v>486</v>
      </c>
      <c r="AT2362" s="226" t="s">
        <v>211</v>
      </c>
      <c r="AU2362" s="226" t="s">
        <v>85</v>
      </c>
      <c r="AY2362" s="19" t="s">
        <v>207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19" t="s">
        <v>82</v>
      </c>
      <c r="BK2362" s="227">
        <f>ROUND(I2362*H2362,2)</f>
        <v>0</v>
      </c>
      <c r="BL2362" s="19" t="s">
        <v>486</v>
      </c>
      <c r="BM2362" s="226" t="s">
        <v>2906</v>
      </c>
    </row>
    <row r="2363" s="2" customFormat="1" ht="21.75" customHeight="1">
      <c r="A2363" s="40"/>
      <c r="B2363" s="41"/>
      <c r="C2363" s="214" t="s">
        <v>2907</v>
      </c>
      <c r="D2363" s="214" t="s">
        <v>211</v>
      </c>
      <c r="E2363" s="215" t="s">
        <v>2908</v>
      </c>
      <c r="F2363" s="216" t="s">
        <v>2909</v>
      </c>
      <c r="G2363" s="217" t="s">
        <v>214</v>
      </c>
      <c r="H2363" s="218">
        <v>1</v>
      </c>
      <c r="I2363" s="219"/>
      <c r="J2363" s="220">
        <f>ROUND(I2363*H2363,2)</f>
        <v>0</v>
      </c>
      <c r="K2363" s="216" t="s">
        <v>19</v>
      </c>
      <c r="L2363" s="46"/>
      <c r="M2363" s="229" t="s">
        <v>19</v>
      </c>
      <c r="N2363" s="230" t="s">
        <v>46</v>
      </c>
      <c r="O2363" s="86"/>
      <c r="P2363" s="231">
        <f>O2363*H2363</f>
        <v>0</v>
      </c>
      <c r="Q2363" s="231">
        <v>0.14000000000000001</v>
      </c>
      <c r="R2363" s="231">
        <f>Q2363*H2363</f>
        <v>0.14000000000000001</v>
      </c>
      <c r="S2363" s="231">
        <v>0</v>
      </c>
      <c r="T2363" s="232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6" t="s">
        <v>486</v>
      </c>
      <c r="AT2363" s="226" t="s">
        <v>211</v>
      </c>
      <c r="AU2363" s="226" t="s">
        <v>85</v>
      </c>
      <c r="AY2363" s="19" t="s">
        <v>207</v>
      </c>
      <c r="BE2363" s="227">
        <f>IF(N2363="základní",J2363,0)</f>
        <v>0</v>
      </c>
      <c r="BF2363" s="227">
        <f>IF(N2363="snížená",J2363,0)</f>
        <v>0</v>
      </c>
      <c r="BG2363" s="227">
        <f>IF(N2363="zákl. přenesená",J2363,0)</f>
        <v>0</v>
      </c>
      <c r="BH2363" s="227">
        <f>IF(N2363="sníž. přenesená",J2363,0)</f>
        <v>0</v>
      </c>
      <c r="BI2363" s="227">
        <f>IF(N2363="nulová",J2363,0)</f>
        <v>0</v>
      </c>
      <c r="BJ2363" s="19" t="s">
        <v>82</v>
      </c>
      <c r="BK2363" s="227">
        <f>ROUND(I2363*H2363,2)</f>
        <v>0</v>
      </c>
      <c r="BL2363" s="19" t="s">
        <v>486</v>
      </c>
      <c r="BM2363" s="226" t="s">
        <v>2910</v>
      </c>
    </row>
    <row r="2364" s="2" customFormat="1" ht="21.75" customHeight="1">
      <c r="A2364" s="40"/>
      <c r="B2364" s="41"/>
      <c r="C2364" s="214" t="s">
        <v>2911</v>
      </c>
      <c r="D2364" s="214" t="s">
        <v>211</v>
      </c>
      <c r="E2364" s="215" t="s">
        <v>2912</v>
      </c>
      <c r="F2364" s="216" t="s">
        <v>2913</v>
      </c>
      <c r="G2364" s="217" t="s">
        <v>214</v>
      </c>
      <c r="H2364" s="218">
        <v>1</v>
      </c>
      <c r="I2364" s="219"/>
      <c r="J2364" s="220">
        <f>ROUND(I2364*H2364,2)</f>
        <v>0</v>
      </c>
      <c r="K2364" s="216" t="s">
        <v>19</v>
      </c>
      <c r="L2364" s="46"/>
      <c r="M2364" s="229" t="s">
        <v>19</v>
      </c>
      <c r="N2364" s="230" t="s">
        <v>46</v>
      </c>
      <c r="O2364" s="86"/>
      <c r="P2364" s="231">
        <f>O2364*H2364</f>
        <v>0</v>
      </c>
      <c r="Q2364" s="231">
        <v>0.0064999999999999997</v>
      </c>
      <c r="R2364" s="231">
        <f>Q2364*H2364</f>
        <v>0.0064999999999999997</v>
      </c>
      <c r="S2364" s="231">
        <v>0</v>
      </c>
      <c r="T2364" s="232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26" t="s">
        <v>486</v>
      </c>
      <c r="AT2364" s="226" t="s">
        <v>211</v>
      </c>
      <c r="AU2364" s="226" t="s">
        <v>85</v>
      </c>
      <c r="AY2364" s="19" t="s">
        <v>207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19" t="s">
        <v>82</v>
      </c>
      <c r="BK2364" s="227">
        <f>ROUND(I2364*H2364,2)</f>
        <v>0</v>
      </c>
      <c r="BL2364" s="19" t="s">
        <v>486</v>
      </c>
      <c r="BM2364" s="226" t="s">
        <v>2914</v>
      </c>
    </row>
    <row r="2365" s="2" customFormat="1" ht="21.75" customHeight="1">
      <c r="A2365" s="40"/>
      <c r="B2365" s="41"/>
      <c r="C2365" s="214" t="s">
        <v>2915</v>
      </c>
      <c r="D2365" s="214" t="s">
        <v>211</v>
      </c>
      <c r="E2365" s="215" t="s">
        <v>2916</v>
      </c>
      <c r="F2365" s="216" t="s">
        <v>2917</v>
      </c>
      <c r="G2365" s="217" t="s">
        <v>214</v>
      </c>
      <c r="H2365" s="218">
        <v>1</v>
      </c>
      <c r="I2365" s="219"/>
      <c r="J2365" s="220">
        <f>ROUND(I2365*H2365,2)</f>
        <v>0</v>
      </c>
      <c r="K2365" s="216" t="s">
        <v>19</v>
      </c>
      <c r="L2365" s="46"/>
      <c r="M2365" s="229" t="s">
        <v>19</v>
      </c>
      <c r="N2365" s="230" t="s">
        <v>46</v>
      </c>
      <c r="O2365" s="86"/>
      <c r="P2365" s="231">
        <f>O2365*H2365</f>
        <v>0</v>
      </c>
      <c r="Q2365" s="231">
        <v>0.0064999999999999997</v>
      </c>
      <c r="R2365" s="231">
        <f>Q2365*H2365</f>
        <v>0.0064999999999999997</v>
      </c>
      <c r="S2365" s="231">
        <v>0</v>
      </c>
      <c r="T2365" s="232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6" t="s">
        <v>486</v>
      </c>
      <c r="AT2365" s="226" t="s">
        <v>211</v>
      </c>
      <c r="AU2365" s="226" t="s">
        <v>85</v>
      </c>
      <c r="AY2365" s="19" t="s">
        <v>207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19" t="s">
        <v>82</v>
      </c>
      <c r="BK2365" s="227">
        <f>ROUND(I2365*H2365,2)</f>
        <v>0</v>
      </c>
      <c r="BL2365" s="19" t="s">
        <v>486</v>
      </c>
      <c r="BM2365" s="226" t="s">
        <v>2918</v>
      </c>
    </row>
    <row r="2366" s="2" customFormat="1" ht="21.75" customHeight="1">
      <c r="A2366" s="40"/>
      <c r="B2366" s="41"/>
      <c r="C2366" s="214" t="s">
        <v>2919</v>
      </c>
      <c r="D2366" s="214" t="s">
        <v>211</v>
      </c>
      <c r="E2366" s="215" t="s">
        <v>2920</v>
      </c>
      <c r="F2366" s="216" t="s">
        <v>2921</v>
      </c>
      <c r="G2366" s="217" t="s">
        <v>2922</v>
      </c>
      <c r="H2366" s="218">
        <v>6.8150000000000004</v>
      </c>
      <c r="I2366" s="219"/>
      <c r="J2366" s="220">
        <f>ROUND(I2366*H2366,2)</f>
        <v>0</v>
      </c>
      <c r="K2366" s="216" t="s">
        <v>19</v>
      </c>
      <c r="L2366" s="46"/>
      <c r="M2366" s="229" t="s">
        <v>19</v>
      </c>
      <c r="N2366" s="230" t="s">
        <v>46</v>
      </c>
      <c r="O2366" s="86"/>
      <c r="P2366" s="231">
        <f>O2366*H2366</f>
        <v>0</v>
      </c>
      <c r="Q2366" s="231">
        <v>0.0050000000000000001</v>
      </c>
      <c r="R2366" s="231">
        <f>Q2366*H2366</f>
        <v>0.034075000000000001</v>
      </c>
      <c r="S2366" s="231">
        <v>0</v>
      </c>
      <c r="T2366" s="232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26" t="s">
        <v>486</v>
      </c>
      <c r="AT2366" s="226" t="s">
        <v>211</v>
      </c>
      <c r="AU2366" s="226" t="s">
        <v>85</v>
      </c>
      <c r="AY2366" s="19" t="s">
        <v>207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19" t="s">
        <v>82</v>
      </c>
      <c r="BK2366" s="227">
        <f>ROUND(I2366*H2366,2)</f>
        <v>0</v>
      </c>
      <c r="BL2366" s="19" t="s">
        <v>486</v>
      </c>
      <c r="BM2366" s="226" t="s">
        <v>2923</v>
      </c>
    </row>
    <row r="2367" s="2" customFormat="1" ht="21.75" customHeight="1">
      <c r="A2367" s="40"/>
      <c r="B2367" s="41"/>
      <c r="C2367" s="214" t="s">
        <v>2924</v>
      </c>
      <c r="D2367" s="214" t="s">
        <v>211</v>
      </c>
      <c r="E2367" s="215" t="s">
        <v>2925</v>
      </c>
      <c r="F2367" s="216" t="s">
        <v>2921</v>
      </c>
      <c r="G2367" s="217" t="s">
        <v>2922</v>
      </c>
      <c r="H2367" s="218">
        <v>6.8150000000000004</v>
      </c>
      <c r="I2367" s="219"/>
      <c r="J2367" s="220">
        <f>ROUND(I2367*H2367,2)</f>
        <v>0</v>
      </c>
      <c r="K2367" s="216" t="s">
        <v>19</v>
      </c>
      <c r="L2367" s="46"/>
      <c r="M2367" s="229" t="s">
        <v>19</v>
      </c>
      <c r="N2367" s="230" t="s">
        <v>46</v>
      </c>
      <c r="O2367" s="86"/>
      <c r="P2367" s="231">
        <f>O2367*H2367</f>
        <v>0</v>
      </c>
      <c r="Q2367" s="231">
        <v>0.0050000000000000001</v>
      </c>
      <c r="R2367" s="231">
        <f>Q2367*H2367</f>
        <v>0.034075000000000001</v>
      </c>
      <c r="S2367" s="231">
        <v>0</v>
      </c>
      <c r="T2367" s="232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26" t="s">
        <v>486</v>
      </c>
      <c r="AT2367" s="226" t="s">
        <v>211</v>
      </c>
      <c r="AU2367" s="226" t="s">
        <v>85</v>
      </c>
      <c r="AY2367" s="19" t="s">
        <v>207</v>
      </c>
      <c r="BE2367" s="227">
        <f>IF(N2367="základní",J2367,0)</f>
        <v>0</v>
      </c>
      <c r="BF2367" s="227">
        <f>IF(N2367="snížená",J2367,0)</f>
        <v>0</v>
      </c>
      <c r="BG2367" s="227">
        <f>IF(N2367="zákl. přenesená",J2367,0)</f>
        <v>0</v>
      </c>
      <c r="BH2367" s="227">
        <f>IF(N2367="sníž. přenesená",J2367,0)</f>
        <v>0</v>
      </c>
      <c r="BI2367" s="227">
        <f>IF(N2367="nulová",J2367,0)</f>
        <v>0</v>
      </c>
      <c r="BJ2367" s="19" t="s">
        <v>82</v>
      </c>
      <c r="BK2367" s="227">
        <f>ROUND(I2367*H2367,2)</f>
        <v>0</v>
      </c>
      <c r="BL2367" s="19" t="s">
        <v>486</v>
      </c>
      <c r="BM2367" s="226" t="s">
        <v>2926</v>
      </c>
    </row>
    <row r="2368" s="2" customFormat="1" ht="21.75" customHeight="1">
      <c r="A2368" s="40"/>
      <c r="B2368" s="41"/>
      <c r="C2368" s="214" t="s">
        <v>2927</v>
      </c>
      <c r="D2368" s="214" t="s">
        <v>211</v>
      </c>
      <c r="E2368" s="215" t="s">
        <v>2928</v>
      </c>
      <c r="F2368" s="216" t="s">
        <v>2921</v>
      </c>
      <c r="G2368" s="217" t="s">
        <v>2922</v>
      </c>
      <c r="H2368" s="218">
        <v>8.3100000000000005</v>
      </c>
      <c r="I2368" s="219"/>
      <c r="J2368" s="220">
        <f>ROUND(I2368*H2368,2)</f>
        <v>0</v>
      </c>
      <c r="K2368" s="216" t="s">
        <v>19</v>
      </c>
      <c r="L2368" s="46"/>
      <c r="M2368" s="229" t="s">
        <v>19</v>
      </c>
      <c r="N2368" s="230" t="s">
        <v>46</v>
      </c>
      <c r="O2368" s="86"/>
      <c r="P2368" s="231">
        <f>O2368*H2368</f>
        <v>0</v>
      </c>
      <c r="Q2368" s="231">
        <v>0.0050000000000000001</v>
      </c>
      <c r="R2368" s="231">
        <f>Q2368*H2368</f>
        <v>0.041550000000000004</v>
      </c>
      <c r="S2368" s="231">
        <v>0</v>
      </c>
      <c r="T2368" s="232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26" t="s">
        <v>486</v>
      </c>
      <c r="AT2368" s="226" t="s">
        <v>211</v>
      </c>
      <c r="AU2368" s="226" t="s">
        <v>85</v>
      </c>
      <c r="AY2368" s="19" t="s">
        <v>207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19" t="s">
        <v>82</v>
      </c>
      <c r="BK2368" s="227">
        <f>ROUND(I2368*H2368,2)</f>
        <v>0</v>
      </c>
      <c r="BL2368" s="19" t="s">
        <v>486</v>
      </c>
      <c r="BM2368" s="226" t="s">
        <v>2929</v>
      </c>
    </row>
    <row r="2369" s="2" customFormat="1" ht="21.75" customHeight="1">
      <c r="A2369" s="40"/>
      <c r="B2369" s="41"/>
      <c r="C2369" s="214" t="s">
        <v>2930</v>
      </c>
      <c r="D2369" s="214" t="s">
        <v>211</v>
      </c>
      <c r="E2369" s="215" t="s">
        <v>2931</v>
      </c>
      <c r="F2369" s="216" t="s">
        <v>2921</v>
      </c>
      <c r="G2369" s="217" t="s">
        <v>2922</v>
      </c>
      <c r="H2369" s="218">
        <v>3.0800000000000001</v>
      </c>
      <c r="I2369" s="219"/>
      <c r="J2369" s="220">
        <f>ROUND(I2369*H2369,2)</f>
        <v>0</v>
      </c>
      <c r="K2369" s="216" t="s">
        <v>19</v>
      </c>
      <c r="L2369" s="46"/>
      <c r="M2369" s="229" t="s">
        <v>19</v>
      </c>
      <c r="N2369" s="230" t="s">
        <v>46</v>
      </c>
      <c r="O2369" s="86"/>
      <c r="P2369" s="231">
        <f>O2369*H2369</f>
        <v>0</v>
      </c>
      <c r="Q2369" s="231">
        <v>0.01</v>
      </c>
      <c r="R2369" s="231">
        <f>Q2369*H2369</f>
        <v>0.030800000000000001</v>
      </c>
      <c r="S2369" s="231">
        <v>0</v>
      </c>
      <c r="T2369" s="232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6" t="s">
        <v>486</v>
      </c>
      <c r="AT2369" s="226" t="s">
        <v>211</v>
      </c>
      <c r="AU2369" s="226" t="s">
        <v>85</v>
      </c>
      <c r="AY2369" s="19" t="s">
        <v>207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19" t="s">
        <v>82</v>
      </c>
      <c r="BK2369" s="227">
        <f>ROUND(I2369*H2369,2)</f>
        <v>0</v>
      </c>
      <c r="BL2369" s="19" t="s">
        <v>486</v>
      </c>
      <c r="BM2369" s="226" t="s">
        <v>2932</v>
      </c>
    </row>
    <row r="2370" s="2" customFormat="1" ht="21.75" customHeight="1">
      <c r="A2370" s="40"/>
      <c r="B2370" s="41"/>
      <c r="C2370" s="214" t="s">
        <v>2933</v>
      </c>
      <c r="D2370" s="214" t="s">
        <v>211</v>
      </c>
      <c r="E2370" s="215" t="s">
        <v>2934</v>
      </c>
      <c r="F2370" s="216" t="s">
        <v>2921</v>
      </c>
      <c r="G2370" s="217" t="s">
        <v>2922</v>
      </c>
      <c r="H2370" s="218">
        <v>3.4300000000000002</v>
      </c>
      <c r="I2370" s="219"/>
      <c r="J2370" s="220">
        <f>ROUND(I2370*H2370,2)</f>
        <v>0</v>
      </c>
      <c r="K2370" s="216" t="s">
        <v>19</v>
      </c>
      <c r="L2370" s="46"/>
      <c r="M2370" s="229" t="s">
        <v>19</v>
      </c>
      <c r="N2370" s="230" t="s">
        <v>46</v>
      </c>
      <c r="O2370" s="86"/>
      <c r="P2370" s="231">
        <f>O2370*H2370</f>
        <v>0</v>
      </c>
      <c r="Q2370" s="231">
        <v>0.01</v>
      </c>
      <c r="R2370" s="231">
        <f>Q2370*H2370</f>
        <v>0.034300000000000004</v>
      </c>
      <c r="S2370" s="231">
        <v>0</v>
      </c>
      <c r="T2370" s="232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26" t="s">
        <v>486</v>
      </c>
      <c r="AT2370" s="226" t="s">
        <v>211</v>
      </c>
      <c r="AU2370" s="226" t="s">
        <v>85</v>
      </c>
      <c r="AY2370" s="19" t="s">
        <v>207</v>
      </c>
      <c r="BE2370" s="227">
        <f>IF(N2370="základní",J2370,0)</f>
        <v>0</v>
      </c>
      <c r="BF2370" s="227">
        <f>IF(N2370="snížená",J2370,0)</f>
        <v>0</v>
      </c>
      <c r="BG2370" s="227">
        <f>IF(N2370="zákl. přenesená",J2370,0)</f>
        <v>0</v>
      </c>
      <c r="BH2370" s="227">
        <f>IF(N2370="sníž. přenesená",J2370,0)</f>
        <v>0</v>
      </c>
      <c r="BI2370" s="227">
        <f>IF(N2370="nulová",J2370,0)</f>
        <v>0</v>
      </c>
      <c r="BJ2370" s="19" t="s">
        <v>82</v>
      </c>
      <c r="BK2370" s="227">
        <f>ROUND(I2370*H2370,2)</f>
        <v>0</v>
      </c>
      <c r="BL2370" s="19" t="s">
        <v>486</v>
      </c>
      <c r="BM2370" s="226" t="s">
        <v>2935</v>
      </c>
    </row>
    <row r="2371" s="2" customFormat="1" ht="37.8" customHeight="1">
      <c r="A2371" s="40"/>
      <c r="B2371" s="41"/>
      <c r="C2371" s="214" t="s">
        <v>2936</v>
      </c>
      <c r="D2371" s="214" t="s">
        <v>211</v>
      </c>
      <c r="E2371" s="215" t="s">
        <v>2937</v>
      </c>
      <c r="F2371" s="216" t="s">
        <v>2938</v>
      </c>
      <c r="G2371" s="217" t="s">
        <v>2922</v>
      </c>
      <c r="H2371" s="218">
        <v>6.5999999999999996</v>
      </c>
      <c r="I2371" s="219"/>
      <c r="J2371" s="220">
        <f>ROUND(I2371*H2371,2)</f>
        <v>0</v>
      </c>
      <c r="K2371" s="216" t="s">
        <v>19</v>
      </c>
      <c r="L2371" s="46"/>
      <c r="M2371" s="229" t="s">
        <v>19</v>
      </c>
      <c r="N2371" s="230" t="s">
        <v>46</v>
      </c>
      <c r="O2371" s="86"/>
      <c r="P2371" s="231">
        <f>O2371*H2371</f>
        <v>0</v>
      </c>
      <c r="Q2371" s="231">
        <v>0.02</v>
      </c>
      <c r="R2371" s="231">
        <f>Q2371*H2371</f>
        <v>0.13200000000000001</v>
      </c>
      <c r="S2371" s="231">
        <v>0</v>
      </c>
      <c r="T2371" s="232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6" t="s">
        <v>486</v>
      </c>
      <c r="AT2371" s="226" t="s">
        <v>211</v>
      </c>
      <c r="AU2371" s="226" t="s">
        <v>85</v>
      </c>
      <c r="AY2371" s="19" t="s">
        <v>207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19" t="s">
        <v>82</v>
      </c>
      <c r="BK2371" s="227">
        <f>ROUND(I2371*H2371,2)</f>
        <v>0</v>
      </c>
      <c r="BL2371" s="19" t="s">
        <v>486</v>
      </c>
      <c r="BM2371" s="226" t="s">
        <v>2939</v>
      </c>
    </row>
    <row r="2372" s="2" customFormat="1" ht="16.5" customHeight="1">
      <c r="A2372" s="40"/>
      <c r="B2372" s="41"/>
      <c r="C2372" s="214" t="s">
        <v>2940</v>
      </c>
      <c r="D2372" s="214" t="s">
        <v>211</v>
      </c>
      <c r="E2372" s="215" t="s">
        <v>2941</v>
      </c>
      <c r="F2372" s="216" t="s">
        <v>2942</v>
      </c>
      <c r="G2372" s="217" t="s">
        <v>2922</v>
      </c>
      <c r="H2372" s="218">
        <v>6.9400000000000004</v>
      </c>
      <c r="I2372" s="219"/>
      <c r="J2372" s="220">
        <f>ROUND(I2372*H2372,2)</f>
        <v>0</v>
      </c>
      <c r="K2372" s="216" t="s">
        <v>19</v>
      </c>
      <c r="L2372" s="46"/>
      <c r="M2372" s="229" t="s">
        <v>19</v>
      </c>
      <c r="N2372" s="230" t="s">
        <v>46</v>
      </c>
      <c r="O2372" s="86"/>
      <c r="P2372" s="231">
        <f>O2372*H2372</f>
        <v>0</v>
      </c>
      <c r="Q2372" s="231">
        <v>0.0050000000000000001</v>
      </c>
      <c r="R2372" s="231">
        <f>Q2372*H2372</f>
        <v>0.034700000000000002</v>
      </c>
      <c r="S2372" s="231">
        <v>0</v>
      </c>
      <c r="T2372" s="232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26" t="s">
        <v>486</v>
      </c>
      <c r="AT2372" s="226" t="s">
        <v>211</v>
      </c>
      <c r="AU2372" s="226" t="s">
        <v>85</v>
      </c>
      <c r="AY2372" s="19" t="s">
        <v>207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19" t="s">
        <v>82</v>
      </c>
      <c r="BK2372" s="227">
        <f>ROUND(I2372*H2372,2)</f>
        <v>0</v>
      </c>
      <c r="BL2372" s="19" t="s">
        <v>486</v>
      </c>
      <c r="BM2372" s="226" t="s">
        <v>2943</v>
      </c>
    </row>
    <row r="2373" s="14" customFormat="1">
      <c r="A2373" s="14"/>
      <c r="B2373" s="249"/>
      <c r="C2373" s="250"/>
      <c r="D2373" s="240" t="s">
        <v>327</v>
      </c>
      <c r="E2373" s="251" t="s">
        <v>19</v>
      </c>
      <c r="F2373" s="252" t="s">
        <v>2944</v>
      </c>
      <c r="G2373" s="250"/>
      <c r="H2373" s="253">
        <v>6.9400000000000004</v>
      </c>
      <c r="I2373" s="254"/>
      <c r="J2373" s="250"/>
      <c r="K2373" s="250"/>
      <c r="L2373" s="255"/>
      <c r="M2373" s="256"/>
      <c r="N2373" s="257"/>
      <c r="O2373" s="257"/>
      <c r="P2373" s="257"/>
      <c r="Q2373" s="257"/>
      <c r="R2373" s="257"/>
      <c r="S2373" s="257"/>
      <c r="T2373" s="258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9" t="s">
        <v>327</v>
      </c>
      <c r="AU2373" s="259" t="s">
        <v>85</v>
      </c>
      <c r="AV2373" s="14" t="s">
        <v>85</v>
      </c>
      <c r="AW2373" s="14" t="s">
        <v>36</v>
      </c>
      <c r="AX2373" s="14" t="s">
        <v>75</v>
      </c>
      <c r="AY2373" s="259" t="s">
        <v>207</v>
      </c>
    </row>
    <row r="2374" s="15" customFormat="1">
      <c r="A2374" s="15"/>
      <c r="B2374" s="260"/>
      <c r="C2374" s="261"/>
      <c r="D2374" s="240" t="s">
        <v>327</v>
      </c>
      <c r="E2374" s="262" t="s">
        <v>19</v>
      </c>
      <c r="F2374" s="263" t="s">
        <v>345</v>
      </c>
      <c r="G2374" s="261"/>
      <c r="H2374" s="264">
        <v>6.9400000000000004</v>
      </c>
      <c r="I2374" s="265"/>
      <c r="J2374" s="261"/>
      <c r="K2374" s="261"/>
      <c r="L2374" s="266"/>
      <c r="M2374" s="267"/>
      <c r="N2374" s="268"/>
      <c r="O2374" s="268"/>
      <c r="P2374" s="268"/>
      <c r="Q2374" s="268"/>
      <c r="R2374" s="268"/>
      <c r="S2374" s="268"/>
      <c r="T2374" s="269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70" t="s">
        <v>327</v>
      </c>
      <c r="AU2374" s="270" t="s">
        <v>85</v>
      </c>
      <c r="AV2374" s="15" t="s">
        <v>215</v>
      </c>
      <c r="AW2374" s="15" t="s">
        <v>36</v>
      </c>
      <c r="AX2374" s="15" t="s">
        <v>82</v>
      </c>
      <c r="AY2374" s="270" t="s">
        <v>207</v>
      </c>
    </row>
    <row r="2375" s="2" customFormat="1" ht="21.75" customHeight="1">
      <c r="A2375" s="40"/>
      <c r="B2375" s="41"/>
      <c r="C2375" s="214" t="s">
        <v>2945</v>
      </c>
      <c r="D2375" s="214" t="s">
        <v>211</v>
      </c>
      <c r="E2375" s="215" t="s">
        <v>2946</v>
      </c>
      <c r="F2375" s="216" t="s">
        <v>2947</v>
      </c>
      <c r="G2375" s="217" t="s">
        <v>2922</v>
      </c>
      <c r="H2375" s="218">
        <v>4.4850000000000003</v>
      </c>
      <c r="I2375" s="219"/>
      <c r="J2375" s="220">
        <f>ROUND(I2375*H2375,2)</f>
        <v>0</v>
      </c>
      <c r="K2375" s="216" t="s">
        <v>19</v>
      </c>
      <c r="L2375" s="46"/>
      <c r="M2375" s="229" t="s">
        <v>19</v>
      </c>
      <c r="N2375" s="230" t="s">
        <v>46</v>
      </c>
      <c r="O2375" s="86"/>
      <c r="P2375" s="231">
        <f>O2375*H2375</f>
        <v>0</v>
      </c>
      <c r="Q2375" s="231">
        <v>0.01</v>
      </c>
      <c r="R2375" s="231">
        <f>Q2375*H2375</f>
        <v>0.044850000000000001</v>
      </c>
      <c r="S2375" s="231">
        <v>0</v>
      </c>
      <c r="T2375" s="232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6" t="s">
        <v>486</v>
      </c>
      <c r="AT2375" s="226" t="s">
        <v>211</v>
      </c>
      <c r="AU2375" s="226" t="s">
        <v>85</v>
      </c>
      <c r="AY2375" s="19" t="s">
        <v>207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19" t="s">
        <v>82</v>
      </c>
      <c r="BK2375" s="227">
        <f>ROUND(I2375*H2375,2)</f>
        <v>0</v>
      </c>
      <c r="BL2375" s="19" t="s">
        <v>486</v>
      </c>
      <c r="BM2375" s="226" t="s">
        <v>2948</v>
      </c>
    </row>
    <row r="2376" s="2" customFormat="1" ht="16.5" customHeight="1">
      <c r="A2376" s="40"/>
      <c r="B2376" s="41"/>
      <c r="C2376" s="214" t="s">
        <v>2949</v>
      </c>
      <c r="D2376" s="214" t="s">
        <v>211</v>
      </c>
      <c r="E2376" s="215" t="s">
        <v>2950</v>
      </c>
      <c r="F2376" s="216" t="s">
        <v>2951</v>
      </c>
      <c r="G2376" s="217" t="s">
        <v>214</v>
      </c>
      <c r="H2376" s="218">
        <v>2</v>
      </c>
      <c r="I2376" s="219"/>
      <c r="J2376" s="220">
        <f>ROUND(I2376*H2376,2)</f>
        <v>0</v>
      </c>
      <c r="K2376" s="216" t="s">
        <v>19</v>
      </c>
      <c r="L2376" s="46"/>
      <c r="M2376" s="229" t="s">
        <v>19</v>
      </c>
      <c r="N2376" s="230" t="s">
        <v>46</v>
      </c>
      <c r="O2376" s="86"/>
      <c r="P2376" s="231">
        <f>O2376*H2376</f>
        <v>0</v>
      </c>
      <c r="Q2376" s="231">
        <v>0.059999999999999998</v>
      </c>
      <c r="R2376" s="231">
        <f>Q2376*H2376</f>
        <v>0.12</v>
      </c>
      <c r="S2376" s="231">
        <v>0</v>
      </c>
      <c r="T2376" s="232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6" t="s">
        <v>486</v>
      </c>
      <c r="AT2376" s="226" t="s">
        <v>211</v>
      </c>
      <c r="AU2376" s="226" t="s">
        <v>85</v>
      </c>
      <c r="AY2376" s="19" t="s">
        <v>207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19" t="s">
        <v>82</v>
      </c>
      <c r="BK2376" s="227">
        <f>ROUND(I2376*H2376,2)</f>
        <v>0</v>
      </c>
      <c r="BL2376" s="19" t="s">
        <v>486</v>
      </c>
      <c r="BM2376" s="226" t="s">
        <v>2952</v>
      </c>
    </row>
    <row r="2377" s="2" customFormat="1" ht="37.8" customHeight="1">
      <c r="A2377" s="40"/>
      <c r="B2377" s="41"/>
      <c r="C2377" s="214" t="s">
        <v>2953</v>
      </c>
      <c r="D2377" s="214" t="s">
        <v>211</v>
      </c>
      <c r="E2377" s="215" t="s">
        <v>2954</v>
      </c>
      <c r="F2377" s="216" t="s">
        <v>2955</v>
      </c>
      <c r="G2377" s="217" t="s">
        <v>2922</v>
      </c>
      <c r="H2377" s="218">
        <v>41.700000000000003</v>
      </c>
      <c r="I2377" s="219"/>
      <c r="J2377" s="220">
        <f>ROUND(I2377*H2377,2)</f>
        <v>0</v>
      </c>
      <c r="K2377" s="216" t="s">
        <v>19</v>
      </c>
      <c r="L2377" s="46"/>
      <c r="M2377" s="229" t="s">
        <v>19</v>
      </c>
      <c r="N2377" s="230" t="s">
        <v>46</v>
      </c>
      <c r="O2377" s="86"/>
      <c r="P2377" s="231">
        <f>O2377*H2377</f>
        <v>0</v>
      </c>
      <c r="Q2377" s="231">
        <v>0.02</v>
      </c>
      <c r="R2377" s="231">
        <f>Q2377*H2377</f>
        <v>0.83400000000000007</v>
      </c>
      <c r="S2377" s="231">
        <v>0</v>
      </c>
      <c r="T2377" s="232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6" t="s">
        <v>486</v>
      </c>
      <c r="AT2377" s="226" t="s">
        <v>211</v>
      </c>
      <c r="AU2377" s="226" t="s">
        <v>85</v>
      </c>
      <c r="AY2377" s="19" t="s">
        <v>207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19" t="s">
        <v>82</v>
      </c>
      <c r="BK2377" s="227">
        <f>ROUND(I2377*H2377,2)</f>
        <v>0</v>
      </c>
      <c r="BL2377" s="19" t="s">
        <v>486</v>
      </c>
      <c r="BM2377" s="226" t="s">
        <v>2956</v>
      </c>
    </row>
    <row r="2378" s="2" customFormat="1" ht="21.75" customHeight="1">
      <c r="A2378" s="40"/>
      <c r="B2378" s="41"/>
      <c r="C2378" s="214" t="s">
        <v>2957</v>
      </c>
      <c r="D2378" s="214" t="s">
        <v>211</v>
      </c>
      <c r="E2378" s="215" t="s">
        <v>2958</v>
      </c>
      <c r="F2378" s="216" t="s">
        <v>2959</v>
      </c>
      <c r="G2378" s="217" t="s">
        <v>214</v>
      </c>
      <c r="H2378" s="218">
        <v>1</v>
      </c>
      <c r="I2378" s="219"/>
      <c r="J2378" s="220">
        <f>ROUND(I2378*H2378,2)</f>
        <v>0</v>
      </c>
      <c r="K2378" s="216" t="s">
        <v>19</v>
      </c>
      <c r="L2378" s="46"/>
      <c r="M2378" s="229" t="s">
        <v>19</v>
      </c>
      <c r="N2378" s="230" t="s">
        <v>46</v>
      </c>
      <c r="O2378" s="86"/>
      <c r="P2378" s="231">
        <f>O2378*H2378</f>
        <v>0</v>
      </c>
      <c r="Q2378" s="231">
        <v>0.32000000000000001</v>
      </c>
      <c r="R2378" s="231">
        <f>Q2378*H2378</f>
        <v>0.32000000000000001</v>
      </c>
      <c r="S2378" s="231">
        <v>0</v>
      </c>
      <c r="T2378" s="232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6" t="s">
        <v>486</v>
      </c>
      <c r="AT2378" s="226" t="s">
        <v>211</v>
      </c>
      <c r="AU2378" s="226" t="s">
        <v>85</v>
      </c>
      <c r="AY2378" s="19" t="s">
        <v>207</v>
      </c>
      <c r="BE2378" s="227">
        <f>IF(N2378="základní",J2378,0)</f>
        <v>0</v>
      </c>
      <c r="BF2378" s="227">
        <f>IF(N2378="snížená",J2378,0)</f>
        <v>0</v>
      </c>
      <c r="BG2378" s="227">
        <f>IF(N2378="zákl. přenesená",J2378,0)</f>
        <v>0</v>
      </c>
      <c r="BH2378" s="227">
        <f>IF(N2378="sníž. přenesená",J2378,0)</f>
        <v>0</v>
      </c>
      <c r="BI2378" s="227">
        <f>IF(N2378="nulová",J2378,0)</f>
        <v>0</v>
      </c>
      <c r="BJ2378" s="19" t="s">
        <v>82</v>
      </c>
      <c r="BK2378" s="227">
        <f>ROUND(I2378*H2378,2)</f>
        <v>0</v>
      </c>
      <c r="BL2378" s="19" t="s">
        <v>486</v>
      </c>
      <c r="BM2378" s="226" t="s">
        <v>2960</v>
      </c>
    </row>
    <row r="2379" s="2" customFormat="1" ht="24.15" customHeight="1">
      <c r="A2379" s="40"/>
      <c r="B2379" s="41"/>
      <c r="C2379" s="214" t="s">
        <v>2961</v>
      </c>
      <c r="D2379" s="214" t="s">
        <v>211</v>
      </c>
      <c r="E2379" s="215" t="s">
        <v>2962</v>
      </c>
      <c r="F2379" s="216" t="s">
        <v>2963</v>
      </c>
      <c r="G2379" s="217" t="s">
        <v>214</v>
      </c>
      <c r="H2379" s="218">
        <v>1</v>
      </c>
      <c r="I2379" s="219"/>
      <c r="J2379" s="220">
        <f>ROUND(I2379*H2379,2)</f>
        <v>0</v>
      </c>
      <c r="K2379" s="216" t="s">
        <v>19</v>
      </c>
      <c r="L2379" s="46"/>
      <c r="M2379" s="229" t="s">
        <v>19</v>
      </c>
      <c r="N2379" s="230" t="s">
        <v>46</v>
      </c>
      <c r="O2379" s="86"/>
      <c r="P2379" s="231">
        <f>O2379*H2379</f>
        <v>0</v>
      </c>
      <c r="Q2379" s="231">
        <v>0.39000000000000001</v>
      </c>
      <c r="R2379" s="231">
        <f>Q2379*H2379</f>
        <v>0.39000000000000001</v>
      </c>
      <c r="S2379" s="231">
        <v>0</v>
      </c>
      <c r="T2379" s="232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26" t="s">
        <v>486</v>
      </c>
      <c r="AT2379" s="226" t="s">
        <v>211</v>
      </c>
      <c r="AU2379" s="226" t="s">
        <v>85</v>
      </c>
      <c r="AY2379" s="19" t="s">
        <v>207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19" t="s">
        <v>82</v>
      </c>
      <c r="BK2379" s="227">
        <f>ROUND(I2379*H2379,2)</f>
        <v>0</v>
      </c>
      <c r="BL2379" s="19" t="s">
        <v>486</v>
      </c>
      <c r="BM2379" s="226" t="s">
        <v>2964</v>
      </c>
    </row>
    <row r="2380" s="2" customFormat="1" ht="21.75" customHeight="1">
      <c r="A2380" s="40"/>
      <c r="B2380" s="41"/>
      <c r="C2380" s="214" t="s">
        <v>2965</v>
      </c>
      <c r="D2380" s="214" t="s">
        <v>211</v>
      </c>
      <c r="E2380" s="215" t="s">
        <v>2966</v>
      </c>
      <c r="F2380" s="216" t="s">
        <v>2967</v>
      </c>
      <c r="G2380" s="217" t="s">
        <v>2922</v>
      </c>
      <c r="H2380" s="218">
        <v>11.800000000000001</v>
      </c>
      <c r="I2380" s="219"/>
      <c r="J2380" s="220">
        <f>ROUND(I2380*H2380,2)</f>
        <v>0</v>
      </c>
      <c r="K2380" s="216" t="s">
        <v>19</v>
      </c>
      <c r="L2380" s="46"/>
      <c r="M2380" s="229" t="s">
        <v>19</v>
      </c>
      <c r="N2380" s="230" t="s">
        <v>46</v>
      </c>
      <c r="O2380" s="86"/>
      <c r="P2380" s="231">
        <f>O2380*H2380</f>
        <v>0</v>
      </c>
      <c r="Q2380" s="231">
        <v>0.02</v>
      </c>
      <c r="R2380" s="231">
        <f>Q2380*H2380</f>
        <v>0.23600000000000002</v>
      </c>
      <c r="S2380" s="231">
        <v>0</v>
      </c>
      <c r="T2380" s="232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6" t="s">
        <v>486</v>
      </c>
      <c r="AT2380" s="226" t="s">
        <v>211</v>
      </c>
      <c r="AU2380" s="226" t="s">
        <v>85</v>
      </c>
      <c r="AY2380" s="19" t="s">
        <v>207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19" t="s">
        <v>82</v>
      </c>
      <c r="BK2380" s="227">
        <f>ROUND(I2380*H2380,2)</f>
        <v>0</v>
      </c>
      <c r="BL2380" s="19" t="s">
        <v>486</v>
      </c>
      <c r="BM2380" s="226" t="s">
        <v>2968</v>
      </c>
    </row>
    <row r="2381" s="2" customFormat="1" ht="21.75" customHeight="1">
      <c r="A2381" s="40"/>
      <c r="B2381" s="41"/>
      <c r="C2381" s="214" t="s">
        <v>2969</v>
      </c>
      <c r="D2381" s="214" t="s">
        <v>211</v>
      </c>
      <c r="E2381" s="215" t="s">
        <v>2970</v>
      </c>
      <c r="F2381" s="216" t="s">
        <v>2971</v>
      </c>
      <c r="G2381" s="217" t="s">
        <v>214</v>
      </c>
      <c r="H2381" s="218">
        <v>1</v>
      </c>
      <c r="I2381" s="219"/>
      <c r="J2381" s="220">
        <f>ROUND(I2381*H2381,2)</f>
        <v>0</v>
      </c>
      <c r="K2381" s="216" t="s">
        <v>19</v>
      </c>
      <c r="L2381" s="46"/>
      <c r="M2381" s="229" t="s">
        <v>19</v>
      </c>
      <c r="N2381" s="230" t="s">
        <v>46</v>
      </c>
      <c r="O2381" s="86"/>
      <c r="P2381" s="231">
        <f>O2381*H2381</f>
        <v>0</v>
      </c>
      <c r="Q2381" s="231">
        <v>0.58499999999999996</v>
      </c>
      <c r="R2381" s="231">
        <f>Q2381*H2381</f>
        <v>0.58499999999999996</v>
      </c>
      <c r="S2381" s="231">
        <v>0</v>
      </c>
      <c r="T2381" s="232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6" t="s">
        <v>486</v>
      </c>
      <c r="AT2381" s="226" t="s">
        <v>211</v>
      </c>
      <c r="AU2381" s="226" t="s">
        <v>85</v>
      </c>
      <c r="AY2381" s="19" t="s">
        <v>207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19" t="s">
        <v>82</v>
      </c>
      <c r="BK2381" s="227">
        <f>ROUND(I2381*H2381,2)</f>
        <v>0</v>
      </c>
      <c r="BL2381" s="19" t="s">
        <v>486</v>
      </c>
      <c r="BM2381" s="226" t="s">
        <v>2972</v>
      </c>
    </row>
    <row r="2382" s="2" customFormat="1" ht="24.15" customHeight="1">
      <c r="A2382" s="40"/>
      <c r="B2382" s="41"/>
      <c r="C2382" s="214" t="s">
        <v>2973</v>
      </c>
      <c r="D2382" s="214" t="s">
        <v>211</v>
      </c>
      <c r="E2382" s="215" t="s">
        <v>2974</v>
      </c>
      <c r="F2382" s="216" t="s">
        <v>2975</v>
      </c>
      <c r="G2382" s="217" t="s">
        <v>430</v>
      </c>
      <c r="H2382" s="218">
        <v>3.4590000000000001</v>
      </c>
      <c r="I2382" s="219"/>
      <c r="J2382" s="220">
        <f>ROUND(I2382*H2382,2)</f>
        <v>0</v>
      </c>
      <c r="K2382" s="216" t="s">
        <v>323</v>
      </c>
      <c r="L2382" s="46"/>
      <c r="M2382" s="229" t="s">
        <v>19</v>
      </c>
      <c r="N2382" s="230" t="s">
        <v>46</v>
      </c>
      <c r="O2382" s="86"/>
      <c r="P2382" s="231">
        <f>O2382*H2382</f>
        <v>0</v>
      </c>
      <c r="Q2382" s="231">
        <v>0</v>
      </c>
      <c r="R2382" s="231">
        <f>Q2382*H2382</f>
        <v>0</v>
      </c>
      <c r="S2382" s="231">
        <v>0</v>
      </c>
      <c r="T2382" s="232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6" t="s">
        <v>486</v>
      </c>
      <c r="AT2382" s="226" t="s">
        <v>211</v>
      </c>
      <c r="AU2382" s="226" t="s">
        <v>85</v>
      </c>
      <c r="AY2382" s="19" t="s">
        <v>207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19" t="s">
        <v>82</v>
      </c>
      <c r="BK2382" s="227">
        <f>ROUND(I2382*H2382,2)</f>
        <v>0</v>
      </c>
      <c r="BL2382" s="19" t="s">
        <v>486</v>
      </c>
      <c r="BM2382" s="226" t="s">
        <v>2976</v>
      </c>
    </row>
    <row r="2383" s="2" customFormat="1">
      <c r="A2383" s="40"/>
      <c r="B2383" s="41"/>
      <c r="C2383" s="42"/>
      <c r="D2383" s="233" t="s">
        <v>325</v>
      </c>
      <c r="E2383" s="42"/>
      <c r="F2383" s="234" t="s">
        <v>2977</v>
      </c>
      <c r="G2383" s="42"/>
      <c r="H2383" s="42"/>
      <c r="I2383" s="235"/>
      <c r="J2383" s="42"/>
      <c r="K2383" s="42"/>
      <c r="L2383" s="46"/>
      <c r="M2383" s="236"/>
      <c r="N2383" s="237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325</v>
      </c>
      <c r="AU2383" s="19" t="s">
        <v>85</v>
      </c>
    </row>
    <row r="2384" s="12" customFormat="1" ht="22.8" customHeight="1">
      <c r="A2384" s="12"/>
      <c r="B2384" s="198"/>
      <c r="C2384" s="199"/>
      <c r="D2384" s="200" t="s">
        <v>74</v>
      </c>
      <c r="E2384" s="212" t="s">
        <v>2978</v>
      </c>
      <c r="F2384" s="212" t="s">
        <v>2979</v>
      </c>
      <c r="G2384" s="199"/>
      <c r="H2384" s="199"/>
      <c r="I2384" s="202"/>
      <c r="J2384" s="213">
        <f>BK2384</f>
        <v>0</v>
      </c>
      <c r="K2384" s="199"/>
      <c r="L2384" s="204"/>
      <c r="M2384" s="205"/>
      <c r="N2384" s="206"/>
      <c r="O2384" s="206"/>
      <c r="P2384" s="207">
        <f>SUM(P2385:P2431)</f>
        <v>0</v>
      </c>
      <c r="Q2384" s="206"/>
      <c r="R2384" s="207">
        <f>SUM(R2385:R2431)</f>
        <v>3.2569999999999992</v>
      </c>
      <c r="S2384" s="206"/>
      <c r="T2384" s="208">
        <f>SUM(T2385:T2431)</f>
        <v>0</v>
      </c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R2384" s="209" t="s">
        <v>85</v>
      </c>
      <c r="AT2384" s="210" t="s">
        <v>74</v>
      </c>
      <c r="AU2384" s="210" t="s">
        <v>82</v>
      </c>
      <c r="AY2384" s="209" t="s">
        <v>207</v>
      </c>
      <c r="BK2384" s="211">
        <f>SUM(BK2385:BK2431)</f>
        <v>0</v>
      </c>
    </row>
    <row r="2385" s="2" customFormat="1" ht="24.15" customHeight="1">
      <c r="A2385" s="40"/>
      <c r="B2385" s="41"/>
      <c r="C2385" s="214" t="s">
        <v>2980</v>
      </c>
      <c r="D2385" s="214" t="s">
        <v>211</v>
      </c>
      <c r="E2385" s="215" t="s">
        <v>2981</v>
      </c>
      <c r="F2385" s="216" t="s">
        <v>2982</v>
      </c>
      <c r="G2385" s="217" t="s">
        <v>214</v>
      </c>
      <c r="H2385" s="218">
        <v>1</v>
      </c>
      <c r="I2385" s="219"/>
      <c r="J2385" s="220">
        <f>ROUND(I2385*H2385,2)</f>
        <v>0</v>
      </c>
      <c r="K2385" s="216" t="s">
        <v>19</v>
      </c>
      <c r="L2385" s="46"/>
      <c r="M2385" s="229" t="s">
        <v>19</v>
      </c>
      <c r="N2385" s="230" t="s">
        <v>46</v>
      </c>
      <c r="O2385" s="86"/>
      <c r="P2385" s="231">
        <f>O2385*H2385</f>
        <v>0</v>
      </c>
      <c r="Q2385" s="231">
        <v>0.29999999999999999</v>
      </c>
      <c r="R2385" s="231">
        <f>Q2385*H2385</f>
        <v>0.29999999999999999</v>
      </c>
      <c r="S2385" s="231">
        <v>0</v>
      </c>
      <c r="T2385" s="232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6" t="s">
        <v>486</v>
      </c>
      <c r="AT2385" s="226" t="s">
        <v>211</v>
      </c>
      <c r="AU2385" s="226" t="s">
        <v>85</v>
      </c>
      <c r="AY2385" s="19" t="s">
        <v>207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19" t="s">
        <v>82</v>
      </c>
      <c r="BK2385" s="227">
        <f>ROUND(I2385*H2385,2)</f>
        <v>0</v>
      </c>
      <c r="BL2385" s="19" t="s">
        <v>486</v>
      </c>
      <c r="BM2385" s="226" t="s">
        <v>2983</v>
      </c>
    </row>
    <row r="2386" s="2" customFormat="1" ht="16.5" customHeight="1">
      <c r="A2386" s="40"/>
      <c r="B2386" s="41"/>
      <c r="C2386" s="214" t="s">
        <v>2984</v>
      </c>
      <c r="D2386" s="214" t="s">
        <v>211</v>
      </c>
      <c r="E2386" s="215" t="s">
        <v>2985</v>
      </c>
      <c r="F2386" s="216" t="s">
        <v>2986</v>
      </c>
      <c r="G2386" s="217" t="s">
        <v>214</v>
      </c>
      <c r="H2386" s="218">
        <v>1</v>
      </c>
      <c r="I2386" s="219"/>
      <c r="J2386" s="220">
        <f>ROUND(I2386*H2386,2)</f>
        <v>0</v>
      </c>
      <c r="K2386" s="216" t="s">
        <v>19</v>
      </c>
      <c r="L2386" s="46"/>
      <c r="M2386" s="229" t="s">
        <v>19</v>
      </c>
      <c r="N2386" s="230" t="s">
        <v>46</v>
      </c>
      <c r="O2386" s="86"/>
      <c r="P2386" s="231">
        <f>O2386*H2386</f>
        <v>0</v>
      </c>
      <c r="Q2386" s="231">
        <v>0.044999999999999998</v>
      </c>
      <c r="R2386" s="231">
        <f>Q2386*H2386</f>
        <v>0.044999999999999998</v>
      </c>
      <c r="S2386" s="231">
        <v>0</v>
      </c>
      <c r="T2386" s="232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486</v>
      </c>
      <c r="AT2386" s="226" t="s">
        <v>211</v>
      </c>
      <c r="AU2386" s="226" t="s">
        <v>85</v>
      </c>
      <c r="AY2386" s="19" t="s">
        <v>207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82</v>
      </c>
      <c r="BK2386" s="227">
        <f>ROUND(I2386*H2386,2)</f>
        <v>0</v>
      </c>
      <c r="BL2386" s="19" t="s">
        <v>486</v>
      </c>
      <c r="BM2386" s="226" t="s">
        <v>2987</v>
      </c>
    </row>
    <row r="2387" s="2" customFormat="1" ht="16.5" customHeight="1">
      <c r="A2387" s="40"/>
      <c r="B2387" s="41"/>
      <c r="C2387" s="214" t="s">
        <v>2988</v>
      </c>
      <c r="D2387" s="214" t="s">
        <v>211</v>
      </c>
      <c r="E2387" s="215" t="s">
        <v>2989</v>
      </c>
      <c r="F2387" s="216" t="s">
        <v>2990</v>
      </c>
      <c r="G2387" s="217" t="s">
        <v>214</v>
      </c>
      <c r="H2387" s="218">
        <v>1</v>
      </c>
      <c r="I2387" s="219"/>
      <c r="J2387" s="220">
        <f>ROUND(I2387*H2387,2)</f>
        <v>0</v>
      </c>
      <c r="K2387" s="216" t="s">
        <v>19</v>
      </c>
      <c r="L2387" s="46"/>
      <c r="M2387" s="229" t="s">
        <v>19</v>
      </c>
      <c r="N2387" s="230" t="s">
        <v>46</v>
      </c>
      <c r="O2387" s="86"/>
      <c r="P2387" s="231">
        <f>O2387*H2387</f>
        <v>0</v>
      </c>
      <c r="Q2387" s="231">
        <v>0.050000000000000003</v>
      </c>
      <c r="R2387" s="231">
        <f>Q2387*H2387</f>
        <v>0.050000000000000003</v>
      </c>
      <c r="S2387" s="231">
        <v>0</v>
      </c>
      <c r="T2387" s="232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6" t="s">
        <v>486</v>
      </c>
      <c r="AT2387" s="226" t="s">
        <v>211</v>
      </c>
      <c r="AU2387" s="226" t="s">
        <v>85</v>
      </c>
      <c r="AY2387" s="19" t="s">
        <v>207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19" t="s">
        <v>82</v>
      </c>
      <c r="BK2387" s="227">
        <f>ROUND(I2387*H2387,2)</f>
        <v>0</v>
      </c>
      <c r="BL2387" s="19" t="s">
        <v>486</v>
      </c>
      <c r="BM2387" s="226" t="s">
        <v>2991</v>
      </c>
    </row>
    <row r="2388" s="2" customFormat="1" ht="16.5" customHeight="1">
      <c r="A2388" s="40"/>
      <c r="B2388" s="41"/>
      <c r="C2388" s="214" t="s">
        <v>2992</v>
      </c>
      <c r="D2388" s="214" t="s">
        <v>211</v>
      </c>
      <c r="E2388" s="215" t="s">
        <v>2993</v>
      </c>
      <c r="F2388" s="216" t="s">
        <v>2994</v>
      </c>
      <c r="G2388" s="217" t="s">
        <v>214</v>
      </c>
      <c r="H2388" s="218">
        <v>1</v>
      </c>
      <c r="I2388" s="219"/>
      <c r="J2388" s="220">
        <f>ROUND(I2388*H2388,2)</f>
        <v>0</v>
      </c>
      <c r="K2388" s="216" t="s">
        <v>19</v>
      </c>
      <c r="L2388" s="46"/>
      <c r="M2388" s="229" t="s">
        <v>19</v>
      </c>
      <c r="N2388" s="230" t="s">
        <v>46</v>
      </c>
      <c r="O2388" s="86"/>
      <c r="P2388" s="231">
        <f>O2388*H2388</f>
        <v>0</v>
      </c>
      <c r="Q2388" s="231">
        <v>0.050000000000000003</v>
      </c>
      <c r="R2388" s="231">
        <f>Q2388*H2388</f>
        <v>0.050000000000000003</v>
      </c>
      <c r="S2388" s="231">
        <v>0</v>
      </c>
      <c r="T2388" s="232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6" t="s">
        <v>486</v>
      </c>
      <c r="AT2388" s="226" t="s">
        <v>211</v>
      </c>
      <c r="AU2388" s="226" t="s">
        <v>85</v>
      </c>
      <c r="AY2388" s="19" t="s">
        <v>207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19" t="s">
        <v>82</v>
      </c>
      <c r="BK2388" s="227">
        <f>ROUND(I2388*H2388,2)</f>
        <v>0</v>
      </c>
      <c r="BL2388" s="19" t="s">
        <v>486</v>
      </c>
      <c r="BM2388" s="226" t="s">
        <v>2995</v>
      </c>
    </row>
    <row r="2389" s="2" customFormat="1" ht="16.5" customHeight="1">
      <c r="A2389" s="40"/>
      <c r="B2389" s="41"/>
      <c r="C2389" s="214" t="s">
        <v>2996</v>
      </c>
      <c r="D2389" s="214" t="s">
        <v>211</v>
      </c>
      <c r="E2389" s="215" t="s">
        <v>2997</v>
      </c>
      <c r="F2389" s="216" t="s">
        <v>2998</v>
      </c>
      <c r="G2389" s="217" t="s">
        <v>214</v>
      </c>
      <c r="H2389" s="218">
        <v>1</v>
      </c>
      <c r="I2389" s="219"/>
      <c r="J2389" s="220">
        <f>ROUND(I2389*H2389,2)</f>
        <v>0</v>
      </c>
      <c r="K2389" s="216" t="s">
        <v>19</v>
      </c>
      <c r="L2389" s="46"/>
      <c r="M2389" s="229" t="s">
        <v>19</v>
      </c>
      <c r="N2389" s="230" t="s">
        <v>46</v>
      </c>
      <c r="O2389" s="86"/>
      <c r="P2389" s="231">
        <f>O2389*H2389</f>
        <v>0</v>
      </c>
      <c r="Q2389" s="231">
        <v>0.050000000000000003</v>
      </c>
      <c r="R2389" s="231">
        <f>Q2389*H2389</f>
        <v>0.050000000000000003</v>
      </c>
      <c r="S2389" s="231">
        <v>0</v>
      </c>
      <c r="T2389" s="232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486</v>
      </c>
      <c r="AT2389" s="226" t="s">
        <v>211</v>
      </c>
      <c r="AU2389" s="226" t="s">
        <v>85</v>
      </c>
      <c r="AY2389" s="19" t="s">
        <v>207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82</v>
      </c>
      <c r="BK2389" s="227">
        <f>ROUND(I2389*H2389,2)</f>
        <v>0</v>
      </c>
      <c r="BL2389" s="19" t="s">
        <v>486</v>
      </c>
      <c r="BM2389" s="226" t="s">
        <v>2999</v>
      </c>
    </row>
    <row r="2390" s="2" customFormat="1" ht="16.5" customHeight="1">
      <c r="A2390" s="40"/>
      <c r="B2390" s="41"/>
      <c r="C2390" s="214" t="s">
        <v>3000</v>
      </c>
      <c r="D2390" s="214" t="s">
        <v>211</v>
      </c>
      <c r="E2390" s="215" t="s">
        <v>3001</v>
      </c>
      <c r="F2390" s="216" t="s">
        <v>3002</v>
      </c>
      <c r="G2390" s="217" t="s">
        <v>214</v>
      </c>
      <c r="H2390" s="218">
        <v>1</v>
      </c>
      <c r="I2390" s="219"/>
      <c r="J2390" s="220">
        <f>ROUND(I2390*H2390,2)</f>
        <v>0</v>
      </c>
      <c r="K2390" s="216" t="s">
        <v>19</v>
      </c>
      <c r="L2390" s="46"/>
      <c r="M2390" s="229" t="s">
        <v>19</v>
      </c>
      <c r="N2390" s="230" t="s">
        <v>46</v>
      </c>
      <c r="O2390" s="86"/>
      <c r="P2390" s="231">
        <f>O2390*H2390</f>
        <v>0</v>
      </c>
      <c r="Q2390" s="231">
        <v>0.044999999999999998</v>
      </c>
      <c r="R2390" s="231">
        <f>Q2390*H2390</f>
        <v>0.044999999999999998</v>
      </c>
      <c r="S2390" s="231">
        <v>0</v>
      </c>
      <c r="T2390" s="232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26" t="s">
        <v>486</v>
      </c>
      <c r="AT2390" s="226" t="s">
        <v>211</v>
      </c>
      <c r="AU2390" s="226" t="s">
        <v>85</v>
      </c>
      <c r="AY2390" s="19" t="s">
        <v>207</v>
      </c>
      <c r="BE2390" s="227">
        <f>IF(N2390="základní",J2390,0)</f>
        <v>0</v>
      </c>
      <c r="BF2390" s="227">
        <f>IF(N2390="snížená",J2390,0)</f>
        <v>0</v>
      </c>
      <c r="BG2390" s="227">
        <f>IF(N2390="zákl. přenesená",J2390,0)</f>
        <v>0</v>
      </c>
      <c r="BH2390" s="227">
        <f>IF(N2390="sníž. přenesená",J2390,0)</f>
        <v>0</v>
      </c>
      <c r="BI2390" s="227">
        <f>IF(N2390="nulová",J2390,0)</f>
        <v>0</v>
      </c>
      <c r="BJ2390" s="19" t="s">
        <v>82</v>
      </c>
      <c r="BK2390" s="227">
        <f>ROUND(I2390*H2390,2)</f>
        <v>0</v>
      </c>
      <c r="BL2390" s="19" t="s">
        <v>486</v>
      </c>
      <c r="BM2390" s="226" t="s">
        <v>3003</v>
      </c>
    </row>
    <row r="2391" s="2" customFormat="1" ht="16.5" customHeight="1">
      <c r="A2391" s="40"/>
      <c r="B2391" s="41"/>
      <c r="C2391" s="214" t="s">
        <v>3004</v>
      </c>
      <c r="D2391" s="214" t="s">
        <v>211</v>
      </c>
      <c r="E2391" s="215" t="s">
        <v>3005</v>
      </c>
      <c r="F2391" s="216" t="s">
        <v>3006</v>
      </c>
      <c r="G2391" s="217" t="s">
        <v>214</v>
      </c>
      <c r="H2391" s="218">
        <v>1</v>
      </c>
      <c r="I2391" s="219"/>
      <c r="J2391" s="220">
        <f>ROUND(I2391*H2391,2)</f>
        <v>0</v>
      </c>
      <c r="K2391" s="216" t="s">
        <v>19</v>
      </c>
      <c r="L2391" s="46"/>
      <c r="M2391" s="229" t="s">
        <v>19</v>
      </c>
      <c r="N2391" s="230" t="s">
        <v>46</v>
      </c>
      <c r="O2391" s="86"/>
      <c r="P2391" s="231">
        <f>O2391*H2391</f>
        <v>0</v>
      </c>
      <c r="Q2391" s="231">
        <v>0.050000000000000003</v>
      </c>
      <c r="R2391" s="231">
        <f>Q2391*H2391</f>
        <v>0.050000000000000003</v>
      </c>
      <c r="S2391" s="231">
        <v>0</v>
      </c>
      <c r="T2391" s="232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6" t="s">
        <v>486</v>
      </c>
      <c r="AT2391" s="226" t="s">
        <v>211</v>
      </c>
      <c r="AU2391" s="226" t="s">
        <v>85</v>
      </c>
      <c r="AY2391" s="19" t="s">
        <v>207</v>
      </c>
      <c r="BE2391" s="227">
        <f>IF(N2391="základní",J2391,0)</f>
        <v>0</v>
      </c>
      <c r="BF2391" s="227">
        <f>IF(N2391="snížená",J2391,0)</f>
        <v>0</v>
      </c>
      <c r="BG2391" s="227">
        <f>IF(N2391="zákl. přenesená",J2391,0)</f>
        <v>0</v>
      </c>
      <c r="BH2391" s="227">
        <f>IF(N2391="sníž. přenesená",J2391,0)</f>
        <v>0</v>
      </c>
      <c r="BI2391" s="227">
        <f>IF(N2391="nulová",J2391,0)</f>
        <v>0</v>
      </c>
      <c r="BJ2391" s="19" t="s">
        <v>82</v>
      </c>
      <c r="BK2391" s="227">
        <f>ROUND(I2391*H2391,2)</f>
        <v>0</v>
      </c>
      <c r="BL2391" s="19" t="s">
        <v>486</v>
      </c>
      <c r="BM2391" s="226" t="s">
        <v>3007</v>
      </c>
    </row>
    <row r="2392" s="2" customFormat="1" ht="16.5" customHeight="1">
      <c r="A2392" s="40"/>
      <c r="B2392" s="41"/>
      <c r="C2392" s="214" t="s">
        <v>3008</v>
      </c>
      <c r="D2392" s="214" t="s">
        <v>211</v>
      </c>
      <c r="E2392" s="215" t="s">
        <v>3009</v>
      </c>
      <c r="F2392" s="216" t="s">
        <v>3006</v>
      </c>
      <c r="G2392" s="217" t="s">
        <v>214</v>
      </c>
      <c r="H2392" s="218">
        <v>1</v>
      </c>
      <c r="I2392" s="219"/>
      <c r="J2392" s="220">
        <f>ROUND(I2392*H2392,2)</f>
        <v>0</v>
      </c>
      <c r="K2392" s="216" t="s">
        <v>19</v>
      </c>
      <c r="L2392" s="46"/>
      <c r="M2392" s="229" t="s">
        <v>19</v>
      </c>
      <c r="N2392" s="230" t="s">
        <v>46</v>
      </c>
      <c r="O2392" s="86"/>
      <c r="P2392" s="231">
        <f>O2392*H2392</f>
        <v>0</v>
      </c>
      <c r="Q2392" s="231">
        <v>0.050000000000000003</v>
      </c>
      <c r="R2392" s="231">
        <f>Q2392*H2392</f>
        <v>0.050000000000000003</v>
      </c>
      <c r="S2392" s="231">
        <v>0</v>
      </c>
      <c r="T2392" s="232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6" t="s">
        <v>486</v>
      </c>
      <c r="AT2392" s="226" t="s">
        <v>211</v>
      </c>
      <c r="AU2392" s="226" t="s">
        <v>85</v>
      </c>
      <c r="AY2392" s="19" t="s">
        <v>207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19" t="s">
        <v>82</v>
      </c>
      <c r="BK2392" s="227">
        <f>ROUND(I2392*H2392,2)</f>
        <v>0</v>
      </c>
      <c r="BL2392" s="19" t="s">
        <v>486</v>
      </c>
      <c r="BM2392" s="226" t="s">
        <v>3010</v>
      </c>
    </row>
    <row r="2393" s="2" customFormat="1" ht="16.5" customHeight="1">
      <c r="A2393" s="40"/>
      <c r="B2393" s="41"/>
      <c r="C2393" s="214" t="s">
        <v>3011</v>
      </c>
      <c r="D2393" s="214" t="s">
        <v>211</v>
      </c>
      <c r="E2393" s="215" t="s">
        <v>3012</v>
      </c>
      <c r="F2393" s="216" t="s">
        <v>2994</v>
      </c>
      <c r="G2393" s="217" t="s">
        <v>214</v>
      </c>
      <c r="H2393" s="218">
        <v>1</v>
      </c>
      <c r="I2393" s="219"/>
      <c r="J2393" s="220">
        <f>ROUND(I2393*H2393,2)</f>
        <v>0</v>
      </c>
      <c r="K2393" s="216" t="s">
        <v>19</v>
      </c>
      <c r="L2393" s="46"/>
      <c r="M2393" s="229" t="s">
        <v>19</v>
      </c>
      <c r="N2393" s="230" t="s">
        <v>46</v>
      </c>
      <c r="O2393" s="86"/>
      <c r="P2393" s="231">
        <f>O2393*H2393</f>
        <v>0</v>
      </c>
      <c r="Q2393" s="231">
        <v>0.050000000000000003</v>
      </c>
      <c r="R2393" s="231">
        <f>Q2393*H2393</f>
        <v>0.050000000000000003</v>
      </c>
      <c r="S2393" s="231">
        <v>0</v>
      </c>
      <c r="T2393" s="232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6" t="s">
        <v>486</v>
      </c>
      <c r="AT2393" s="226" t="s">
        <v>211</v>
      </c>
      <c r="AU2393" s="226" t="s">
        <v>85</v>
      </c>
      <c r="AY2393" s="19" t="s">
        <v>207</v>
      </c>
      <c r="BE2393" s="227">
        <f>IF(N2393="základní",J2393,0)</f>
        <v>0</v>
      </c>
      <c r="BF2393" s="227">
        <f>IF(N2393="snížená",J2393,0)</f>
        <v>0</v>
      </c>
      <c r="BG2393" s="227">
        <f>IF(N2393="zákl. přenesená",J2393,0)</f>
        <v>0</v>
      </c>
      <c r="BH2393" s="227">
        <f>IF(N2393="sníž. přenesená",J2393,0)</f>
        <v>0</v>
      </c>
      <c r="BI2393" s="227">
        <f>IF(N2393="nulová",J2393,0)</f>
        <v>0</v>
      </c>
      <c r="BJ2393" s="19" t="s">
        <v>82</v>
      </c>
      <c r="BK2393" s="227">
        <f>ROUND(I2393*H2393,2)</f>
        <v>0</v>
      </c>
      <c r="BL2393" s="19" t="s">
        <v>486</v>
      </c>
      <c r="BM2393" s="226" t="s">
        <v>3013</v>
      </c>
    </row>
    <row r="2394" s="2" customFormat="1" ht="16.5" customHeight="1">
      <c r="A2394" s="40"/>
      <c r="B2394" s="41"/>
      <c r="C2394" s="214" t="s">
        <v>3014</v>
      </c>
      <c r="D2394" s="214" t="s">
        <v>211</v>
      </c>
      <c r="E2394" s="215" t="s">
        <v>3015</v>
      </c>
      <c r="F2394" s="216" t="s">
        <v>3002</v>
      </c>
      <c r="G2394" s="217" t="s">
        <v>214</v>
      </c>
      <c r="H2394" s="218">
        <v>1</v>
      </c>
      <c r="I2394" s="219"/>
      <c r="J2394" s="220">
        <f>ROUND(I2394*H2394,2)</f>
        <v>0</v>
      </c>
      <c r="K2394" s="216" t="s">
        <v>19</v>
      </c>
      <c r="L2394" s="46"/>
      <c r="M2394" s="229" t="s">
        <v>19</v>
      </c>
      <c r="N2394" s="230" t="s">
        <v>46</v>
      </c>
      <c r="O2394" s="86"/>
      <c r="P2394" s="231">
        <f>O2394*H2394</f>
        <v>0</v>
      </c>
      <c r="Q2394" s="231">
        <v>0.044999999999999998</v>
      </c>
      <c r="R2394" s="231">
        <f>Q2394*H2394</f>
        <v>0.044999999999999998</v>
      </c>
      <c r="S2394" s="231">
        <v>0</v>
      </c>
      <c r="T2394" s="232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486</v>
      </c>
      <c r="AT2394" s="226" t="s">
        <v>211</v>
      </c>
      <c r="AU2394" s="226" t="s">
        <v>85</v>
      </c>
      <c r="AY2394" s="19" t="s">
        <v>207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82</v>
      </c>
      <c r="BK2394" s="227">
        <f>ROUND(I2394*H2394,2)</f>
        <v>0</v>
      </c>
      <c r="BL2394" s="19" t="s">
        <v>486</v>
      </c>
      <c r="BM2394" s="226" t="s">
        <v>3016</v>
      </c>
    </row>
    <row r="2395" s="2" customFormat="1" ht="16.5" customHeight="1">
      <c r="A2395" s="40"/>
      <c r="B2395" s="41"/>
      <c r="C2395" s="214" t="s">
        <v>3017</v>
      </c>
      <c r="D2395" s="214" t="s">
        <v>211</v>
      </c>
      <c r="E2395" s="215" t="s">
        <v>3018</v>
      </c>
      <c r="F2395" s="216" t="s">
        <v>3002</v>
      </c>
      <c r="G2395" s="217" t="s">
        <v>214</v>
      </c>
      <c r="H2395" s="218">
        <v>1</v>
      </c>
      <c r="I2395" s="219"/>
      <c r="J2395" s="220">
        <f>ROUND(I2395*H2395,2)</f>
        <v>0</v>
      </c>
      <c r="K2395" s="216" t="s">
        <v>19</v>
      </c>
      <c r="L2395" s="46"/>
      <c r="M2395" s="229" t="s">
        <v>19</v>
      </c>
      <c r="N2395" s="230" t="s">
        <v>46</v>
      </c>
      <c r="O2395" s="86"/>
      <c r="P2395" s="231">
        <f>O2395*H2395</f>
        <v>0</v>
      </c>
      <c r="Q2395" s="231">
        <v>0.044999999999999998</v>
      </c>
      <c r="R2395" s="231">
        <f>Q2395*H2395</f>
        <v>0.044999999999999998</v>
      </c>
      <c r="S2395" s="231">
        <v>0</v>
      </c>
      <c r="T2395" s="232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6" t="s">
        <v>486</v>
      </c>
      <c r="AT2395" s="226" t="s">
        <v>211</v>
      </c>
      <c r="AU2395" s="226" t="s">
        <v>85</v>
      </c>
      <c r="AY2395" s="19" t="s">
        <v>207</v>
      </c>
      <c r="BE2395" s="227">
        <f>IF(N2395="základní",J2395,0)</f>
        <v>0</v>
      </c>
      <c r="BF2395" s="227">
        <f>IF(N2395="snížená",J2395,0)</f>
        <v>0</v>
      </c>
      <c r="BG2395" s="227">
        <f>IF(N2395="zákl. přenesená",J2395,0)</f>
        <v>0</v>
      </c>
      <c r="BH2395" s="227">
        <f>IF(N2395="sníž. přenesená",J2395,0)</f>
        <v>0</v>
      </c>
      <c r="BI2395" s="227">
        <f>IF(N2395="nulová",J2395,0)</f>
        <v>0</v>
      </c>
      <c r="BJ2395" s="19" t="s">
        <v>82</v>
      </c>
      <c r="BK2395" s="227">
        <f>ROUND(I2395*H2395,2)</f>
        <v>0</v>
      </c>
      <c r="BL2395" s="19" t="s">
        <v>486</v>
      </c>
      <c r="BM2395" s="226" t="s">
        <v>3019</v>
      </c>
    </row>
    <row r="2396" s="2" customFormat="1" ht="16.5" customHeight="1">
      <c r="A2396" s="40"/>
      <c r="B2396" s="41"/>
      <c r="C2396" s="214" t="s">
        <v>3020</v>
      </c>
      <c r="D2396" s="214" t="s">
        <v>211</v>
      </c>
      <c r="E2396" s="215" t="s">
        <v>3021</v>
      </c>
      <c r="F2396" s="216" t="s">
        <v>3002</v>
      </c>
      <c r="G2396" s="217" t="s">
        <v>214</v>
      </c>
      <c r="H2396" s="218">
        <v>1</v>
      </c>
      <c r="I2396" s="219"/>
      <c r="J2396" s="220">
        <f>ROUND(I2396*H2396,2)</f>
        <v>0</v>
      </c>
      <c r="K2396" s="216" t="s">
        <v>19</v>
      </c>
      <c r="L2396" s="46"/>
      <c r="M2396" s="229" t="s">
        <v>19</v>
      </c>
      <c r="N2396" s="230" t="s">
        <v>46</v>
      </c>
      <c r="O2396" s="86"/>
      <c r="P2396" s="231">
        <f>O2396*H2396</f>
        <v>0</v>
      </c>
      <c r="Q2396" s="231">
        <v>0.044999999999999998</v>
      </c>
      <c r="R2396" s="231">
        <f>Q2396*H2396</f>
        <v>0.044999999999999998</v>
      </c>
      <c r="S2396" s="231">
        <v>0</v>
      </c>
      <c r="T2396" s="232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6" t="s">
        <v>486</v>
      </c>
      <c r="AT2396" s="226" t="s">
        <v>211</v>
      </c>
      <c r="AU2396" s="226" t="s">
        <v>85</v>
      </c>
      <c r="AY2396" s="19" t="s">
        <v>207</v>
      </c>
      <c r="BE2396" s="227">
        <f>IF(N2396="základní",J2396,0)</f>
        <v>0</v>
      </c>
      <c r="BF2396" s="227">
        <f>IF(N2396="snížená",J2396,0)</f>
        <v>0</v>
      </c>
      <c r="BG2396" s="227">
        <f>IF(N2396="zákl. přenesená",J2396,0)</f>
        <v>0</v>
      </c>
      <c r="BH2396" s="227">
        <f>IF(N2396="sníž. přenesená",J2396,0)</f>
        <v>0</v>
      </c>
      <c r="BI2396" s="227">
        <f>IF(N2396="nulová",J2396,0)</f>
        <v>0</v>
      </c>
      <c r="BJ2396" s="19" t="s">
        <v>82</v>
      </c>
      <c r="BK2396" s="227">
        <f>ROUND(I2396*H2396,2)</f>
        <v>0</v>
      </c>
      <c r="BL2396" s="19" t="s">
        <v>486</v>
      </c>
      <c r="BM2396" s="226" t="s">
        <v>3022</v>
      </c>
    </row>
    <row r="2397" s="2" customFormat="1" ht="16.5" customHeight="1">
      <c r="A2397" s="40"/>
      <c r="B2397" s="41"/>
      <c r="C2397" s="214" t="s">
        <v>3023</v>
      </c>
      <c r="D2397" s="214" t="s">
        <v>211</v>
      </c>
      <c r="E2397" s="215" t="s">
        <v>3024</v>
      </c>
      <c r="F2397" s="216" t="s">
        <v>3025</v>
      </c>
      <c r="G2397" s="217" t="s">
        <v>214</v>
      </c>
      <c r="H2397" s="218">
        <v>1</v>
      </c>
      <c r="I2397" s="219"/>
      <c r="J2397" s="220">
        <f>ROUND(I2397*H2397,2)</f>
        <v>0</v>
      </c>
      <c r="K2397" s="216" t="s">
        <v>19</v>
      </c>
      <c r="L2397" s="46"/>
      <c r="M2397" s="229" t="s">
        <v>19</v>
      </c>
      <c r="N2397" s="230" t="s">
        <v>46</v>
      </c>
      <c r="O2397" s="86"/>
      <c r="P2397" s="231">
        <f>O2397*H2397</f>
        <v>0</v>
      </c>
      <c r="Q2397" s="231">
        <v>0.080000000000000002</v>
      </c>
      <c r="R2397" s="231">
        <f>Q2397*H2397</f>
        <v>0.080000000000000002</v>
      </c>
      <c r="S2397" s="231">
        <v>0</v>
      </c>
      <c r="T2397" s="232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6" t="s">
        <v>486</v>
      </c>
      <c r="AT2397" s="226" t="s">
        <v>211</v>
      </c>
      <c r="AU2397" s="226" t="s">
        <v>85</v>
      </c>
      <c r="AY2397" s="19" t="s">
        <v>207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9" t="s">
        <v>82</v>
      </c>
      <c r="BK2397" s="227">
        <f>ROUND(I2397*H2397,2)</f>
        <v>0</v>
      </c>
      <c r="BL2397" s="19" t="s">
        <v>486</v>
      </c>
      <c r="BM2397" s="226" t="s">
        <v>3026</v>
      </c>
    </row>
    <row r="2398" s="2" customFormat="1" ht="16.5" customHeight="1">
      <c r="A2398" s="40"/>
      <c r="B2398" s="41"/>
      <c r="C2398" s="214" t="s">
        <v>3027</v>
      </c>
      <c r="D2398" s="214" t="s">
        <v>211</v>
      </c>
      <c r="E2398" s="215" t="s">
        <v>3028</v>
      </c>
      <c r="F2398" s="216" t="s">
        <v>3029</v>
      </c>
      <c r="G2398" s="217" t="s">
        <v>214</v>
      </c>
      <c r="H2398" s="218">
        <v>1</v>
      </c>
      <c r="I2398" s="219"/>
      <c r="J2398" s="220">
        <f>ROUND(I2398*H2398,2)</f>
        <v>0</v>
      </c>
      <c r="K2398" s="216" t="s">
        <v>19</v>
      </c>
      <c r="L2398" s="46"/>
      <c r="M2398" s="229" t="s">
        <v>19</v>
      </c>
      <c r="N2398" s="230" t="s">
        <v>46</v>
      </c>
      <c r="O2398" s="86"/>
      <c r="P2398" s="231">
        <f>O2398*H2398</f>
        <v>0</v>
      </c>
      <c r="Q2398" s="231">
        <v>0.080000000000000002</v>
      </c>
      <c r="R2398" s="231">
        <f>Q2398*H2398</f>
        <v>0.080000000000000002</v>
      </c>
      <c r="S2398" s="231">
        <v>0</v>
      </c>
      <c r="T2398" s="232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6" t="s">
        <v>486</v>
      </c>
      <c r="AT2398" s="226" t="s">
        <v>211</v>
      </c>
      <c r="AU2398" s="226" t="s">
        <v>85</v>
      </c>
      <c r="AY2398" s="19" t="s">
        <v>207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19" t="s">
        <v>82</v>
      </c>
      <c r="BK2398" s="227">
        <f>ROUND(I2398*H2398,2)</f>
        <v>0</v>
      </c>
      <c r="BL2398" s="19" t="s">
        <v>486</v>
      </c>
      <c r="BM2398" s="226" t="s">
        <v>3030</v>
      </c>
    </row>
    <row r="2399" s="2" customFormat="1" ht="21.75" customHeight="1">
      <c r="A2399" s="40"/>
      <c r="B2399" s="41"/>
      <c r="C2399" s="214" t="s">
        <v>3031</v>
      </c>
      <c r="D2399" s="214" t="s">
        <v>211</v>
      </c>
      <c r="E2399" s="215" t="s">
        <v>3032</v>
      </c>
      <c r="F2399" s="216" t="s">
        <v>3033</v>
      </c>
      <c r="G2399" s="217" t="s">
        <v>214</v>
      </c>
      <c r="H2399" s="218">
        <v>1</v>
      </c>
      <c r="I2399" s="219"/>
      <c r="J2399" s="220">
        <f>ROUND(I2399*H2399,2)</f>
        <v>0</v>
      </c>
      <c r="K2399" s="216" t="s">
        <v>19</v>
      </c>
      <c r="L2399" s="46"/>
      <c r="M2399" s="229" t="s">
        <v>19</v>
      </c>
      <c r="N2399" s="230" t="s">
        <v>46</v>
      </c>
      <c r="O2399" s="86"/>
      <c r="P2399" s="231">
        <f>O2399*H2399</f>
        <v>0</v>
      </c>
      <c r="Q2399" s="231">
        <v>0.11500000000000001</v>
      </c>
      <c r="R2399" s="231">
        <f>Q2399*H2399</f>
        <v>0.11500000000000001</v>
      </c>
      <c r="S2399" s="231">
        <v>0</v>
      </c>
      <c r="T2399" s="232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6" t="s">
        <v>486</v>
      </c>
      <c r="AT2399" s="226" t="s">
        <v>211</v>
      </c>
      <c r="AU2399" s="226" t="s">
        <v>85</v>
      </c>
      <c r="AY2399" s="19" t="s">
        <v>207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19" t="s">
        <v>82</v>
      </c>
      <c r="BK2399" s="227">
        <f>ROUND(I2399*H2399,2)</f>
        <v>0</v>
      </c>
      <c r="BL2399" s="19" t="s">
        <v>486</v>
      </c>
      <c r="BM2399" s="226" t="s">
        <v>3034</v>
      </c>
    </row>
    <row r="2400" s="2" customFormat="1" ht="16.5" customHeight="1">
      <c r="A2400" s="40"/>
      <c r="B2400" s="41"/>
      <c r="C2400" s="214" t="s">
        <v>3035</v>
      </c>
      <c r="D2400" s="214" t="s">
        <v>211</v>
      </c>
      <c r="E2400" s="215" t="s">
        <v>3036</v>
      </c>
      <c r="F2400" s="216" t="s">
        <v>3037</v>
      </c>
      <c r="G2400" s="217" t="s">
        <v>214</v>
      </c>
      <c r="H2400" s="218">
        <v>1</v>
      </c>
      <c r="I2400" s="219"/>
      <c r="J2400" s="220">
        <f>ROUND(I2400*H2400,2)</f>
        <v>0</v>
      </c>
      <c r="K2400" s="216" t="s">
        <v>19</v>
      </c>
      <c r="L2400" s="46"/>
      <c r="M2400" s="229" t="s">
        <v>19</v>
      </c>
      <c r="N2400" s="230" t="s">
        <v>46</v>
      </c>
      <c r="O2400" s="86"/>
      <c r="P2400" s="231">
        <f>O2400*H2400</f>
        <v>0</v>
      </c>
      <c r="Q2400" s="231">
        <v>0.11500000000000001</v>
      </c>
      <c r="R2400" s="231">
        <f>Q2400*H2400</f>
        <v>0.11500000000000001</v>
      </c>
      <c r="S2400" s="231">
        <v>0</v>
      </c>
      <c r="T2400" s="232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26" t="s">
        <v>486</v>
      </c>
      <c r="AT2400" s="226" t="s">
        <v>211</v>
      </c>
      <c r="AU2400" s="226" t="s">
        <v>85</v>
      </c>
      <c r="AY2400" s="19" t="s">
        <v>207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19" t="s">
        <v>82</v>
      </c>
      <c r="BK2400" s="227">
        <f>ROUND(I2400*H2400,2)</f>
        <v>0</v>
      </c>
      <c r="BL2400" s="19" t="s">
        <v>486</v>
      </c>
      <c r="BM2400" s="226" t="s">
        <v>3038</v>
      </c>
    </row>
    <row r="2401" s="2" customFormat="1" ht="16.5" customHeight="1">
      <c r="A2401" s="40"/>
      <c r="B2401" s="41"/>
      <c r="C2401" s="214" t="s">
        <v>3039</v>
      </c>
      <c r="D2401" s="214" t="s">
        <v>211</v>
      </c>
      <c r="E2401" s="215" t="s">
        <v>3040</v>
      </c>
      <c r="F2401" s="216" t="s">
        <v>3041</v>
      </c>
      <c r="G2401" s="217" t="s">
        <v>214</v>
      </c>
      <c r="H2401" s="218">
        <v>1</v>
      </c>
      <c r="I2401" s="219"/>
      <c r="J2401" s="220">
        <f>ROUND(I2401*H2401,2)</f>
        <v>0</v>
      </c>
      <c r="K2401" s="216" t="s">
        <v>19</v>
      </c>
      <c r="L2401" s="46"/>
      <c r="M2401" s="229" t="s">
        <v>19</v>
      </c>
      <c r="N2401" s="230" t="s">
        <v>46</v>
      </c>
      <c r="O2401" s="86"/>
      <c r="P2401" s="231">
        <f>O2401*H2401</f>
        <v>0</v>
      </c>
      <c r="Q2401" s="231">
        <v>0.10000000000000001</v>
      </c>
      <c r="R2401" s="231">
        <f>Q2401*H2401</f>
        <v>0.10000000000000001</v>
      </c>
      <c r="S2401" s="231">
        <v>0</v>
      </c>
      <c r="T2401" s="232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26" t="s">
        <v>486</v>
      </c>
      <c r="AT2401" s="226" t="s">
        <v>211</v>
      </c>
      <c r="AU2401" s="226" t="s">
        <v>85</v>
      </c>
      <c r="AY2401" s="19" t="s">
        <v>207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19" t="s">
        <v>82</v>
      </c>
      <c r="BK2401" s="227">
        <f>ROUND(I2401*H2401,2)</f>
        <v>0</v>
      </c>
      <c r="BL2401" s="19" t="s">
        <v>486</v>
      </c>
      <c r="BM2401" s="226" t="s">
        <v>3042</v>
      </c>
    </row>
    <row r="2402" s="2" customFormat="1" ht="24.15" customHeight="1">
      <c r="A2402" s="40"/>
      <c r="B2402" s="41"/>
      <c r="C2402" s="214" t="s">
        <v>3043</v>
      </c>
      <c r="D2402" s="214" t="s">
        <v>211</v>
      </c>
      <c r="E2402" s="215" t="s">
        <v>3044</v>
      </c>
      <c r="F2402" s="216" t="s">
        <v>3045</v>
      </c>
      <c r="G2402" s="217" t="s">
        <v>214</v>
      </c>
      <c r="H2402" s="218">
        <v>1</v>
      </c>
      <c r="I2402" s="219"/>
      <c r="J2402" s="220">
        <f>ROUND(I2402*H2402,2)</f>
        <v>0</v>
      </c>
      <c r="K2402" s="216" t="s">
        <v>19</v>
      </c>
      <c r="L2402" s="46"/>
      <c r="M2402" s="229" t="s">
        <v>19</v>
      </c>
      <c r="N2402" s="230" t="s">
        <v>46</v>
      </c>
      <c r="O2402" s="86"/>
      <c r="P2402" s="231">
        <f>O2402*H2402</f>
        <v>0</v>
      </c>
      <c r="Q2402" s="231">
        <v>0.114</v>
      </c>
      <c r="R2402" s="231">
        <f>Q2402*H2402</f>
        <v>0.114</v>
      </c>
      <c r="S2402" s="231">
        <v>0</v>
      </c>
      <c r="T2402" s="232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6" t="s">
        <v>486</v>
      </c>
      <c r="AT2402" s="226" t="s">
        <v>211</v>
      </c>
      <c r="AU2402" s="226" t="s">
        <v>85</v>
      </c>
      <c r="AY2402" s="19" t="s">
        <v>207</v>
      </c>
      <c r="BE2402" s="227">
        <f>IF(N2402="základní",J2402,0)</f>
        <v>0</v>
      </c>
      <c r="BF2402" s="227">
        <f>IF(N2402="snížená",J2402,0)</f>
        <v>0</v>
      </c>
      <c r="BG2402" s="227">
        <f>IF(N2402="zákl. přenesená",J2402,0)</f>
        <v>0</v>
      </c>
      <c r="BH2402" s="227">
        <f>IF(N2402="sníž. přenesená",J2402,0)</f>
        <v>0</v>
      </c>
      <c r="BI2402" s="227">
        <f>IF(N2402="nulová",J2402,0)</f>
        <v>0</v>
      </c>
      <c r="BJ2402" s="19" t="s">
        <v>82</v>
      </c>
      <c r="BK2402" s="227">
        <f>ROUND(I2402*H2402,2)</f>
        <v>0</v>
      </c>
      <c r="BL2402" s="19" t="s">
        <v>486</v>
      </c>
      <c r="BM2402" s="226" t="s">
        <v>3046</v>
      </c>
    </row>
    <row r="2403" s="2" customFormat="1" ht="24.15" customHeight="1">
      <c r="A2403" s="40"/>
      <c r="B2403" s="41"/>
      <c r="C2403" s="214" t="s">
        <v>3047</v>
      </c>
      <c r="D2403" s="214" t="s">
        <v>211</v>
      </c>
      <c r="E2403" s="215" t="s">
        <v>3048</v>
      </c>
      <c r="F2403" s="216" t="s">
        <v>3049</v>
      </c>
      <c r="G2403" s="217" t="s">
        <v>214</v>
      </c>
      <c r="H2403" s="218">
        <v>1</v>
      </c>
      <c r="I2403" s="219"/>
      <c r="J2403" s="220">
        <f>ROUND(I2403*H2403,2)</f>
        <v>0</v>
      </c>
      <c r="K2403" s="216" t="s">
        <v>19</v>
      </c>
      <c r="L2403" s="46"/>
      <c r="M2403" s="229" t="s">
        <v>19</v>
      </c>
      <c r="N2403" s="230" t="s">
        <v>46</v>
      </c>
      <c r="O2403" s="86"/>
      <c r="P2403" s="231">
        <f>O2403*H2403</f>
        <v>0</v>
      </c>
      <c r="Q2403" s="231">
        <v>0.114</v>
      </c>
      <c r="R2403" s="231">
        <f>Q2403*H2403</f>
        <v>0.114</v>
      </c>
      <c r="S2403" s="231">
        <v>0</v>
      </c>
      <c r="T2403" s="232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26" t="s">
        <v>486</v>
      </c>
      <c r="AT2403" s="226" t="s">
        <v>211</v>
      </c>
      <c r="AU2403" s="226" t="s">
        <v>85</v>
      </c>
      <c r="AY2403" s="19" t="s">
        <v>207</v>
      </c>
      <c r="BE2403" s="227">
        <f>IF(N2403="základní",J2403,0)</f>
        <v>0</v>
      </c>
      <c r="BF2403" s="227">
        <f>IF(N2403="snížená",J2403,0)</f>
        <v>0</v>
      </c>
      <c r="BG2403" s="227">
        <f>IF(N2403="zákl. přenesená",J2403,0)</f>
        <v>0</v>
      </c>
      <c r="BH2403" s="227">
        <f>IF(N2403="sníž. přenesená",J2403,0)</f>
        <v>0</v>
      </c>
      <c r="BI2403" s="227">
        <f>IF(N2403="nulová",J2403,0)</f>
        <v>0</v>
      </c>
      <c r="BJ2403" s="19" t="s">
        <v>82</v>
      </c>
      <c r="BK2403" s="227">
        <f>ROUND(I2403*H2403,2)</f>
        <v>0</v>
      </c>
      <c r="BL2403" s="19" t="s">
        <v>486</v>
      </c>
      <c r="BM2403" s="226" t="s">
        <v>3050</v>
      </c>
    </row>
    <row r="2404" s="2" customFormat="1" ht="24.15" customHeight="1">
      <c r="A2404" s="40"/>
      <c r="B2404" s="41"/>
      <c r="C2404" s="214" t="s">
        <v>3051</v>
      </c>
      <c r="D2404" s="214" t="s">
        <v>211</v>
      </c>
      <c r="E2404" s="215" t="s">
        <v>3052</v>
      </c>
      <c r="F2404" s="216" t="s">
        <v>3049</v>
      </c>
      <c r="G2404" s="217" t="s">
        <v>214</v>
      </c>
      <c r="H2404" s="218">
        <v>1</v>
      </c>
      <c r="I2404" s="219"/>
      <c r="J2404" s="220">
        <f>ROUND(I2404*H2404,2)</f>
        <v>0</v>
      </c>
      <c r="K2404" s="216" t="s">
        <v>19</v>
      </c>
      <c r="L2404" s="46"/>
      <c r="M2404" s="229" t="s">
        <v>19</v>
      </c>
      <c r="N2404" s="230" t="s">
        <v>46</v>
      </c>
      <c r="O2404" s="86"/>
      <c r="P2404" s="231">
        <f>O2404*H2404</f>
        <v>0</v>
      </c>
      <c r="Q2404" s="231">
        <v>0.114</v>
      </c>
      <c r="R2404" s="231">
        <f>Q2404*H2404</f>
        <v>0.114</v>
      </c>
      <c r="S2404" s="231">
        <v>0</v>
      </c>
      <c r="T2404" s="232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6" t="s">
        <v>486</v>
      </c>
      <c r="AT2404" s="226" t="s">
        <v>211</v>
      </c>
      <c r="AU2404" s="226" t="s">
        <v>85</v>
      </c>
      <c r="AY2404" s="19" t="s">
        <v>207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9" t="s">
        <v>82</v>
      </c>
      <c r="BK2404" s="227">
        <f>ROUND(I2404*H2404,2)</f>
        <v>0</v>
      </c>
      <c r="BL2404" s="19" t="s">
        <v>486</v>
      </c>
      <c r="BM2404" s="226" t="s">
        <v>3053</v>
      </c>
    </row>
    <row r="2405" s="2" customFormat="1" ht="21.75" customHeight="1">
      <c r="A2405" s="40"/>
      <c r="B2405" s="41"/>
      <c r="C2405" s="214" t="s">
        <v>3054</v>
      </c>
      <c r="D2405" s="214" t="s">
        <v>211</v>
      </c>
      <c r="E2405" s="215" t="s">
        <v>3055</v>
      </c>
      <c r="F2405" s="216" t="s">
        <v>3033</v>
      </c>
      <c r="G2405" s="217" t="s">
        <v>214</v>
      </c>
      <c r="H2405" s="218">
        <v>1</v>
      </c>
      <c r="I2405" s="219"/>
      <c r="J2405" s="220">
        <f>ROUND(I2405*H2405,2)</f>
        <v>0</v>
      </c>
      <c r="K2405" s="216" t="s">
        <v>19</v>
      </c>
      <c r="L2405" s="46"/>
      <c r="M2405" s="229" t="s">
        <v>19</v>
      </c>
      <c r="N2405" s="230" t="s">
        <v>46</v>
      </c>
      <c r="O2405" s="86"/>
      <c r="P2405" s="231">
        <f>O2405*H2405</f>
        <v>0</v>
      </c>
      <c r="Q2405" s="231">
        <v>0.11500000000000001</v>
      </c>
      <c r="R2405" s="231">
        <f>Q2405*H2405</f>
        <v>0.11500000000000001</v>
      </c>
      <c r="S2405" s="231">
        <v>0</v>
      </c>
      <c r="T2405" s="232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26" t="s">
        <v>486</v>
      </c>
      <c r="AT2405" s="226" t="s">
        <v>211</v>
      </c>
      <c r="AU2405" s="226" t="s">
        <v>85</v>
      </c>
      <c r="AY2405" s="19" t="s">
        <v>207</v>
      </c>
      <c r="BE2405" s="227">
        <f>IF(N2405="základní",J2405,0)</f>
        <v>0</v>
      </c>
      <c r="BF2405" s="227">
        <f>IF(N2405="snížená",J2405,0)</f>
        <v>0</v>
      </c>
      <c r="BG2405" s="227">
        <f>IF(N2405="zákl. přenesená",J2405,0)</f>
        <v>0</v>
      </c>
      <c r="BH2405" s="227">
        <f>IF(N2405="sníž. přenesená",J2405,0)</f>
        <v>0</v>
      </c>
      <c r="BI2405" s="227">
        <f>IF(N2405="nulová",J2405,0)</f>
        <v>0</v>
      </c>
      <c r="BJ2405" s="19" t="s">
        <v>82</v>
      </c>
      <c r="BK2405" s="227">
        <f>ROUND(I2405*H2405,2)</f>
        <v>0</v>
      </c>
      <c r="BL2405" s="19" t="s">
        <v>486</v>
      </c>
      <c r="BM2405" s="226" t="s">
        <v>3056</v>
      </c>
    </row>
    <row r="2406" s="2" customFormat="1" ht="21.75" customHeight="1">
      <c r="A2406" s="40"/>
      <c r="B2406" s="41"/>
      <c r="C2406" s="214" t="s">
        <v>3057</v>
      </c>
      <c r="D2406" s="214" t="s">
        <v>211</v>
      </c>
      <c r="E2406" s="215" t="s">
        <v>3058</v>
      </c>
      <c r="F2406" s="216" t="s">
        <v>3033</v>
      </c>
      <c r="G2406" s="217" t="s">
        <v>214</v>
      </c>
      <c r="H2406" s="218">
        <v>1</v>
      </c>
      <c r="I2406" s="219"/>
      <c r="J2406" s="220">
        <f>ROUND(I2406*H2406,2)</f>
        <v>0</v>
      </c>
      <c r="K2406" s="216" t="s">
        <v>19</v>
      </c>
      <c r="L2406" s="46"/>
      <c r="M2406" s="229" t="s">
        <v>19</v>
      </c>
      <c r="N2406" s="230" t="s">
        <v>46</v>
      </c>
      <c r="O2406" s="86"/>
      <c r="P2406" s="231">
        <f>O2406*H2406</f>
        <v>0</v>
      </c>
      <c r="Q2406" s="231">
        <v>0.11500000000000001</v>
      </c>
      <c r="R2406" s="231">
        <f>Q2406*H2406</f>
        <v>0.11500000000000001</v>
      </c>
      <c r="S2406" s="231">
        <v>0</v>
      </c>
      <c r="T2406" s="232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6" t="s">
        <v>486</v>
      </c>
      <c r="AT2406" s="226" t="s">
        <v>211</v>
      </c>
      <c r="AU2406" s="226" t="s">
        <v>85</v>
      </c>
      <c r="AY2406" s="19" t="s">
        <v>207</v>
      </c>
      <c r="BE2406" s="227">
        <f>IF(N2406="základní",J2406,0)</f>
        <v>0</v>
      </c>
      <c r="BF2406" s="227">
        <f>IF(N2406="snížená",J2406,0)</f>
        <v>0</v>
      </c>
      <c r="BG2406" s="227">
        <f>IF(N2406="zákl. přenesená",J2406,0)</f>
        <v>0</v>
      </c>
      <c r="BH2406" s="227">
        <f>IF(N2406="sníž. přenesená",J2406,0)</f>
        <v>0</v>
      </c>
      <c r="BI2406" s="227">
        <f>IF(N2406="nulová",J2406,0)</f>
        <v>0</v>
      </c>
      <c r="BJ2406" s="19" t="s">
        <v>82</v>
      </c>
      <c r="BK2406" s="227">
        <f>ROUND(I2406*H2406,2)</f>
        <v>0</v>
      </c>
      <c r="BL2406" s="19" t="s">
        <v>486</v>
      </c>
      <c r="BM2406" s="226" t="s">
        <v>3059</v>
      </c>
    </row>
    <row r="2407" s="2" customFormat="1" ht="16.5" customHeight="1">
      <c r="A2407" s="40"/>
      <c r="B2407" s="41"/>
      <c r="C2407" s="214" t="s">
        <v>3060</v>
      </c>
      <c r="D2407" s="214" t="s">
        <v>211</v>
      </c>
      <c r="E2407" s="215" t="s">
        <v>3061</v>
      </c>
      <c r="F2407" s="216" t="s">
        <v>3062</v>
      </c>
      <c r="G2407" s="217" t="s">
        <v>214</v>
      </c>
      <c r="H2407" s="218">
        <v>1</v>
      </c>
      <c r="I2407" s="219"/>
      <c r="J2407" s="220">
        <f>ROUND(I2407*H2407,2)</f>
        <v>0</v>
      </c>
      <c r="K2407" s="216" t="s">
        <v>19</v>
      </c>
      <c r="L2407" s="46"/>
      <c r="M2407" s="229" t="s">
        <v>19</v>
      </c>
      <c r="N2407" s="230" t="s">
        <v>46</v>
      </c>
      <c r="O2407" s="86"/>
      <c r="P2407" s="231">
        <f>O2407*H2407</f>
        <v>0</v>
      </c>
      <c r="Q2407" s="231">
        <v>0.11500000000000001</v>
      </c>
      <c r="R2407" s="231">
        <f>Q2407*H2407</f>
        <v>0.11500000000000001</v>
      </c>
      <c r="S2407" s="231">
        <v>0</v>
      </c>
      <c r="T2407" s="232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26" t="s">
        <v>486</v>
      </c>
      <c r="AT2407" s="226" t="s">
        <v>211</v>
      </c>
      <c r="AU2407" s="226" t="s">
        <v>85</v>
      </c>
      <c r="AY2407" s="19" t="s">
        <v>207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19" t="s">
        <v>82</v>
      </c>
      <c r="BK2407" s="227">
        <f>ROUND(I2407*H2407,2)</f>
        <v>0</v>
      </c>
      <c r="BL2407" s="19" t="s">
        <v>486</v>
      </c>
      <c r="BM2407" s="226" t="s">
        <v>3063</v>
      </c>
    </row>
    <row r="2408" s="2" customFormat="1" ht="16.5" customHeight="1">
      <c r="A2408" s="40"/>
      <c r="B2408" s="41"/>
      <c r="C2408" s="214" t="s">
        <v>3064</v>
      </c>
      <c r="D2408" s="214" t="s">
        <v>211</v>
      </c>
      <c r="E2408" s="215" t="s">
        <v>3065</v>
      </c>
      <c r="F2408" s="216" t="s">
        <v>3066</v>
      </c>
      <c r="G2408" s="217" t="s">
        <v>214</v>
      </c>
      <c r="H2408" s="218">
        <v>1</v>
      </c>
      <c r="I2408" s="219"/>
      <c r="J2408" s="220">
        <f>ROUND(I2408*H2408,2)</f>
        <v>0</v>
      </c>
      <c r="K2408" s="216" t="s">
        <v>19</v>
      </c>
      <c r="L2408" s="46"/>
      <c r="M2408" s="229" t="s">
        <v>19</v>
      </c>
      <c r="N2408" s="230" t="s">
        <v>46</v>
      </c>
      <c r="O2408" s="86"/>
      <c r="P2408" s="231">
        <f>O2408*H2408</f>
        <v>0</v>
      </c>
      <c r="Q2408" s="231">
        <v>0.11500000000000001</v>
      </c>
      <c r="R2408" s="231">
        <f>Q2408*H2408</f>
        <v>0.11500000000000001</v>
      </c>
      <c r="S2408" s="231">
        <v>0</v>
      </c>
      <c r="T2408" s="232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6" t="s">
        <v>486</v>
      </c>
      <c r="AT2408" s="226" t="s">
        <v>211</v>
      </c>
      <c r="AU2408" s="226" t="s">
        <v>85</v>
      </c>
      <c r="AY2408" s="19" t="s">
        <v>207</v>
      </c>
      <c r="BE2408" s="227">
        <f>IF(N2408="základní",J2408,0)</f>
        <v>0</v>
      </c>
      <c r="BF2408" s="227">
        <f>IF(N2408="snížená",J2408,0)</f>
        <v>0</v>
      </c>
      <c r="BG2408" s="227">
        <f>IF(N2408="zákl. přenesená",J2408,0)</f>
        <v>0</v>
      </c>
      <c r="BH2408" s="227">
        <f>IF(N2408="sníž. přenesená",J2408,0)</f>
        <v>0</v>
      </c>
      <c r="BI2408" s="227">
        <f>IF(N2408="nulová",J2408,0)</f>
        <v>0</v>
      </c>
      <c r="BJ2408" s="19" t="s">
        <v>82</v>
      </c>
      <c r="BK2408" s="227">
        <f>ROUND(I2408*H2408,2)</f>
        <v>0</v>
      </c>
      <c r="BL2408" s="19" t="s">
        <v>486</v>
      </c>
      <c r="BM2408" s="226" t="s">
        <v>3067</v>
      </c>
    </row>
    <row r="2409" s="2" customFormat="1" ht="16.5" customHeight="1">
      <c r="A2409" s="40"/>
      <c r="B2409" s="41"/>
      <c r="C2409" s="214" t="s">
        <v>3068</v>
      </c>
      <c r="D2409" s="214" t="s">
        <v>211</v>
      </c>
      <c r="E2409" s="215" t="s">
        <v>3069</v>
      </c>
      <c r="F2409" s="216" t="s">
        <v>3070</v>
      </c>
      <c r="G2409" s="217" t="s">
        <v>214</v>
      </c>
      <c r="H2409" s="218">
        <v>1</v>
      </c>
      <c r="I2409" s="219"/>
      <c r="J2409" s="220">
        <f>ROUND(I2409*H2409,2)</f>
        <v>0</v>
      </c>
      <c r="K2409" s="216" t="s">
        <v>19</v>
      </c>
      <c r="L2409" s="46"/>
      <c r="M2409" s="229" t="s">
        <v>19</v>
      </c>
      <c r="N2409" s="230" t="s">
        <v>46</v>
      </c>
      <c r="O2409" s="86"/>
      <c r="P2409" s="231">
        <f>O2409*H2409</f>
        <v>0</v>
      </c>
      <c r="Q2409" s="231">
        <v>0.10000000000000001</v>
      </c>
      <c r="R2409" s="231">
        <f>Q2409*H2409</f>
        <v>0.10000000000000001</v>
      </c>
      <c r="S2409" s="231">
        <v>0</v>
      </c>
      <c r="T2409" s="232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6" t="s">
        <v>486</v>
      </c>
      <c r="AT2409" s="226" t="s">
        <v>211</v>
      </c>
      <c r="AU2409" s="226" t="s">
        <v>85</v>
      </c>
      <c r="AY2409" s="19" t="s">
        <v>207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19" t="s">
        <v>82</v>
      </c>
      <c r="BK2409" s="227">
        <f>ROUND(I2409*H2409,2)</f>
        <v>0</v>
      </c>
      <c r="BL2409" s="19" t="s">
        <v>486</v>
      </c>
      <c r="BM2409" s="226" t="s">
        <v>3071</v>
      </c>
    </row>
    <row r="2410" s="2" customFormat="1" ht="16.5" customHeight="1">
      <c r="A2410" s="40"/>
      <c r="B2410" s="41"/>
      <c r="C2410" s="214" t="s">
        <v>3072</v>
      </c>
      <c r="D2410" s="214" t="s">
        <v>211</v>
      </c>
      <c r="E2410" s="215" t="s">
        <v>3073</v>
      </c>
      <c r="F2410" s="216" t="s">
        <v>2986</v>
      </c>
      <c r="G2410" s="217" t="s">
        <v>214</v>
      </c>
      <c r="H2410" s="218">
        <v>1</v>
      </c>
      <c r="I2410" s="219"/>
      <c r="J2410" s="220">
        <f>ROUND(I2410*H2410,2)</f>
        <v>0</v>
      </c>
      <c r="K2410" s="216" t="s">
        <v>19</v>
      </c>
      <c r="L2410" s="46"/>
      <c r="M2410" s="229" t="s">
        <v>19</v>
      </c>
      <c r="N2410" s="230" t="s">
        <v>46</v>
      </c>
      <c r="O2410" s="86"/>
      <c r="P2410" s="231">
        <f>O2410*H2410</f>
        <v>0</v>
      </c>
      <c r="Q2410" s="231">
        <v>0.044999999999999998</v>
      </c>
      <c r="R2410" s="231">
        <f>Q2410*H2410</f>
        <v>0.044999999999999998</v>
      </c>
      <c r="S2410" s="231">
        <v>0</v>
      </c>
      <c r="T2410" s="232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6" t="s">
        <v>486</v>
      </c>
      <c r="AT2410" s="226" t="s">
        <v>211</v>
      </c>
      <c r="AU2410" s="226" t="s">
        <v>85</v>
      </c>
      <c r="AY2410" s="19" t="s">
        <v>207</v>
      </c>
      <c r="BE2410" s="227">
        <f>IF(N2410="základní",J2410,0)</f>
        <v>0</v>
      </c>
      <c r="BF2410" s="227">
        <f>IF(N2410="snížená",J2410,0)</f>
        <v>0</v>
      </c>
      <c r="BG2410" s="227">
        <f>IF(N2410="zákl. přenesená",J2410,0)</f>
        <v>0</v>
      </c>
      <c r="BH2410" s="227">
        <f>IF(N2410="sníž. přenesená",J2410,0)</f>
        <v>0</v>
      </c>
      <c r="BI2410" s="227">
        <f>IF(N2410="nulová",J2410,0)</f>
        <v>0</v>
      </c>
      <c r="BJ2410" s="19" t="s">
        <v>82</v>
      </c>
      <c r="BK2410" s="227">
        <f>ROUND(I2410*H2410,2)</f>
        <v>0</v>
      </c>
      <c r="BL2410" s="19" t="s">
        <v>486</v>
      </c>
      <c r="BM2410" s="226" t="s">
        <v>3074</v>
      </c>
    </row>
    <row r="2411" s="2" customFormat="1" ht="16.5" customHeight="1">
      <c r="A2411" s="40"/>
      <c r="B2411" s="41"/>
      <c r="C2411" s="214" t="s">
        <v>3075</v>
      </c>
      <c r="D2411" s="214" t="s">
        <v>211</v>
      </c>
      <c r="E2411" s="215" t="s">
        <v>3076</v>
      </c>
      <c r="F2411" s="216" t="s">
        <v>2986</v>
      </c>
      <c r="G2411" s="217" t="s">
        <v>214</v>
      </c>
      <c r="H2411" s="218">
        <v>1</v>
      </c>
      <c r="I2411" s="219"/>
      <c r="J2411" s="220">
        <f>ROUND(I2411*H2411,2)</f>
        <v>0</v>
      </c>
      <c r="K2411" s="216" t="s">
        <v>19</v>
      </c>
      <c r="L2411" s="46"/>
      <c r="M2411" s="229" t="s">
        <v>19</v>
      </c>
      <c r="N2411" s="230" t="s">
        <v>46</v>
      </c>
      <c r="O2411" s="86"/>
      <c r="P2411" s="231">
        <f>O2411*H2411</f>
        <v>0</v>
      </c>
      <c r="Q2411" s="231">
        <v>0.044999999999999998</v>
      </c>
      <c r="R2411" s="231">
        <f>Q2411*H2411</f>
        <v>0.044999999999999998</v>
      </c>
      <c r="S2411" s="231">
        <v>0</v>
      </c>
      <c r="T2411" s="232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26" t="s">
        <v>486</v>
      </c>
      <c r="AT2411" s="226" t="s">
        <v>211</v>
      </c>
      <c r="AU2411" s="226" t="s">
        <v>85</v>
      </c>
      <c r="AY2411" s="19" t="s">
        <v>207</v>
      </c>
      <c r="BE2411" s="227">
        <f>IF(N2411="základní",J2411,0)</f>
        <v>0</v>
      </c>
      <c r="BF2411" s="227">
        <f>IF(N2411="snížená",J2411,0)</f>
        <v>0</v>
      </c>
      <c r="BG2411" s="227">
        <f>IF(N2411="zákl. přenesená",J2411,0)</f>
        <v>0</v>
      </c>
      <c r="BH2411" s="227">
        <f>IF(N2411="sníž. přenesená",J2411,0)</f>
        <v>0</v>
      </c>
      <c r="BI2411" s="227">
        <f>IF(N2411="nulová",J2411,0)</f>
        <v>0</v>
      </c>
      <c r="BJ2411" s="19" t="s">
        <v>82</v>
      </c>
      <c r="BK2411" s="227">
        <f>ROUND(I2411*H2411,2)</f>
        <v>0</v>
      </c>
      <c r="BL2411" s="19" t="s">
        <v>486</v>
      </c>
      <c r="BM2411" s="226" t="s">
        <v>3077</v>
      </c>
    </row>
    <row r="2412" s="2" customFormat="1" ht="16.5" customHeight="1">
      <c r="A2412" s="40"/>
      <c r="B2412" s="41"/>
      <c r="C2412" s="214" t="s">
        <v>3078</v>
      </c>
      <c r="D2412" s="214" t="s">
        <v>211</v>
      </c>
      <c r="E2412" s="215" t="s">
        <v>3079</v>
      </c>
      <c r="F2412" s="216" t="s">
        <v>2986</v>
      </c>
      <c r="G2412" s="217" t="s">
        <v>214</v>
      </c>
      <c r="H2412" s="218">
        <v>1</v>
      </c>
      <c r="I2412" s="219"/>
      <c r="J2412" s="220">
        <f>ROUND(I2412*H2412,2)</f>
        <v>0</v>
      </c>
      <c r="K2412" s="216" t="s">
        <v>19</v>
      </c>
      <c r="L2412" s="46"/>
      <c r="M2412" s="229" t="s">
        <v>19</v>
      </c>
      <c r="N2412" s="230" t="s">
        <v>46</v>
      </c>
      <c r="O2412" s="86"/>
      <c r="P2412" s="231">
        <f>O2412*H2412</f>
        <v>0</v>
      </c>
      <c r="Q2412" s="231">
        <v>0.044999999999999998</v>
      </c>
      <c r="R2412" s="231">
        <f>Q2412*H2412</f>
        <v>0.044999999999999998</v>
      </c>
      <c r="S2412" s="231">
        <v>0</v>
      </c>
      <c r="T2412" s="232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6" t="s">
        <v>486</v>
      </c>
      <c r="AT2412" s="226" t="s">
        <v>211</v>
      </c>
      <c r="AU2412" s="226" t="s">
        <v>85</v>
      </c>
      <c r="AY2412" s="19" t="s">
        <v>207</v>
      </c>
      <c r="BE2412" s="227">
        <f>IF(N2412="základní",J2412,0)</f>
        <v>0</v>
      </c>
      <c r="BF2412" s="227">
        <f>IF(N2412="snížená",J2412,0)</f>
        <v>0</v>
      </c>
      <c r="BG2412" s="227">
        <f>IF(N2412="zákl. přenesená",J2412,0)</f>
        <v>0</v>
      </c>
      <c r="BH2412" s="227">
        <f>IF(N2412="sníž. přenesená",J2412,0)</f>
        <v>0</v>
      </c>
      <c r="BI2412" s="227">
        <f>IF(N2412="nulová",J2412,0)</f>
        <v>0</v>
      </c>
      <c r="BJ2412" s="19" t="s">
        <v>82</v>
      </c>
      <c r="BK2412" s="227">
        <f>ROUND(I2412*H2412,2)</f>
        <v>0</v>
      </c>
      <c r="BL2412" s="19" t="s">
        <v>486</v>
      </c>
      <c r="BM2412" s="226" t="s">
        <v>3080</v>
      </c>
    </row>
    <row r="2413" s="2" customFormat="1" ht="16.5" customHeight="1">
      <c r="A2413" s="40"/>
      <c r="B2413" s="41"/>
      <c r="C2413" s="214" t="s">
        <v>3081</v>
      </c>
      <c r="D2413" s="214" t="s">
        <v>211</v>
      </c>
      <c r="E2413" s="215" t="s">
        <v>3082</v>
      </c>
      <c r="F2413" s="216" t="s">
        <v>2986</v>
      </c>
      <c r="G2413" s="217" t="s">
        <v>214</v>
      </c>
      <c r="H2413" s="218">
        <v>1</v>
      </c>
      <c r="I2413" s="219"/>
      <c r="J2413" s="220">
        <f>ROUND(I2413*H2413,2)</f>
        <v>0</v>
      </c>
      <c r="K2413" s="216" t="s">
        <v>19</v>
      </c>
      <c r="L2413" s="46"/>
      <c r="M2413" s="229" t="s">
        <v>19</v>
      </c>
      <c r="N2413" s="230" t="s">
        <v>46</v>
      </c>
      <c r="O2413" s="86"/>
      <c r="P2413" s="231">
        <f>O2413*H2413</f>
        <v>0</v>
      </c>
      <c r="Q2413" s="231">
        <v>0.044999999999999998</v>
      </c>
      <c r="R2413" s="231">
        <f>Q2413*H2413</f>
        <v>0.044999999999999998</v>
      </c>
      <c r="S2413" s="231">
        <v>0</v>
      </c>
      <c r="T2413" s="232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6" t="s">
        <v>486</v>
      </c>
      <c r="AT2413" s="226" t="s">
        <v>211</v>
      </c>
      <c r="AU2413" s="226" t="s">
        <v>85</v>
      </c>
      <c r="AY2413" s="19" t="s">
        <v>207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19" t="s">
        <v>82</v>
      </c>
      <c r="BK2413" s="227">
        <f>ROUND(I2413*H2413,2)</f>
        <v>0</v>
      </c>
      <c r="BL2413" s="19" t="s">
        <v>486</v>
      </c>
      <c r="BM2413" s="226" t="s">
        <v>3083</v>
      </c>
    </row>
    <row r="2414" s="2" customFormat="1" ht="16.5" customHeight="1">
      <c r="A2414" s="40"/>
      <c r="B2414" s="41"/>
      <c r="C2414" s="214" t="s">
        <v>3084</v>
      </c>
      <c r="D2414" s="214" t="s">
        <v>211</v>
      </c>
      <c r="E2414" s="215" t="s">
        <v>3085</v>
      </c>
      <c r="F2414" s="216" t="s">
        <v>2994</v>
      </c>
      <c r="G2414" s="217" t="s">
        <v>214</v>
      </c>
      <c r="H2414" s="218">
        <v>1</v>
      </c>
      <c r="I2414" s="219"/>
      <c r="J2414" s="220">
        <f>ROUND(I2414*H2414,2)</f>
        <v>0</v>
      </c>
      <c r="K2414" s="216" t="s">
        <v>19</v>
      </c>
      <c r="L2414" s="46"/>
      <c r="M2414" s="229" t="s">
        <v>19</v>
      </c>
      <c r="N2414" s="230" t="s">
        <v>46</v>
      </c>
      <c r="O2414" s="86"/>
      <c r="P2414" s="231">
        <f>O2414*H2414</f>
        <v>0</v>
      </c>
      <c r="Q2414" s="231">
        <v>0.050000000000000003</v>
      </c>
      <c r="R2414" s="231">
        <f>Q2414*H2414</f>
        <v>0.050000000000000003</v>
      </c>
      <c r="S2414" s="231">
        <v>0</v>
      </c>
      <c r="T2414" s="232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26" t="s">
        <v>486</v>
      </c>
      <c r="AT2414" s="226" t="s">
        <v>211</v>
      </c>
      <c r="AU2414" s="226" t="s">
        <v>85</v>
      </c>
      <c r="AY2414" s="19" t="s">
        <v>207</v>
      </c>
      <c r="BE2414" s="227">
        <f>IF(N2414="základní",J2414,0)</f>
        <v>0</v>
      </c>
      <c r="BF2414" s="227">
        <f>IF(N2414="snížená",J2414,0)</f>
        <v>0</v>
      </c>
      <c r="BG2414" s="227">
        <f>IF(N2414="zákl. přenesená",J2414,0)</f>
        <v>0</v>
      </c>
      <c r="BH2414" s="227">
        <f>IF(N2414="sníž. přenesená",J2414,0)</f>
        <v>0</v>
      </c>
      <c r="BI2414" s="227">
        <f>IF(N2414="nulová",J2414,0)</f>
        <v>0</v>
      </c>
      <c r="BJ2414" s="19" t="s">
        <v>82</v>
      </c>
      <c r="BK2414" s="227">
        <f>ROUND(I2414*H2414,2)</f>
        <v>0</v>
      </c>
      <c r="BL2414" s="19" t="s">
        <v>486</v>
      </c>
      <c r="BM2414" s="226" t="s">
        <v>3086</v>
      </c>
    </row>
    <row r="2415" s="2" customFormat="1" ht="16.5" customHeight="1">
      <c r="A2415" s="40"/>
      <c r="B2415" s="41"/>
      <c r="C2415" s="214" t="s">
        <v>3087</v>
      </c>
      <c r="D2415" s="214" t="s">
        <v>211</v>
      </c>
      <c r="E2415" s="215" t="s">
        <v>3088</v>
      </c>
      <c r="F2415" s="216" t="s">
        <v>3006</v>
      </c>
      <c r="G2415" s="217" t="s">
        <v>214</v>
      </c>
      <c r="H2415" s="218">
        <v>1</v>
      </c>
      <c r="I2415" s="219"/>
      <c r="J2415" s="220">
        <f>ROUND(I2415*H2415,2)</f>
        <v>0</v>
      </c>
      <c r="K2415" s="216" t="s">
        <v>19</v>
      </c>
      <c r="L2415" s="46"/>
      <c r="M2415" s="229" t="s">
        <v>19</v>
      </c>
      <c r="N2415" s="230" t="s">
        <v>46</v>
      </c>
      <c r="O2415" s="86"/>
      <c r="P2415" s="231">
        <f>O2415*H2415</f>
        <v>0</v>
      </c>
      <c r="Q2415" s="231">
        <v>0.050000000000000003</v>
      </c>
      <c r="R2415" s="231">
        <f>Q2415*H2415</f>
        <v>0.050000000000000003</v>
      </c>
      <c r="S2415" s="231">
        <v>0</v>
      </c>
      <c r="T2415" s="232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6" t="s">
        <v>486</v>
      </c>
      <c r="AT2415" s="226" t="s">
        <v>211</v>
      </c>
      <c r="AU2415" s="226" t="s">
        <v>85</v>
      </c>
      <c r="AY2415" s="19" t="s">
        <v>207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19" t="s">
        <v>82</v>
      </c>
      <c r="BK2415" s="227">
        <f>ROUND(I2415*H2415,2)</f>
        <v>0</v>
      </c>
      <c r="BL2415" s="19" t="s">
        <v>486</v>
      </c>
      <c r="BM2415" s="226" t="s">
        <v>3089</v>
      </c>
    </row>
    <row r="2416" s="2" customFormat="1" ht="16.5" customHeight="1">
      <c r="A2416" s="40"/>
      <c r="B2416" s="41"/>
      <c r="C2416" s="214" t="s">
        <v>3090</v>
      </c>
      <c r="D2416" s="214" t="s">
        <v>211</v>
      </c>
      <c r="E2416" s="215" t="s">
        <v>3091</v>
      </c>
      <c r="F2416" s="216" t="s">
        <v>2994</v>
      </c>
      <c r="G2416" s="217" t="s">
        <v>214</v>
      </c>
      <c r="H2416" s="218">
        <v>1</v>
      </c>
      <c r="I2416" s="219"/>
      <c r="J2416" s="220">
        <f>ROUND(I2416*H2416,2)</f>
        <v>0</v>
      </c>
      <c r="K2416" s="216" t="s">
        <v>19</v>
      </c>
      <c r="L2416" s="46"/>
      <c r="M2416" s="229" t="s">
        <v>19</v>
      </c>
      <c r="N2416" s="230" t="s">
        <v>46</v>
      </c>
      <c r="O2416" s="86"/>
      <c r="P2416" s="231">
        <f>O2416*H2416</f>
        <v>0</v>
      </c>
      <c r="Q2416" s="231">
        <v>0.050000000000000003</v>
      </c>
      <c r="R2416" s="231">
        <f>Q2416*H2416</f>
        <v>0.050000000000000003</v>
      </c>
      <c r="S2416" s="231">
        <v>0</v>
      </c>
      <c r="T2416" s="232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6" t="s">
        <v>486</v>
      </c>
      <c r="AT2416" s="226" t="s">
        <v>211</v>
      </c>
      <c r="AU2416" s="226" t="s">
        <v>85</v>
      </c>
      <c r="AY2416" s="19" t="s">
        <v>207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19" t="s">
        <v>82</v>
      </c>
      <c r="BK2416" s="227">
        <f>ROUND(I2416*H2416,2)</f>
        <v>0</v>
      </c>
      <c r="BL2416" s="19" t="s">
        <v>486</v>
      </c>
      <c r="BM2416" s="226" t="s">
        <v>3092</v>
      </c>
    </row>
    <row r="2417" s="2" customFormat="1" ht="16.5" customHeight="1">
      <c r="A2417" s="40"/>
      <c r="B2417" s="41"/>
      <c r="C2417" s="214" t="s">
        <v>3093</v>
      </c>
      <c r="D2417" s="214" t="s">
        <v>211</v>
      </c>
      <c r="E2417" s="215" t="s">
        <v>3094</v>
      </c>
      <c r="F2417" s="216" t="s">
        <v>2994</v>
      </c>
      <c r="G2417" s="217" t="s">
        <v>214</v>
      </c>
      <c r="H2417" s="218">
        <v>1</v>
      </c>
      <c r="I2417" s="219"/>
      <c r="J2417" s="220">
        <f>ROUND(I2417*H2417,2)</f>
        <v>0</v>
      </c>
      <c r="K2417" s="216" t="s">
        <v>19</v>
      </c>
      <c r="L2417" s="46"/>
      <c r="M2417" s="229" t="s">
        <v>19</v>
      </c>
      <c r="N2417" s="230" t="s">
        <v>46</v>
      </c>
      <c r="O2417" s="86"/>
      <c r="P2417" s="231">
        <f>O2417*H2417</f>
        <v>0</v>
      </c>
      <c r="Q2417" s="231">
        <v>0.050000000000000003</v>
      </c>
      <c r="R2417" s="231">
        <f>Q2417*H2417</f>
        <v>0.050000000000000003</v>
      </c>
      <c r="S2417" s="231">
        <v>0</v>
      </c>
      <c r="T2417" s="232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26" t="s">
        <v>486</v>
      </c>
      <c r="AT2417" s="226" t="s">
        <v>211</v>
      </c>
      <c r="AU2417" s="226" t="s">
        <v>85</v>
      </c>
      <c r="AY2417" s="19" t="s">
        <v>207</v>
      </c>
      <c r="BE2417" s="227">
        <f>IF(N2417="základní",J2417,0)</f>
        <v>0</v>
      </c>
      <c r="BF2417" s="227">
        <f>IF(N2417="snížená",J2417,0)</f>
        <v>0</v>
      </c>
      <c r="BG2417" s="227">
        <f>IF(N2417="zákl. přenesená",J2417,0)</f>
        <v>0</v>
      </c>
      <c r="BH2417" s="227">
        <f>IF(N2417="sníž. přenesená",J2417,0)</f>
        <v>0</v>
      </c>
      <c r="BI2417" s="227">
        <f>IF(N2417="nulová",J2417,0)</f>
        <v>0</v>
      </c>
      <c r="BJ2417" s="19" t="s">
        <v>82</v>
      </c>
      <c r="BK2417" s="227">
        <f>ROUND(I2417*H2417,2)</f>
        <v>0</v>
      </c>
      <c r="BL2417" s="19" t="s">
        <v>486</v>
      </c>
      <c r="BM2417" s="226" t="s">
        <v>3095</v>
      </c>
    </row>
    <row r="2418" s="2" customFormat="1" ht="16.5" customHeight="1">
      <c r="A2418" s="40"/>
      <c r="B2418" s="41"/>
      <c r="C2418" s="214" t="s">
        <v>3096</v>
      </c>
      <c r="D2418" s="214" t="s">
        <v>211</v>
      </c>
      <c r="E2418" s="215" t="s">
        <v>3097</v>
      </c>
      <c r="F2418" s="216" t="s">
        <v>3098</v>
      </c>
      <c r="G2418" s="217" t="s">
        <v>214</v>
      </c>
      <c r="H2418" s="218">
        <v>1</v>
      </c>
      <c r="I2418" s="219"/>
      <c r="J2418" s="220">
        <f>ROUND(I2418*H2418,2)</f>
        <v>0</v>
      </c>
      <c r="K2418" s="216" t="s">
        <v>19</v>
      </c>
      <c r="L2418" s="46"/>
      <c r="M2418" s="229" t="s">
        <v>19</v>
      </c>
      <c r="N2418" s="230" t="s">
        <v>46</v>
      </c>
      <c r="O2418" s="86"/>
      <c r="P2418" s="231">
        <f>O2418*H2418</f>
        <v>0</v>
      </c>
      <c r="Q2418" s="231">
        <v>0.050000000000000003</v>
      </c>
      <c r="R2418" s="231">
        <f>Q2418*H2418</f>
        <v>0.050000000000000003</v>
      </c>
      <c r="S2418" s="231">
        <v>0</v>
      </c>
      <c r="T2418" s="232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6" t="s">
        <v>486</v>
      </c>
      <c r="AT2418" s="226" t="s">
        <v>211</v>
      </c>
      <c r="AU2418" s="226" t="s">
        <v>85</v>
      </c>
      <c r="AY2418" s="19" t="s">
        <v>207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19" t="s">
        <v>82</v>
      </c>
      <c r="BK2418" s="227">
        <f>ROUND(I2418*H2418,2)</f>
        <v>0</v>
      </c>
      <c r="BL2418" s="19" t="s">
        <v>486</v>
      </c>
      <c r="BM2418" s="226" t="s">
        <v>3099</v>
      </c>
    </row>
    <row r="2419" s="2" customFormat="1" ht="16.5" customHeight="1">
      <c r="A2419" s="40"/>
      <c r="B2419" s="41"/>
      <c r="C2419" s="214" t="s">
        <v>3100</v>
      </c>
      <c r="D2419" s="214" t="s">
        <v>211</v>
      </c>
      <c r="E2419" s="215" t="s">
        <v>3101</v>
      </c>
      <c r="F2419" s="216" t="s">
        <v>3102</v>
      </c>
      <c r="G2419" s="217" t="s">
        <v>214</v>
      </c>
      <c r="H2419" s="218">
        <v>1</v>
      </c>
      <c r="I2419" s="219"/>
      <c r="J2419" s="220">
        <f>ROUND(I2419*H2419,2)</f>
        <v>0</v>
      </c>
      <c r="K2419" s="216" t="s">
        <v>19</v>
      </c>
      <c r="L2419" s="46"/>
      <c r="M2419" s="229" t="s">
        <v>19</v>
      </c>
      <c r="N2419" s="230" t="s">
        <v>46</v>
      </c>
      <c r="O2419" s="86"/>
      <c r="P2419" s="231">
        <f>O2419*H2419</f>
        <v>0</v>
      </c>
      <c r="Q2419" s="231">
        <v>0.050000000000000003</v>
      </c>
      <c r="R2419" s="231">
        <f>Q2419*H2419</f>
        <v>0.050000000000000003</v>
      </c>
      <c r="S2419" s="231">
        <v>0</v>
      </c>
      <c r="T2419" s="232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26" t="s">
        <v>486</v>
      </c>
      <c r="AT2419" s="226" t="s">
        <v>211</v>
      </c>
      <c r="AU2419" s="226" t="s">
        <v>85</v>
      </c>
      <c r="AY2419" s="19" t="s">
        <v>207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19" t="s">
        <v>82</v>
      </c>
      <c r="BK2419" s="227">
        <f>ROUND(I2419*H2419,2)</f>
        <v>0</v>
      </c>
      <c r="BL2419" s="19" t="s">
        <v>486</v>
      </c>
      <c r="BM2419" s="226" t="s">
        <v>3103</v>
      </c>
    </row>
    <row r="2420" s="2" customFormat="1" ht="16.5" customHeight="1">
      <c r="A2420" s="40"/>
      <c r="B2420" s="41"/>
      <c r="C2420" s="214" t="s">
        <v>3104</v>
      </c>
      <c r="D2420" s="214" t="s">
        <v>211</v>
      </c>
      <c r="E2420" s="215" t="s">
        <v>3105</v>
      </c>
      <c r="F2420" s="216" t="s">
        <v>3006</v>
      </c>
      <c r="G2420" s="217" t="s">
        <v>214</v>
      </c>
      <c r="H2420" s="218">
        <v>1</v>
      </c>
      <c r="I2420" s="219"/>
      <c r="J2420" s="220">
        <f>ROUND(I2420*H2420,2)</f>
        <v>0</v>
      </c>
      <c r="K2420" s="216" t="s">
        <v>19</v>
      </c>
      <c r="L2420" s="46"/>
      <c r="M2420" s="229" t="s">
        <v>19</v>
      </c>
      <c r="N2420" s="230" t="s">
        <v>46</v>
      </c>
      <c r="O2420" s="86"/>
      <c r="P2420" s="231">
        <f>O2420*H2420</f>
        <v>0</v>
      </c>
      <c r="Q2420" s="231">
        <v>0.050000000000000003</v>
      </c>
      <c r="R2420" s="231">
        <f>Q2420*H2420</f>
        <v>0.050000000000000003</v>
      </c>
      <c r="S2420" s="231">
        <v>0</v>
      </c>
      <c r="T2420" s="232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6" t="s">
        <v>486</v>
      </c>
      <c r="AT2420" s="226" t="s">
        <v>211</v>
      </c>
      <c r="AU2420" s="226" t="s">
        <v>85</v>
      </c>
      <c r="AY2420" s="19" t="s">
        <v>207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19" t="s">
        <v>82</v>
      </c>
      <c r="BK2420" s="227">
        <f>ROUND(I2420*H2420,2)</f>
        <v>0</v>
      </c>
      <c r="BL2420" s="19" t="s">
        <v>486</v>
      </c>
      <c r="BM2420" s="226" t="s">
        <v>3106</v>
      </c>
    </row>
    <row r="2421" s="2" customFormat="1" ht="16.5" customHeight="1">
      <c r="A2421" s="40"/>
      <c r="B2421" s="41"/>
      <c r="C2421" s="214" t="s">
        <v>3107</v>
      </c>
      <c r="D2421" s="214" t="s">
        <v>211</v>
      </c>
      <c r="E2421" s="215" t="s">
        <v>3108</v>
      </c>
      <c r="F2421" s="216" t="s">
        <v>3006</v>
      </c>
      <c r="G2421" s="217" t="s">
        <v>214</v>
      </c>
      <c r="H2421" s="218">
        <v>1</v>
      </c>
      <c r="I2421" s="219"/>
      <c r="J2421" s="220">
        <f>ROUND(I2421*H2421,2)</f>
        <v>0</v>
      </c>
      <c r="K2421" s="216" t="s">
        <v>19</v>
      </c>
      <c r="L2421" s="46"/>
      <c r="M2421" s="229" t="s">
        <v>19</v>
      </c>
      <c r="N2421" s="230" t="s">
        <v>46</v>
      </c>
      <c r="O2421" s="86"/>
      <c r="P2421" s="231">
        <f>O2421*H2421</f>
        <v>0</v>
      </c>
      <c r="Q2421" s="231">
        <v>0.050000000000000003</v>
      </c>
      <c r="R2421" s="231">
        <f>Q2421*H2421</f>
        <v>0.050000000000000003</v>
      </c>
      <c r="S2421" s="231">
        <v>0</v>
      </c>
      <c r="T2421" s="232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6" t="s">
        <v>486</v>
      </c>
      <c r="AT2421" s="226" t="s">
        <v>211</v>
      </c>
      <c r="AU2421" s="226" t="s">
        <v>85</v>
      </c>
      <c r="AY2421" s="19" t="s">
        <v>207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19" t="s">
        <v>82</v>
      </c>
      <c r="BK2421" s="227">
        <f>ROUND(I2421*H2421,2)</f>
        <v>0</v>
      </c>
      <c r="BL2421" s="19" t="s">
        <v>486</v>
      </c>
      <c r="BM2421" s="226" t="s">
        <v>3109</v>
      </c>
    </row>
    <row r="2422" s="2" customFormat="1" ht="16.5" customHeight="1">
      <c r="A2422" s="40"/>
      <c r="B2422" s="41"/>
      <c r="C2422" s="214" t="s">
        <v>3110</v>
      </c>
      <c r="D2422" s="214" t="s">
        <v>211</v>
      </c>
      <c r="E2422" s="215" t="s">
        <v>3111</v>
      </c>
      <c r="F2422" s="216" t="s">
        <v>3112</v>
      </c>
      <c r="G2422" s="217" t="s">
        <v>214</v>
      </c>
      <c r="H2422" s="218">
        <v>1</v>
      </c>
      <c r="I2422" s="219"/>
      <c r="J2422" s="220">
        <f>ROUND(I2422*H2422,2)</f>
        <v>0</v>
      </c>
      <c r="K2422" s="216" t="s">
        <v>19</v>
      </c>
      <c r="L2422" s="46"/>
      <c r="M2422" s="229" t="s">
        <v>19</v>
      </c>
      <c r="N2422" s="230" t="s">
        <v>46</v>
      </c>
      <c r="O2422" s="86"/>
      <c r="P2422" s="231">
        <f>O2422*H2422</f>
        <v>0</v>
      </c>
      <c r="Q2422" s="231">
        <v>0.050000000000000003</v>
      </c>
      <c r="R2422" s="231">
        <f>Q2422*H2422</f>
        <v>0.050000000000000003</v>
      </c>
      <c r="S2422" s="231">
        <v>0</v>
      </c>
      <c r="T2422" s="232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26" t="s">
        <v>486</v>
      </c>
      <c r="AT2422" s="226" t="s">
        <v>211</v>
      </c>
      <c r="AU2422" s="226" t="s">
        <v>85</v>
      </c>
      <c r="AY2422" s="19" t="s">
        <v>207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19" t="s">
        <v>82</v>
      </c>
      <c r="BK2422" s="227">
        <f>ROUND(I2422*H2422,2)</f>
        <v>0</v>
      </c>
      <c r="BL2422" s="19" t="s">
        <v>486</v>
      </c>
      <c r="BM2422" s="226" t="s">
        <v>3113</v>
      </c>
    </row>
    <row r="2423" s="2" customFormat="1" ht="16.5" customHeight="1">
      <c r="A2423" s="40"/>
      <c r="B2423" s="41"/>
      <c r="C2423" s="214" t="s">
        <v>3114</v>
      </c>
      <c r="D2423" s="214" t="s">
        <v>211</v>
      </c>
      <c r="E2423" s="215" t="s">
        <v>3115</v>
      </c>
      <c r="F2423" s="216" t="s">
        <v>3112</v>
      </c>
      <c r="G2423" s="217" t="s">
        <v>214</v>
      </c>
      <c r="H2423" s="218">
        <v>1</v>
      </c>
      <c r="I2423" s="219"/>
      <c r="J2423" s="220">
        <f>ROUND(I2423*H2423,2)</f>
        <v>0</v>
      </c>
      <c r="K2423" s="216" t="s">
        <v>19</v>
      </c>
      <c r="L2423" s="46"/>
      <c r="M2423" s="229" t="s">
        <v>19</v>
      </c>
      <c r="N2423" s="230" t="s">
        <v>46</v>
      </c>
      <c r="O2423" s="86"/>
      <c r="P2423" s="231">
        <f>O2423*H2423</f>
        <v>0</v>
      </c>
      <c r="Q2423" s="231">
        <v>0.050000000000000003</v>
      </c>
      <c r="R2423" s="231">
        <f>Q2423*H2423</f>
        <v>0.050000000000000003</v>
      </c>
      <c r="S2423" s="231">
        <v>0</v>
      </c>
      <c r="T2423" s="232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26" t="s">
        <v>486</v>
      </c>
      <c r="AT2423" s="226" t="s">
        <v>211</v>
      </c>
      <c r="AU2423" s="226" t="s">
        <v>85</v>
      </c>
      <c r="AY2423" s="19" t="s">
        <v>207</v>
      </c>
      <c r="BE2423" s="227">
        <f>IF(N2423="základní",J2423,0)</f>
        <v>0</v>
      </c>
      <c r="BF2423" s="227">
        <f>IF(N2423="snížená",J2423,0)</f>
        <v>0</v>
      </c>
      <c r="BG2423" s="227">
        <f>IF(N2423="zákl. přenesená",J2423,0)</f>
        <v>0</v>
      </c>
      <c r="BH2423" s="227">
        <f>IF(N2423="sníž. přenesená",J2423,0)</f>
        <v>0</v>
      </c>
      <c r="BI2423" s="227">
        <f>IF(N2423="nulová",J2423,0)</f>
        <v>0</v>
      </c>
      <c r="BJ2423" s="19" t="s">
        <v>82</v>
      </c>
      <c r="BK2423" s="227">
        <f>ROUND(I2423*H2423,2)</f>
        <v>0</v>
      </c>
      <c r="BL2423" s="19" t="s">
        <v>486</v>
      </c>
      <c r="BM2423" s="226" t="s">
        <v>3116</v>
      </c>
    </row>
    <row r="2424" s="2" customFormat="1" ht="16.5" customHeight="1">
      <c r="A2424" s="40"/>
      <c r="B2424" s="41"/>
      <c r="C2424" s="214" t="s">
        <v>3117</v>
      </c>
      <c r="D2424" s="214" t="s">
        <v>211</v>
      </c>
      <c r="E2424" s="215" t="s">
        <v>3118</v>
      </c>
      <c r="F2424" s="216" t="s">
        <v>3006</v>
      </c>
      <c r="G2424" s="217" t="s">
        <v>214</v>
      </c>
      <c r="H2424" s="218">
        <v>1</v>
      </c>
      <c r="I2424" s="219"/>
      <c r="J2424" s="220">
        <f>ROUND(I2424*H2424,2)</f>
        <v>0</v>
      </c>
      <c r="K2424" s="216" t="s">
        <v>19</v>
      </c>
      <c r="L2424" s="46"/>
      <c r="M2424" s="229" t="s">
        <v>19</v>
      </c>
      <c r="N2424" s="230" t="s">
        <v>46</v>
      </c>
      <c r="O2424" s="86"/>
      <c r="P2424" s="231">
        <f>O2424*H2424</f>
        <v>0</v>
      </c>
      <c r="Q2424" s="231">
        <v>0.050000000000000003</v>
      </c>
      <c r="R2424" s="231">
        <f>Q2424*H2424</f>
        <v>0.050000000000000003</v>
      </c>
      <c r="S2424" s="231">
        <v>0</v>
      </c>
      <c r="T2424" s="232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6" t="s">
        <v>486</v>
      </c>
      <c r="AT2424" s="226" t="s">
        <v>211</v>
      </c>
      <c r="AU2424" s="226" t="s">
        <v>85</v>
      </c>
      <c r="AY2424" s="19" t="s">
        <v>207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19" t="s">
        <v>82</v>
      </c>
      <c r="BK2424" s="227">
        <f>ROUND(I2424*H2424,2)</f>
        <v>0</v>
      </c>
      <c r="BL2424" s="19" t="s">
        <v>486</v>
      </c>
      <c r="BM2424" s="226" t="s">
        <v>3119</v>
      </c>
    </row>
    <row r="2425" s="2" customFormat="1" ht="16.5" customHeight="1">
      <c r="A2425" s="40"/>
      <c r="B2425" s="41"/>
      <c r="C2425" s="214" t="s">
        <v>3120</v>
      </c>
      <c r="D2425" s="214" t="s">
        <v>211</v>
      </c>
      <c r="E2425" s="215" t="s">
        <v>3121</v>
      </c>
      <c r="F2425" s="216" t="s">
        <v>3006</v>
      </c>
      <c r="G2425" s="217" t="s">
        <v>214</v>
      </c>
      <c r="H2425" s="218">
        <v>1</v>
      </c>
      <c r="I2425" s="219"/>
      <c r="J2425" s="220">
        <f>ROUND(I2425*H2425,2)</f>
        <v>0</v>
      </c>
      <c r="K2425" s="216" t="s">
        <v>19</v>
      </c>
      <c r="L2425" s="46"/>
      <c r="M2425" s="229" t="s">
        <v>19</v>
      </c>
      <c r="N2425" s="230" t="s">
        <v>46</v>
      </c>
      <c r="O2425" s="86"/>
      <c r="P2425" s="231">
        <f>O2425*H2425</f>
        <v>0</v>
      </c>
      <c r="Q2425" s="231">
        <v>0.050000000000000003</v>
      </c>
      <c r="R2425" s="231">
        <f>Q2425*H2425</f>
        <v>0.050000000000000003</v>
      </c>
      <c r="S2425" s="231">
        <v>0</v>
      </c>
      <c r="T2425" s="232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26" t="s">
        <v>486</v>
      </c>
      <c r="AT2425" s="226" t="s">
        <v>211</v>
      </c>
      <c r="AU2425" s="226" t="s">
        <v>85</v>
      </c>
      <c r="AY2425" s="19" t="s">
        <v>207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19" t="s">
        <v>82</v>
      </c>
      <c r="BK2425" s="227">
        <f>ROUND(I2425*H2425,2)</f>
        <v>0</v>
      </c>
      <c r="BL2425" s="19" t="s">
        <v>486</v>
      </c>
      <c r="BM2425" s="226" t="s">
        <v>3122</v>
      </c>
    </row>
    <row r="2426" s="2" customFormat="1" ht="16.5" customHeight="1">
      <c r="A2426" s="40"/>
      <c r="B2426" s="41"/>
      <c r="C2426" s="214" t="s">
        <v>3123</v>
      </c>
      <c r="D2426" s="214" t="s">
        <v>211</v>
      </c>
      <c r="E2426" s="215" t="s">
        <v>3124</v>
      </c>
      <c r="F2426" s="216" t="s">
        <v>2998</v>
      </c>
      <c r="G2426" s="217" t="s">
        <v>214</v>
      </c>
      <c r="H2426" s="218">
        <v>1</v>
      </c>
      <c r="I2426" s="219"/>
      <c r="J2426" s="220">
        <f>ROUND(I2426*H2426,2)</f>
        <v>0</v>
      </c>
      <c r="K2426" s="216" t="s">
        <v>19</v>
      </c>
      <c r="L2426" s="46"/>
      <c r="M2426" s="229" t="s">
        <v>19</v>
      </c>
      <c r="N2426" s="230" t="s">
        <v>46</v>
      </c>
      <c r="O2426" s="86"/>
      <c r="P2426" s="231">
        <f>O2426*H2426</f>
        <v>0</v>
      </c>
      <c r="Q2426" s="231">
        <v>0.050000000000000003</v>
      </c>
      <c r="R2426" s="231">
        <f>Q2426*H2426</f>
        <v>0.050000000000000003</v>
      </c>
      <c r="S2426" s="231">
        <v>0</v>
      </c>
      <c r="T2426" s="232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6" t="s">
        <v>486</v>
      </c>
      <c r="AT2426" s="226" t="s">
        <v>211</v>
      </c>
      <c r="AU2426" s="226" t="s">
        <v>85</v>
      </c>
      <c r="AY2426" s="19" t="s">
        <v>207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19" t="s">
        <v>82</v>
      </c>
      <c r="BK2426" s="227">
        <f>ROUND(I2426*H2426,2)</f>
        <v>0</v>
      </c>
      <c r="BL2426" s="19" t="s">
        <v>486</v>
      </c>
      <c r="BM2426" s="226" t="s">
        <v>3125</v>
      </c>
    </row>
    <row r="2427" s="2" customFormat="1" ht="16.5" customHeight="1">
      <c r="A2427" s="40"/>
      <c r="B2427" s="41"/>
      <c r="C2427" s="214" t="s">
        <v>3126</v>
      </c>
      <c r="D2427" s="214" t="s">
        <v>211</v>
      </c>
      <c r="E2427" s="215" t="s">
        <v>3127</v>
      </c>
      <c r="F2427" s="216" t="s">
        <v>3002</v>
      </c>
      <c r="G2427" s="217" t="s">
        <v>214</v>
      </c>
      <c r="H2427" s="218">
        <v>1</v>
      </c>
      <c r="I2427" s="219"/>
      <c r="J2427" s="220">
        <f>ROUND(I2427*H2427,2)</f>
        <v>0</v>
      </c>
      <c r="K2427" s="216" t="s">
        <v>19</v>
      </c>
      <c r="L2427" s="46"/>
      <c r="M2427" s="229" t="s">
        <v>19</v>
      </c>
      <c r="N2427" s="230" t="s">
        <v>46</v>
      </c>
      <c r="O2427" s="86"/>
      <c r="P2427" s="231">
        <f>O2427*H2427</f>
        <v>0</v>
      </c>
      <c r="Q2427" s="231">
        <v>0.044999999999999998</v>
      </c>
      <c r="R2427" s="231">
        <f>Q2427*H2427</f>
        <v>0.044999999999999998</v>
      </c>
      <c r="S2427" s="231">
        <v>0</v>
      </c>
      <c r="T2427" s="232">
        <f>S2427*H2427</f>
        <v>0</v>
      </c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R2427" s="226" t="s">
        <v>486</v>
      </c>
      <c r="AT2427" s="226" t="s">
        <v>211</v>
      </c>
      <c r="AU2427" s="226" t="s">
        <v>85</v>
      </c>
      <c r="AY2427" s="19" t="s">
        <v>207</v>
      </c>
      <c r="BE2427" s="227">
        <f>IF(N2427="základní",J2427,0)</f>
        <v>0</v>
      </c>
      <c r="BF2427" s="227">
        <f>IF(N2427="snížená",J2427,0)</f>
        <v>0</v>
      </c>
      <c r="BG2427" s="227">
        <f>IF(N2427="zákl. přenesená",J2427,0)</f>
        <v>0</v>
      </c>
      <c r="BH2427" s="227">
        <f>IF(N2427="sníž. přenesená",J2427,0)</f>
        <v>0</v>
      </c>
      <c r="BI2427" s="227">
        <f>IF(N2427="nulová",J2427,0)</f>
        <v>0</v>
      </c>
      <c r="BJ2427" s="19" t="s">
        <v>82</v>
      </c>
      <c r="BK2427" s="227">
        <f>ROUND(I2427*H2427,2)</f>
        <v>0</v>
      </c>
      <c r="BL2427" s="19" t="s">
        <v>486</v>
      </c>
      <c r="BM2427" s="226" t="s">
        <v>3128</v>
      </c>
    </row>
    <row r="2428" s="2" customFormat="1" ht="16.5" customHeight="1">
      <c r="A2428" s="40"/>
      <c r="B2428" s="41"/>
      <c r="C2428" s="214" t="s">
        <v>3129</v>
      </c>
      <c r="D2428" s="214" t="s">
        <v>211</v>
      </c>
      <c r="E2428" s="215" t="s">
        <v>3130</v>
      </c>
      <c r="F2428" s="216" t="s">
        <v>3131</v>
      </c>
      <c r="G2428" s="217" t="s">
        <v>214</v>
      </c>
      <c r="H2428" s="218">
        <v>1</v>
      </c>
      <c r="I2428" s="219"/>
      <c r="J2428" s="220">
        <f>ROUND(I2428*H2428,2)</f>
        <v>0</v>
      </c>
      <c r="K2428" s="216" t="s">
        <v>19</v>
      </c>
      <c r="L2428" s="46"/>
      <c r="M2428" s="229" t="s">
        <v>19</v>
      </c>
      <c r="N2428" s="230" t="s">
        <v>46</v>
      </c>
      <c r="O2428" s="86"/>
      <c r="P2428" s="231">
        <f>O2428*H2428</f>
        <v>0</v>
      </c>
      <c r="Q2428" s="231">
        <v>0.070000000000000007</v>
      </c>
      <c r="R2428" s="231">
        <f>Q2428*H2428</f>
        <v>0.070000000000000007</v>
      </c>
      <c r="S2428" s="231">
        <v>0</v>
      </c>
      <c r="T2428" s="232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26" t="s">
        <v>486</v>
      </c>
      <c r="AT2428" s="226" t="s">
        <v>211</v>
      </c>
      <c r="AU2428" s="226" t="s">
        <v>85</v>
      </c>
      <c r="AY2428" s="19" t="s">
        <v>207</v>
      </c>
      <c r="BE2428" s="227">
        <f>IF(N2428="základní",J2428,0)</f>
        <v>0</v>
      </c>
      <c r="BF2428" s="227">
        <f>IF(N2428="snížená",J2428,0)</f>
        <v>0</v>
      </c>
      <c r="BG2428" s="227">
        <f>IF(N2428="zákl. přenesená",J2428,0)</f>
        <v>0</v>
      </c>
      <c r="BH2428" s="227">
        <f>IF(N2428="sníž. přenesená",J2428,0)</f>
        <v>0</v>
      </c>
      <c r="BI2428" s="227">
        <f>IF(N2428="nulová",J2428,0)</f>
        <v>0</v>
      </c>
      <c r="BJ2428" s="19" t="s">
        <v>82</v>
      </c>
      <c r="BK2428" s="227">
        <f>ROUND(I2428*H2428,2)</f>
        <v>0</v>
      </c>
      <c r="BL2428" s="19" t="s">
        <v>486</v>
      </c>
      <c r="BM2428" s="226" t="s">
        <v>3132</v>
      </c>
    </row>
    <row r="2429" s="2" customFormat="1" ht="21.75" customHeight="1">
      <c r="A2429" s="40"/>
      <c r="B2429" s="41"/>
      <c r="C2429" s="214" t="s">
        <v>3133</v>
      </c>
      <c r="D2429" s="214" t="s">
        <v>211</v>
      </c>
      <c r="E2429" s="215" t="s">
        <v>3134</v>
      </c>
      <c r="F2429" s="216" t="s">
        <v>3135</v>
      </c>
      <c r="G2429" s="217" t="s">
        <v>214</v>
      </c>
      <c r="H2429" s="218">
        <v>1</v>
      </c>
      <c r="I2429" s="219"/>
      <c r="J2429" s="220">
        <f>ROUND(I2429*H2429,2)</f>
        <v>0</v>
      </c>
      <c r="K2429" s="216" t="s">
        <v>19</v>
      </c>
      <c r="L2429" s="46"/>
      <c r="M2429" s="229" t="s">
        <v>19</v>
      </c>
      <c r="N2429" s="230" t="s">
        <v>46</v>
      </c>
      <c r="O2429" s="86"/>
      <c r="P2429" s="231">
        <f>O2429*H2429</f>
        <v>0</v>
      </c>
      <c r="Q2429" s="231">
        <v>0.095000000000000001</v>
      </c>
      <c r="R2429" s="231">
        <f>Q2429*H2429</f>
        <v>0.095000000000000001</v>
      </c>
      <c r="S2429" s="231">
        <v>0</v>
      </c>
      <c r="T2429" s="232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6" t="s">
        <v>486</v>
      </c>
      <c r="AT2429" s="226" t="s">
        <v>211</v>
      </c>
      <c r="AU2429" s="226" t="s">
        <v>85</v>
      </c>
      <c r="AY2429" s="19" t="s">
        <v>207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9" t="s">
        <v>82</v>
      </c>
      <c r="BK2429" s="227">
        <f>ROUND(I2429*H2429,2)</f>
        <v>0</v>
      </c>
      <c r="BL2429" s="19" t="s">
        <v>486</v>
      </c>
      <c r="BM2429" s="226" t="s">
        <v>3136</v>
      </c>
    </row>
    <row r="2430" s="2" customFormat="1" ht="24.15" customHeight="1">
      <c r="A2430" s="40"/>
      <c r="B2430" s="41"/>
      <c r="C2430" s="214" t="s">
        <v>3137</v>
      </c>
      <c r="D2430" s="214" t="s">
        <v>211</v>
      </c>
      <c r="E2430" s="215" t="s">
        <v>2878</v>
      </c>
      <c r="F2430" s="216" t="s">
        <v>2879</v>
      </c>
      <c r="G2430" s="217" t="s">
        <v>430</v>
      </c>
      <c r="H2430" s="218">
        <v>3.2570000000000001</v>
      </c>
      <c r="I2430" s="219"/>
      <c r="J2430" s="220">
        <f>ROUND(I2430*H2430,2)</f>
        <v>0</v>
      </c>
      <c r="K2430" s="216" t="s">
        <v>323</v>
      </c>
      <c r="L2430" s="46"/>
      <c r="M2430" s="229" t="s">
        <v>19</v>
      </c>
      <c r="N2430" s="230" t="s">
        <v>46</v>
      </c>
      <c r="O2430" s="86"/>
      <c r="P2430" s="231">
        <f>O2430*H2430</f>
        <v>0</v>
      </c>
      <c r="Q2430" s="231">
        <v>0</v>
      </c>
      <c r="R2430" s="231">
        <f>Q2430*H2430</f>
        <v>0</v>
      </c>
      <c r="S2430" s="231">
        <v>0</v>
      </c>
      <c r="T2430" s="232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26" t="s">
        <v>486</v>
      </c>
      <c r="AT2430" s="226" t="s">
        <v>211</v>
      </c>
      <c r="AU2430" s="226" t="s">
        <v>85</v>
      </c>
      <c r="AY2430" s="19" t="s">
        <v>207</v>
      </c>
      <c r="BE2430" s="227">
        <f>IF(N2430="základní",J2430,0)</f>
        <v>0</v>
      </c>
      <c r="BF2430" s="227">
        <f>IF(N2430="snížená",J2430,0)</f>
        <v>0</v>
      </c>
      <c r="BG2430" s="227">
        <f>IF(N2430="zákl. přenesená",J2430,0)</f>
        <v>0</v>
      </c>
      <c r="BH2430" s="227">
        <f>IF(N2430="sníž. přenesená",J2430,0)</f>
        <v>0</v>
      </c>
      <c r="BI2430" s="227">
        <f>IF(N2430="nulová",J2430,0)</f>
        <v>0</v>
      </c>
      <c r="BJ2430" s="19" t="s">
        <v>82</v>
      </c>
      <c r="BK2430" s="227">
        <f>ROUND(I2430*H2430,2)</f>
        <v>0</v>
      </c>
      <c r="BL2430" s="19" t="s">
        <v>486</v>
      </c>
      <c r="BM2430" s="226" t="s">
        <v>3138</v>
      </c>
    </row>
    <row r="2431" s="2" customFormat="1">
      <c r="A2431" s="40"/>
      <c r="B2431" s="41"/>
      <c r="C2431" s="42"/>
      <c r="D2431" s="233" t="s">
        <v>325</v>
      </c>
      <c r="E2431" s="42"/>
      <c r="F2431" s="234" t="s">
        <v>2881</v>
      </c>
      <c r="G2431" s="42"/>
      <c r="H2431" s="42"/>
      <c r="I2431" s="235"/>
      <c r="J2431" s="42"/>
      <c r="K2431" s="42"/>
      <c r="L2431" s="46"/>
      <c r="M2431" s="236"/>
      <c r="N2431" s="237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325</v>
      </c>
      <c r="AU2431" s="19" t="s">
        <v>85</v>
      </c>
    </row>
    <row r="2432" s="12" customFormat="1" ht="22.8" customHeight="1">
      <c r="A2432" s="12"/>
      <c r="B2432" s="198"/>
      <c r="C2432" s="199"/>
      <c r="D2432" s="200" t="s">
        <v>74</v>
      </c>
      <c r="E2432" s="212" t="s">
        <v>3139</v>
      </c>
      <c r="F2432" s="212" t="s">
        <v>3140</v>
      </c>
      <c r="G2432" s="199"/>
      <c r="H2432" s="199"/>
      <c r="I2432" s="202"/>
      <c r="J2432" s="213">
        <f>BK2432</f>
        <v>0</v>
      </c>
      <c r="K2432" s="199"/>
      <c r="L2432" s="204"/>
      <c r="M2432" s="205"/>
      <c r="N2432" s="206"/>
      <c r="O2432" s="206"/>
      <c r="P2432" s="207">
        <f>SUM(P2433:P2436)</f>
        <v>0</v>
      </c>
      <c r="Q2432" s="206"/>
      <c r="R2432" s="207">
        <f>SUM(R2433:R2436)</f>
        <v>0.33000000000000002</v>
      </c>
      <c r="S2432" s="206"/>
      <c r="T2432" s="208">
        <f>SUM(T2433:T2436)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9" t="s">
        <v>85</v>
      </c>
      <c r="AT2432" s="210" t="s">
        <v>74</v>
      </c>
      <c r="AU2432" s="210" t="s">
        <v>82</v>
      </c>
      <c r="AY2432" s="209" t="s">
        <v>207</v>
      </c>
      <c r="BK2432" s="211">
        <f>SUM(BK2433:BK2436)</f>
        <v>0</v>
      </c>
    </row>
    <row r="2433" s="2" customFormat="1" ht="16.5" customHeight="1">
      <c r="A2433" s="40"/>
      <c r="B2433" s="41"/>
      <c r="C2433" s="214" t="s">
        <v>3141</v>
      </c>
      <c r="D2433" s="214" t="s">
        <v>211</v>
      </c>
      <c r="E2433" s="215" t="s">
        <v>3142</v>
      </c>
      <c r="F2433" s="216" t="s">
        <v>3143</v>
      </c>
      <c r="G2433" s="217" t="s">
        <v>214</v>
      </c>
      <c r="H2433" s="218">
        <v>4</v>
      </c>
      <c r="I2433" s="219"/>
      <c r="J2433" s="220">
        <f>ROUND(I2433*H2433,2)</f>
        <v>0</v>
      </c>
      <c r="K2433" s="216" t="s">
        <v>19</v>
      </c>
      <c r="L2433" s="46"/>
      <c r="M2433" s="229" t="s">
        <v>19</v>
      </c>
      <c r="N2433" s="230" t="s">
        <v>46</v>
      </c>
      <c r="O2433" s="86"/>
      <c r="P2433" s="231">
        <f>O2433*H2433</f>
        <v>0</v>
      </c>
      <c r="Q2433" s="231">
        <v>0.066000000000000003</v>
      </c>
      <c r="R2433" s="231">
        <f>Q2433*H2433</f>
        <v>0.26400000000000001</v>
      </c>
      <c r="S2433" s="231">
        <v>0</v>
      </c>
      <c r="T2433" s="232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26" t="s">
        <v>486</v>
      </c>
      <c r="AT2433" s="226" t="s">
        <v>211</v>
      </c>
      <c r="AU2433" s="226" t="s">
        <v>85</v>
      </c>
      <c r="AY2433" s="19" t="s">
        <v>207</v>
      </c>
      <c r="BE2433" s="227">
        <f>IF(N2433="základní",J2433,0)</f>
        <v>0</v>
      </c>
      <c r="BF2433" s="227">
        <f>IF(N2433="snížená",J2433,0)</f>
        <v>0</v>
      </c>
      <c r="BG2433" s="227">
        <f>IF(N2433="zákl. přenesená",J2433,0)</f>
        <v>0</v>
      </c>
      <c r="BH2433" s="227">
        <f>IF(N2433="sníž. přenesená",J2433,0)</f>
        <v>0</v>
      </c>
      <c r="BI2433" s="227">
        <f>IF(N2433="nulová",J2433,0)</f>
        <v>0</v>
      </c>
      <c r="BJ2433" s="19" t="s">
        <v>82</v>
      </c>
      <c r="BK2433" s="227">
        <f>ROUND(I2433*H2433,2)</f>
        <v>0</v>
      </c>
      <c r="BL2433" s="19" t="s">
        <v>486</v>
      </c>
      <c r="BM2433" s="226" t="s">
        <v>3144</v>
      </c>
    </row>
    <row r="2434" s="2" customFormat="1" ht="16.5" customHeight="1">
      <c r="A2434" s="40"/>
      <c r="B2434" s="41"/>
      <c r="C2434" s="214" t="s">
        <v>3145</v>
      </c>
      <c r="D2434" s="214" t="s">
        <v>211</v>
      </c>
      <c r="E2434" s="215" t="s">
        <v>3146</v>
      </c>
      <c r="F2434" s="216" t="s">
        <v>3143</v>
      </c>
      <c r="G2434" s="217" t="s">
        <v>214</v>
      </c>
      <c r="H2434" s="218">
        <v>1</v>
      </c>
      <c r="I2434" s="219"/>
      <c r="J2434" s="220">
        <f>ROUND(I2434*H2434,2)</f>
        <v>0</v>
      </c>
      <c r="K2434" s="216" t="s">
        <v>19</v>
      </c>
      <c r="L2434" s="46"/>
      <c r="M2434" s="229" t="s">
        <v>19</v>
      </c>
      <c r="N2434" s="230" t="s">
        <v>46</v>
      </c>
      <c r="O2434" s="86"/>
      <c r="P2434" s="231">
        <f>O2434*H2434</f>
        <v>0</v>
      </c>
      <c r="Q2434" s="231">
        <v>0.066000000000000003</v>
      </c>
      <c r="R2434" s="231">
        <f>Q2434*H2434</f>
        <v>0.066000000000000003</v>
      </c>
      <c r="S2434" s="231">
        <v>0</v>
      </c>
      <c r="T2434" s="232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26" t="s">
        <v>486</v>
      </c>
      <c r="AT2434" s="226" t="s">
        <v>211</v>
      </c>
      <c r="AU2434" s="226" t="s">
        <v>85</v>
      </c>
      <c r="AY2434" s="19" t="s">
        <v>207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19" t="s">
        <v>82</v>
      </c>
      <c r="BK2434" s="227">
        <f>ROUND(I2434*H2434,2)</f>
        <v>0</v>
      </c>
      <c r="BL2434" s="19" t="s">
        <v>486</v>
      </c>
      <c r="BM2434" s="226" t="s">
        <v>3147</v>
      </c>
    </row>
    <row r="2435" s="2" customFormat="1" ht="24.15" customHeight="1">
      <c r="A2435" s="40"/>
      <c r="B2435" s="41"/>
      <c r="C2435" s="214" t="s">
        <v>3148</v>
      </c>
      <c r="D2435" s="214" t="s">
        <v>211</v>
      </c>
      <c r="E2435" s="215" t="s">
        <v>2878</v>
      </c>
      <c r="F2435" s="216" t="s">
        <v>2879</v>
      </c>
      <c r="G2435" s="217" t="s">
        <v>430</v>
      </c>
      <c r="H2435" s="218">
        <v>0.33000000000000002</v>
      </c>
      <c r="I2435" s="219"/>
      <c r="J2435" s="220">
        <f>ROUND(I2435*H2435,2)</f>
        <v>0</v>
      </c>
      <c r="K2435" s="216" t="s">
        <v>323</v>
      </c>
      <c r="L2435" s="46"/>
      <c r="M2435" s="229" t="s">
        <v>19</v>
      </c>
      <c r="N2435" s="230" t="s">
        <v>46</v>
      </c>
      <c r="O2435" s="86"/>
      <c r="P2435" s="231">
        <f>O2435*H2435</f>
        <v>0</v>
      </c>
      <c r="Q2435" s="231">
        <v>0</v>
      </c>
      <c r="R2435" s="231">
        <f>Q2435*H2435</f>
        <v>0</v>
      </c>
      <c r="S2435" s="231">
        <v>0</v>
      </c>
      <c r="T2435" s="232">
        <f>S2435*H2435</f>
        <v>0</v>
      </c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R2435" s="226" t="s">
        <v>486</v>
      </c>
      <c r="AT2435" s="226" t="s">
        <v>211</v>
      </c>
      <c r="AU2435" s="226" t="s">
        <v>85</v>
      </c>
      <c r="AY2435" s="19" t="s">
        <v>207</v>
      </c>
      <c r="BE2435" s="227">
        <f>IF(N2435="základní",J2435,0)</f>
        <v>0</v>
      </c>
      <c r="BF2435" s="227">
        <f>IF(N2435="snížená",J2435,0)</f>
        <v>0</v>
      </c>
      <c r="BG2435" s="227">
        <f>IF(N2435="zákl. přenesená",J2435,0)</f>
        <v>0</v>
      </c>
      <c r="BH2435" s="227">
        <f>IF(N2435="sníž. přenesená",J2435,0)</f>
        <v>0</v>
      </c>
      <c r="BI2435" s="227">
        <f>IF(N2435="nulová",J2435,0)</f>
        <v>0</v>
      </c>
      <c r="BJ2435" s="19" t="s">
        <v>82</v>
      </c>
      <c r="BK2435" s="227">
        <f>ROUND(I2435*H2435,2)</f>
        <v>0</v>
      </c>
      <c r="BL2435" s="19" t="s">
        <v>486</v>
      </c>
      <c r="BM2435" s="226" t="s">
        <v>3149</v>
      </c>
    </row>
    <row r="2436" s="2" customFormat="1">
      <c r="A2436" s="40"/>
      <c r="B2436" s="41"/>
      <c r="C2436" s="42"/>
      <c r="D2436" s="233" t="s">
        <v>325</v>
      </c>
      <c r="E2436" s="42"/>
      <c r="F2436" s="234" t="s">
        <v>2881</v>
      </c>
      <c r="G2436" s="42"/>
      <c r="H2436" s="42"/>
      <c r="I2436" s="235"/>
      <c r="J2436" s="42"/>
      <c r="K2436" s="42"/>
      <c r="L2436" s="46"/>
      <c r="M2436" s="236"/>
      <c r="N2436" s="237"/>
      <c r="O2436" s="86"/>
      <c r="P2436" s="86"/>
      <c r="Q2436" s="86"/>
      <c r="R2436" s="86"/>
      <c r="S2436" s="86"/>
      <c r="T2436" s="87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T2436" s="19" t="s">
        <v>325</v>
      </c>
      <c r="AU2436" s="19" t="s">
        <v>85</v>
      </c>
    </row>
    <row r="2437" s="12" customFormat="1" ht="22.8" customHeight="1">
      <c r="A2437" s="12"/>
      <c r="B2437" s="198"/>
      <c r="C2437" s="199"/>
      <c r="D2437" s="200" t="s">
        <v>74</v>
      </c>
      <c r="E2437" s="212" t="s">
        <v>3150</v>
      </c>
      <c r="F2437" s="212" t="s">
        <v>3151</v>
      </c>
      <c r="G2437" s="199"/>
      <c r="H2437" s="199"/>
      <c r="I2437" s="202"/>
      <c r="J2437" s="213">
        <f>BK2437</f>
        <v>0</v>
      </c>
      <c r="K2437" s="199"/>
      <c r="L2437" s="204"/>
      <c r="M2437" s="205"/>
      <c r="N2437" s="206"/>
      <c r="O2437" s="206"/>
      <c r="P2437" s="207">
        <f>SUM(P2438:P2446)</f>
        <v>0</v>
      </c>
      <c r="Q2437" s="206"/>
      <c r="R2437" s="207">
        <f>SUM(R2438:R2446)</f>
        <v>8.370000000000001</v>
      </c>
      <c r="S2437" s="206"/>
      <c r="T2437" s="208">
        <f>SUM(T2438:T2446)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09" t="s">
        <v>85</v>
      </c>
      <c r="AT2437" s="210" t="s">
        <v>74</v>
      </c>
      <c r="AU2437" s="210" t="s">
        <v>82</v>
      </c>
      <c r="AY2437" s="209" t="s">
        <v>207</v>
      </c>
      <c r="BK2437" s="211">
        <f>SUM(BK2438:BK2446)</f>
        <v>0</v>
      </c>
    </row>
    <row r="2438" s="2" customFormat="1" ht="21.75" customHeight="1">
      <c r="A2438" s="40"/>
      <c r="B2438" s="41"/>
      <c r="C2438" s="214" t="s">
        <v>3152</v>
      </c>
      <c r="D2438" s="214" t="s">
        <v>211</v>
      </c>
      <c r="E2438" s="215" t="s">
        <v>3153</v>
      </c>
      <c r="F2438" s="216" t="s">
        <v>3154</v>
      </c>
      <c r="G2438" s="217" t="s">
        <v>214</v>
      </c>
      <c r="H2438" s="218">
        <v>1</v>
      </c>
      <c r="I2438" s="219"/>
      <c r="J2438" s="220">
        <f>ROUND(I2438*H2438,2)</f>
        <v>0</v>
      </c>
      <c r="K2438" s="216" t="s">
        <v>19</v>
      </c>
      <c r="L2438" s="46"/>
      <c r="M2438" s="229" t="s">
        <v>19</v>
      </c>
      <c r="N2438" s="230" t="s">
        <v>46</v>
      </c>
      <c r="O2438" s="86"/>
      <c r="P2438" s="231">
        <f>O2438*H2438</f>
        <v>0</v>
      </c>
      <c r="Q2438" s="231">
        <v>1.1000000000000001</v>
      </c>
      <c r="R2438" s="231">
        <f>Q2438*H2438</f>
        <v>1.1000000000000001</v>
      </c>
      <c r="S2438" s="231">
        <v>0</v>
      </c>
      <c r="T2438" s="232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26" t="s">
        <v>486</v>
      </c>
      <c r="AT2438" s="226" t="s">
        <v>211</v>
      </c>
      <c r="AU2438" s="226" t="s">
        <v>85</v>
      </c>
      <c r="AY2438" s="19" t="s">
        <v>207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19" t="s">
        <v>82</v>
      </c>
      <c r="BK2438" s="227">
        <f>ROUND(I2438*H2438,2)</f>
        <v>0</v>
      </c>
      <c r="BL2438" s="19" t="s">
        <v>486</v>
      </c>
      <c r="BM2438" s="226" t="s">
        <v>3155</v>
      </c>
    </row>
    <row r="2439" s="2" customFormat="1" ht="21.75" customHeight="1">
      <c r="A2439" s="40"/>
      <c r="B2439" s="41"/>
      <c r="C2439" s="214" t="s">
        <v>3156</v>
      </c>
      <c r="D2439" s="214" t="s">
        <v>211</v>
      </c>
      <c r="E2439" s="215" t="s">
        <v>3157</v>
      </c>
      <c r="F2439" s="216" t="s">
        <v>3158</v>
      </c>
      <c r="G2439" s="217" t="s">
        <v>214</v>
      </c>
      <c r="H2439" s="218">
        <v>1</v>
      </c>
      <c r="I2439" s="219"/>
      <c r="J2439" s="220">
        <f>ROUND(I2439*H2439,2)</f>
        <v>0</v>
      </c>
      <c r="K2439" s="216" t="s">
        <v>19</v>
      </c>
      <c r="L2439" s="46"/>
      <c r="M2439" s="229" t="s">
        <v>19</v>
      </c>
      <c r="N2439" s="230" t="s">
        <v>46</v>
      </c>
      <c r="O2439" s="86"/>
      <c r="P2439" s="231">
        <f>O2439*H2439</f>
        <v>0</v>
      </c>
      <c r="Q2439" s="231">
        <v>2.2000000000000002</v>
      </c>
      <c r="R2439" s="231">
        <f>Q2439*H2439</f>
        <v>2.2000000000000002</v>
      </c>
      <c r="S2439" s="231">
        <v>0</v>
      </c>
      <c r="T2439" s="232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26" t="s">
        <v>486</v>
      </c>
      <c r="AT2439" s="226" t="s">
        <v>211</v>
      </c>
      <c r="AU2439" s="226" t="s">
        <v>85</v>
      </c>
      <c r="AY2439" s="19" t="s">
        <v>207</v>
      </c>
      <c r="BE2439" s="227">
        <f>IF(N2439="základní",J2439,0)</f>
        <v>0</v>
      </c>
      <c r="BF2439" s="227">
        <f>IF(N2439="snížená",J2439,0)</f>
        <v>0</v>
      </c>
      <c r="BG2439" s="227">
        <f>IF(N2439="zákl. přenesená",J2439,0)</f>
        <v>0</v>
      </c>
      <c r="BH2439" s="227">
        <f>IF(N2439="sníž. přenesená",J2439,0)</f>
        <v>0</v>
      </c>
      <c r="BI2439" s="227">
        <f>IF(N2439="nulová",J2439,0)</f>
        <v>0</v>
      </c>
      <c r="BJ2439" s="19" t="s">
        <v>82</v>
      </c>
      <c r="BK2439" s="227">
        <f>ROUND(I2439*H2439,2)</f>
        <v>0</v>
      </c>
      <c r="BL2439" s="19" t="s">
        <v>486</v>
      </c>
      <c r="BM2439" s="226" t="s">
        <v>3159</v>
      </c>
    </row>
    <row r="2440" s="2" customFormat="1" ht="16.5" customHeight="1">
      <c r="A2440" s="40"/>
      <c r="B2440" s="41"/>
      <c r="C2440" s="214" t="s">
        <v>3160</v>
      </c>
      <c r="D2440" s="214" t="s">
        <v>211</v>
      </c>
      <c r="E2440" s="215" t="s">
        <v>3161</v>
      </c>
      <c r="F2440" s="216" t="s">
        <v>3162</v>
      </c>
      <c r="G2440" s="217" t="s">
        <v>214</v>
      </c>
      <c r="H2440" s="218">
        <v>1</v>
      </c>
      <c r="I2440" s="219"/>
      <c r="J2440" s="220">
        <f>ROUND(I2440*H2440,2)</f>
        <v>0</v>
      </c>
      <c r="K2440" s="216" t="s">
        <v>19</v>
      </c>
      <c r="L2440" s="46"/>
      <c r="M2440" s="229" t="s">
        <v>19</v>
      </c>
      <c r="N2440" s="230" t="s">
        <v>46</v>
      </c>
      <c r="O2440" s="86"/>
      <c r="P2440" s="231">
        <f>O2440*H2440</f>
        <v>0</v>
      </c>
      <c r="Q2440" s="231">
        <v>0.84999999999999998</v>
      </c>
      <c r="R2440" s="231">
        <f>Q2440*H2440</f>
        <v>0.84999999999999998</v>
      </c>
      <c r="S2440" s="231">
        <v>0</v>
      </c>
      <c r="T2440" s="232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26" t="s">
        <v>486</v>
      </c>
      <c r="AT2440" s="226" t="s">
        <v>211</v>
      </c>
      <c r="AU2440" s="226" t="s">
        <v>85</v>
      </c>
      <c r="AY2440" s="19" t="s">
        <v>207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19" t="s">
        <v>82</v>
      </c>
      <c r="BK2440" s="227">
        <f>ROUND(I2440*H2440,2)</f>
        <v>0</v>
      </c>
      <c r="BL2440" s="19" t="s">
        <v>486</v>
      </c>
      <c r="BM2440" s="226" t="s">
        <v>3163</v>
      </c>
    </row>
    <row r="2441" s="2" customFormat="1" ht="16.5" customHeight="1">
      <c r="A2441" s="40"/>
      <c r="B2441" s="41"/>
      <c r="C2441" s="214" t="s">
        <v>3164</v>
      </c>
      <c r="D2441" s="214" t="s">
        <v>211</v>
      </c>
      <c r="E2441" s="215" t="s">
        <v>3165</v>
      </c>
      <c r="F2441" s="216" t="s">
        <v>3166</v>
      </c>
      <c r="G2441" s="217" t="s">
        <v>214</v>
      </c>
      <c r="H2441" s="218">
        <v>1</v>
      </c>
      <c r="I2441" s="219"/>
      <c r="J2441" s="220">
        <f>ROUND(I2441*H2441,2)</f>
        <v>0</v>
      </c>
      <c r="K2441" s="216" t="s">
        <v>19</v>
      </c>
      <c r="L2441" s="46"/>
      <c r="M2441" s="229" t="s">
        <v>19</v>
      </c>
      <c r="N2441" s="230" t="s">
        <v>46</v>
      </c>
      <c r="O2441" s="86"/>
      <c r="P2441" s="231">
        <f>O2441*H2441</f>
        <v>0</v>
      </c>
      <c r="Q2441" s="231">
        <v>1.4199999999999999</v>
      </c>
      <c r="R2441" s="231">
        <f>Q2441*H2441</f>
        <v>1.4199999999999999</v>
      </c>
      <c r="S2441" s="231">
        <v>0</v>
      </c>
      <c r="T2441" s="232">
        <f>S2441*H2441</f>
        <v>0</v>
      </c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R2441" s="226" t="s">
        <v>486</v>
      </c>
      <c r="AT2441" s="226" t="s">
        <v>211</v>
      </c>
      <c r="AU2441" s="226" t="s">
        <v>85</v>
      </c>
      <c r="AY2441" s="19" t="s">
        <v>207</v>
      </c>
      <c r="BE2441" s="227">
        <f>IF(N2441="základní",J2441,0)</f>
        <v>0</v>
      </c>
      <c r="BF2441" s="227">
        <f>IF(N2441="snížená",J2441,0)</f>
        <v>0</v>
      </c>
      <c r="BG2441" s="227">
        <f>IF(N2441="zákl. přenesená",J2441,0)</f>
        <v>0</v>
      </c>
      <c r="BH2441" s="227">
        <f>IF(N2441="sníž. přenesená",J2441,0)</f>
        <v>0</v>
      </c>
      <c r="BI2441" s="227">
        <f>IF(N2441="nulová",J2441,0)</f>
        <v>0</v>
      </c>
      <c r="BJ2441" s="19" t="s">
        <v>82</v>
      </c>
      <c r="BK2441" s="227">
        <f>ROUND(I2441*H2441,2)</f>
        <v>0</v>
      </c>
      <c r="BL2441" s="19" t="s">
        <v>486</v>
      </c>
      <c r="BM2441" s="226" t="s">
        <v>3167</v>
      </c>
    </row>
    <row r="2442" s="2" customFormat="1" ht="21.75" customHeight="1">
      <c r="A2442" s="40"/>
      <c r="B2442" s="41"/>
      <c r="C2442" s="214" t="s">
        <v>3168</v>
      </c>
      <c r="D2442" s="214" t="s">
        <v>211</v>
      </c>
      <c r="E2442" s="215" t="s">
        <v>3169</v>
      </c>
      <c r="F2442" s="216" t="s">
        <v>3170</v>
      </c>
      <c r="G2442" s="217" t="s">
        <v>214</v>
      </c>
      <c r="H2442" s="218">
        <v>1</v>
      </c>
      <c r="I2442" s="219"/>
      <c r="J2442" s="220">
        <f>ROUND(I2442*H2442,2)</f>
        <v>0</v>
      </c>
      <c r="K2442" s="216" t="s">
        <v>19</v>
      </c>
      <c r="L2442" s="46"/>
      <c r="M2442" s="229" t="s">
        <v>19</v>
      </c>
      <c r="N2442" s="230" t="s">
        <v>46</v>
      </c>
      <c r="O2442" s="86"/>
      <c r="P2442" s="231">
        <f>O2442*H2442</f>
        <v>0</v>
      </c>
      <c r="Q2442" s="231">
        <v>2.1000000000000001</v>
      </c>
      <c r="R2442" s="231">
        <f>Q2442*H2442</f>
        <v>2.1000000000000001</v>
      </c>
      <c r="S2442" s="231">
        <v>0</v>
      </c>
      <c r="T2442" s="232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6" t="s">
        <v>486</v>
      </c>
      <c r="AT2442" s="226" t="s">
        <v>211</v>
      </c>
      <c r="AU2442" s="226" t="s">
        <v>85</v>
      </c>
      <c r="AY2442" s="19" t="s">
        <v>207</v>
      </c>
      <c r="BE2442" s="227">
        <f>IF(N2442="základní",J2442,0)</f>
        <v>0</v>
      </c>
      <c r="BF2442" s="227">
        <f>IF(N2442="snížená",J2442,0)</f>
        <v>0</v>
      </c>
      <c r="BG2442" s="227">
        <f>IF(N2442="zákl. přenesená",J2442,0)</f>
        <v>0</v>
      </c>
      <c r="BH2442" s="227">
        <f>IF(N2442="sníž. přenesená",J2442,0)</f>
        <v>0</v>
      </c>
      <c r="BI2442" s="227">
        <f>IF(N2442="nulová",J2442,0)</f>
        <v>0</v>
      </c>
      <c r="BJ2442" s="19" t="s">
        <v>82</v>
      </c>
      <c r="BK2442" s="227">
        <f>ROUND(I2442*H2442,2)</f>
        <v>0</v>
      </c>
      <c r="BL2442" s="19" t="s">
        <v>486</v>
      </c>
      <c r="BM2442" s="226" t="s">
        <v>3171</v>
      </c>
    </row>
    <row r="2443" s="2" customFormat="1" ht="16.5" customHeight="1">
      <c r="A2443" s="40"/>
      <c r="B2443" s="41"/>
      <c r="C2443" s="214" t="s">
        <v>3172</v>
      </c>
      <c r="D2443" s="214" t="s">
        <v>211</v>
      </c>
      <c r="E2443" s="215" t="s">
        <v>3173</v>
      </c>
      <c r="F2443" s="216" t="s">
        <v>3174</v>
      </c>
      <c r="G2443" s="217" t="s">
        <v>214</v>
      </c>
      <c r="H2443" s="218">
        <v>1</v>
      </c>
      <c r="I2443" s="219"/>
      <c r="J2443" s="220">
        <f>ROUND(I2443*H2443,2)</f>
        <v>0</v>
      </c>
      <c r="K2443" s="216" t="s">
        <v>19</v>
      </c>
      <c r="L2443" s="46"/>
      <c r="M2443" s="229" t="s">
        <v>19</v>
      </c>
      <c r="N2443" s="230" t="s">
        <v>46</v>
      </c>
      <c r="O2443" s="86"/>
      <c r="P2443" s="231">
        <f>O2443*H2443</f>
        <v>0</v>
      </c>
      <c r="Q2443" s="231">
        <v>0.20000000000000001</v>
      </c>
      <c r="R2443" s="231">
        <f>Q2443*H2443</f>
        <v>0.20000000000000001</v>
      </c>
      <c r="S2443" s="231">
        <v>0</v>
      </c>
      <c r="T2443" s="232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26" t="s">
        <v>486</v>
      </c>
      <c r="AT2443" s="226" t="s">
        <v>211</v>
      </c>
      <c r="AU2443" s="226" t="s">
        <v>85</v>
      </c>
      <c r="AY2443" s="19" t="s">
        <v>207</v>
      </c>
      <c r="BE2443" s="227">
        <f>IF(N2443="základní",J2443,0)</f>
        <v>0</v>
      </c>
      <c r="BF2443" s="227">
        <f>IF(N2443="snížená",J2443,0)</f>
        <v>0</v>
      </c>
      <c r="BG2443" s="227">
        <f>IF(N2443="zákl. přenesená",J2443,0)</f>
        <v>0</v>
      </c>
      <c r="BH2443" s="227">
        <f>IF(N2443="sníž. přenesená",J2443,0)</f>
        <v>0</v>
      </c>
      <c r="BI2443" s="227">
        <f>IF(N2443="nulová",J2443,0)</f>
        <v>0</v>
      </c>
      <c r="BJ2443" s="19" t="s">
        <v>82</v>
      </c>
      <c r="BK2443" s="227">
        <f>ROUND(I2443*H2443,2)</f>
        <v>0</v>
      </c>
      <c r="BL2443" s="19" t="s">
        <v>486</v>
      </c>
      <c r="BM2443" s="226" t="s">
        <v>3175</v>
      </c>
    </row>
    <row r="2444" s="2" customFormat="1" ht="21.75" customHeight="1">
      <c r="A2444" s="40"/>
      <c r="B2444" s="41"/>
      <c r="C2444" s="214" t="s">
        <v>3176</v>
      </c>
      <c r="D2444" s="214" t="s">
        <v>211</v>
      </c>
      <c r="E2444" s="215" t="s">
        <v>3177</v>
      </c>
      <c r="F2444" s="216" t="s">
        <v>3178</v>
      </c>
      <c r="G2444" s="217" t="s">
        <v>214</v>
      </c>
      <c r="H2444" s="218">
        <v>1</v>
      </c>
      <c r="I2444" s="219"/>
      <c r="J2444" s="220">
        <f>ROUND(I2444*H2444,2)</f>
        <v>0</v>
      </c>
      <c r="K2444" s="216" t="s">
        <v>19</v>
      </c>
      <c r="L2444" s="46"/>
      <c r="M2444" s="229" t="s">
        <v>19</v>
      </c>
      <c r="N2444" s="230" t="s">
        <v>46</v>
      </c>
      <c r="O2444" s="86"/>
      <c r="P2444" s="231">
        <f>O2444*H2444</f>
        <v>0</v>
      </c>
      <c r="Q2444" s="231">
        <v>0.5</v>
      </c>
      <c r="R2444" s="231">
        <f>Q2444*H2444</f>
        <v>0.5</v>
      </c>
      <c r="S2444" s="231">
        <v>0</v>
      </c>
      <c r="T2444" s="232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26" t="s">
        <v>486</v>
      </c>
      <c r="AT2444" s="226" t="s">
        <v>211</v>
      </c>
      <c r="AU2444" s="226" t="s">
        <v>85</v>
      </c>
      <c r="AY2444" s="19" t="s">
        <v>207</v>
      </c>
      <c r="BE2444" s="227">
        <f>IF(N2444="základní",J2444,0)</f>
        <v>0</v>
      </c>
      <c r="BF2444" s="227">
        <f>IF(N2444="snížená",J2444,0)</f>
        <v>0</v>
      </c>
      <c r="BG2444" s="227">
        <f>IF(N2444="zákl. přenesená",J2444,0)</f>
        <v>0</v>
      </c>
      <c r="BH2444" s="227">
        <f>IF(N2444="sníž. přenesená",J2444,0)</f>
        <v>0</v>
      </c>
      <c r="BI2444" s="227">
        <f>IF(N2444="nulová",J2444,0)</f>
        <v>0</v>
      </c>
      <c r="BJ2444" s="19" t="s">
        <v>82</v>
      </c>
      <c r="BK2444" s="227">
        <f>ROUND(I2444*H2444,2)</f>
        <v>0</v>
      </c>
      <c r="BL2444" s="19" t="s">
        <v>486</v>
      </c>
      <c r="BM2444" s="226" t="s">
        <v>3179</v>
      </c>
    </row>
    <row r="2445" s="2" customFormat="1" ht="24.15" customHeight="1">
      <c r="A2445" s="40"/>
      <c r="B2445" s="41"/>
      <c r="C2445" s="214" t="s">
        <v>3180</v>
      </c>
      <c r="D2445" s="214" t="s">
        <v>211</v>
      </c>
      <c r="E2445" s="215" t="s">
        <v>2974</v>
      </c>
      <c r="F2445" s="216" t="s">
        <v>2975</v>
      </c>
      <c r="G2445" s="217" t="s">
        <v>430</v>
      </c>
      <c r="H2445" s="218">
        <v>8.3699999999999992</v>
      </c>
      <c r="I2445" s="219"/>
      <c r="J2445" s="220">
        <f>ROUND(I2445*H2445,2)</f>
        <v>0</v>
      </c>
      <c r="K2445" s="216" t="s">
        <v>323</v>
      </c>
      <c r="L2445" s="46"/>
      <c r="M2445" s="229" t="s">
        <v>19</v>
      </c>
      <c r="N2445" s="230" t="s">
        <v>46</v>
      </c>
      <c r="O2445" s="86"/>
      <c r="P2445" s="231">
        <f>O2445*H2445</f>
        <v>0</v>
      </c>
      <c r="Q2445" s="231">
        <v>0</v>
      </c>
      <c r="R2445" s="231">
        <f>Q2445*H2445</f>
        <v>0</v>
      </c>
      <c r="S2445" s="231">
        <v>0</v>
      </c>
      <c r="T2445" s="232">
        <f>S2445*H2445</f>
        <v>0</v>
      </c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R2445" s="226" t="s">
        <v>486</v>
      </c>
      <c r="AT2445" s="226" t="s">
        <v>211</v>
      </c>
      <c r="AU2445" s="226" t="s">
        <v>85</v>
      </c>
      <c r="AY2445" s="19" t="s">
        <v>207</v>
      </c>
      <c r="BE2445" s="227">
        <f>IF(N2445="základní",J2445,0)</f>
        <v>0</v>
      </c>
      <c r="BF2445" s="227">
        <f>IF(N2445="snížená",J2445,0)</f>
        <v>0</v>
      </c>
      <c r="BG2445" s="227">
        <f>IF(N2445="zákl. přenesená",J2445,0)</f>
        <v>0</v>
      </c>
      <c r="BH2445" s="227">
        <f>IF(N2445="sníž. přenesená",J2445,0)</f>
        <v>0</v>
      </c>
      <c r="BI2445" s="227">
        <f>IF(N2445="nulová",J2445,0)</f>
        <v>0</v>
      </c>
      <c r="BJ2445" s="19" t="s">
        <v>82</v>
      </c>
      <c r="BK2445" s="227">
        <f>ROUND(I2445*H2445,2)</f>
        <v>0</v>
      </c>
      <c r="BL2445" s="19" t="s">
        <v>486</v>
      </c>
      <c r="BM2445" s="226" t="s">
        <v>3181</v>
      </c>
    </row>
    <row r="2446" s="2" customFormat="1">
      <c r="A2446" s="40"/>
      <c r="B2446" s="41"/>
      <c r="C2446" s="42"/>
      <c r="D2446" s="233" t="s">
        <v>325</v>
      </c>
      <c r="E2446" s="42"/>
      <c r="F2446" s="234" t="s">
        <v>2977</v>
      </c>
      <c r="G2446" s="42"/>
      <c r="H2446" s="42"/>
      <c r="I2446" s="235"/>
      <c r="J2446" s="42"/>
      <c r="K2446" s="42"/>
      <c r="L2446" s="46"/>
      <c r="M2446" s="236"/>
      <c r="N2446" s="237"/>
      <c r="O2446" s="86"/>
      <c r="P2446" s="86"/>
      <c r="Q2446" s="86"/>
      <c r="R2446" s="86"/>
      <c r="S2446" s="86"/>
      <c r="T2446" s="87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T2446" s="19" t="s">
        <v>325</v>
      </c>
      <c r="AU2446" s="19" t="s">
        <v>85</v>
      </c>
    </row>
    <row r="2447" s="12" customFormat="1" ht="22.8" customHeight="1">
      <c r="A2447" s="12"/>
      <c r="B2447" s="198"/>
      <c r="C2447" s="199"/>
      <c r="D2447" s="200" t="s">
        <v>74</v>
      </c>
      <c r="E2447" s="212" t="s">
        <v>3182</v>
      </c>
      <c r="F2447" s="212" t="s">
        <v>3183</v>
      </c>
      <c r="G2447" s="199"/>
      <c r="H2447" s="199"/>
      <c r="I2447" s="202"/>
      <c r="J2447" s="213">
        <f>BK2447</f>
        <v>0</v>
      </c>
      <c r="K2447" s="199"/>
      <c r="L2447" s="204"/>
      <c r="M2447" s="205"/>
      <c r="N2447" s="206"/>
      <c r="O2447" s="206"/>
      <c r="P2447" s="207">
        <f>SUM(P2448:P2549)</f>
        <v>0</v>
      </c>
      <c r="Q2447" s="206"/>
      <c r="R2447" s="207">
        <f>SUM(R2448:R2549)</f>
        <v>1.0905105500000001</v>
      </c>
      <c r="S2447" s="206"/>
      <c r="T2447" s="208">
        <f>SUM(T2448:T2549)</f>
        <v>0</v>
      </c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R2447" s="209" t="s">
        <v>85</v>
      </c>
      <c r="AT2447" s="210" t="s">
        <v>74</v>
      </c>
      <c r="AU2447" s="210" t="s">
        <v>82</v>
      </c>
      <c r="AY2447" s="209" t="s">
        <v>207</v>
      </c>
      <c r="BK2447" s="211">
        <f>SUM(BK2448:BK2549)</f>
        <v>0</v>
      </c>
    </row>
    <row r="2448" s="2" customFormat="1" ht="16.5" customHeight="1">
      <c r="A2448" s="40"/>
      <c r="B2448" s="41"/>
      <c r="C2448" s="214" t="s">
        <v>3184</v>
      </c>
      <c r="D2448" s="214" t="s">
        <v>211</v>
      </c>
      <c r="E2448" s="215" t="s">
        <v>3185</v>
      </c>
      <c r="F2448" s="216" t="s">
        <v>3186</v>
      </c>
      <c r="G2448" s="217" t="s">
        <v>220</v>
      </c>
      <c r="H2448" s="218">
        <v>39.109999999999999</v>
      </c>
      <c r="I2448" s="219"/>
      <c r="J2448" s="220">
        <f>ROUND(I2448*H2448,2)</f>
        <v>0</v>
      </c>
      <c r="K2448" s="216" t="s">
        <v>323</v>
      </c>
      <c r="L2448" s="46"/>
      <c r="M2448" s="229" t="s">
        <v>19</v>
      </c>
      <c r="N2448" s="230" t="s">
        <v>46</v>
      </c>
      <c r="O2448" s="86"/>
      <c r="P2448" s="231">
        <f>O2448*H2448</f>
        <v>0</v>
      </c>
      <c r="Q2448" s="231">
        <v>0.00029999999999999997</v>
      </c>
      <c r="R2448" s="231">
        <f>Q2448*H2448</f>
        <v>0.011732999999999999</v>
      </c>
      <c r="S2448" s="231">
        <v>0</v>
      </c>
      <c r="T2448" s="232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26" t="s">
        <v>486</v>
      </c>
      <c r="AT2448" s="226" t="s">
        <v>211</v>
      </c>
      <c r="AU2448" s="226" t="s">
        <v>85</v>
      </c>
      <c r="AY2448" s="19" t="s">
        <v>207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19" t="s">
        <v>82</v>
      </c>
      <c r="BK2448" s="227">
        <f>ROUND(I2448*H2448,2)</f>
        <v>0</v>
      </c>
      <c r="BL2448" s="19" t="s">
        <v>486</v>
      </c>
      <c r="BM2448" s="226" t="s">
        <v>3187</v>
      </c>
    </row>
    <row r="2449" s="2" customFormat="1">
      <c r="A2449" s="40"/>
      <c r="B2449" s="41"/>
      <c r="C2449" s="42"/>
      <c r="D2449" s="233" t="s">
        <v>325</v>
      </c>
      <c r="E2449" s="42"/>
      <c r="F2449" s="234" t="s">
        <v>3188</v>
      </c>
      <c r="G2449" s="42"/>
      <c r="H2449" s="42"/>
      <c r="I2449" s="235"/>
      <c r="J2449" s="42"/>
      <c r="K2449" s="42"/>
      <c r="L2449" s="46"/>
      <c r="M2449" s="236"/>
      <c r="N2449" s="237"/>
      <c r="O2449" s="86"/>
      <c r="P2449" s="86"/>
      <c r="Q2449" s="86"/>
      <c r="R2449" s="86"/>
      <c r="S2449" s="86"/>
      <c r="T2449" s="87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9" t="s">
        <v>325</v>
      </c>
      <c r="AU2449" s="19" t="s">
        <v>85</v>
      </c>
    </row>
    <row r="2450" s="13" customFormat="1">
      <c r="A2450" s="13"/>
      <c r="B2450" s="238"/>
      <c r="C2450" s="239"/>
      <c r="D2450" s="240" t="s">
        <v>327</v>
      </c>
      <c r="E2450" s="241" t="s">
        <v>19</v>
      </c>
      <c r="F2450" s="242" t="s">
        <v>3189</v>
      </c>
      <c r="G2450" s="239"/>
      <c r="H2450" s="241" t="s">
        <v>19</v>
      </c>
      <c r="I2450" s="243"/>
      <c r="J2450" s="239"/>
      <c r="K2450" s="239"/>
      <c r="L2450" s="244"/>
      <c r="M2450" s="245"/>
      <c r="N2450" s="246"/>
      <c r="O2450" s="246"/>
      <c r="P2450" s="246"/>
      <c r="Q2450" s="246"/>
      <c r="R2450" s="246"/>
      <c r="S2450" s="246"/>
      <c r="T2450" s="247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8" t="s">
        <v>327</v>
      </c>
      <c r="AU2450" s="248" t="s">
        <v>85</v>
      </c>
      <c r="AV2450" s="13" t="s">
        <v>82</v>
      </c>
      <c r="AW2450" s="13" t="s">
        <v>36</v>
      </c>
      <c r="AX2450" s="13" t="s">
        <v>75</v>
      </c>
      <c r="AY2450" s="248" t="s">
        <v>207</v>
      </c>
    </row>
    <row r="2451" s="14" customFormat="1">
      <c r="A2451" s="14"/>
      <c r="B2451" s="249"/>
      <c r="C2451" s="250"/>
      <c r="D2451" s="240" t="s">
        <v>327</v>
      </c>
      <c r="E2451" s="251" t="s">
        <v>19</v>
      </c>
      <c r="F2451" s="252" t="s">
        <v>3190</v>
      </c>
      <c r="G2451" s="250"/>
      <c r="H2451" s="253">
        <v>39.109999999999999</v>
      </c>
      <c r="I2451" s="254"/>
      <c r="J2451" s="250"/>
      <c r="K2451" s="250"/>
      <c r="L2451" s="255"/>
      <c r="M2451" s="256"/>
      <c r="N2451" s="257"/>
      <c r="O2451" s="257"/>
      <c r="P2451" s="257"/>
      <c r="Q2451" s="257"/>
      <c r="R2451" s="257"/>
      <c r="S2451" s="257"/>
      <c r="T2451" s="258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9" t="s">
        <v>327</v>
      </c>
      <c r="AU2451" s="259" t="s">
        <v>85</v>
      </c>
      <c r="AV2451" s="14" t="s">
        <v>85</v>
      </c>
      <c r="AW2451" s="14" t="s">
        <v>36</v>
      </c>
      <c r="AX2451" s="14" t="s">
        <v>82</v>
      </c>
      <c r="AY2451" s="259" t="s">
        <v>207</v>
      </c>
    </row>
    <row r="2452" s="2" customFormat="1" ht="21.75" customHeight="1">
      <c r="A2452" s="40"/>
      <c r="B2452" s="41"/>
      <c r="C2452" s="214" t="s">
        <v>3191</v>
      </c>
      <c r="D2452" s="214" t="s">
        <v>211</v>
      </c>
      <c r="E2452" s="215" t="s">
        <v>3192</v>
      </c>
      <c r="F2452" s="216" t="s">
        <v>3193</v>
      </c>
      <c r="G2452" s="217" t="s">
        <v>220</v>
      </c>
      <c r="H2452" s="218">
        <v>39.109999999999999</v>
      </c>
      <c r="I2452" s="219"/>
      <c r="J2452" s="220">
        <f>ROUND(I2452*H2452,2)</f>
        <v>0</v>
      </c>
      <c r="K2452" s="216" t="s">
        <v>323</v>
      </c>
      <c r="L2452" s="46"/>
      <c r="M2452" s="229" t="s">
        <v>19</v>
      </c>
      <c r="N2452" s="230" t="s">
        <v>46</v>
      </c>
      <c r="O2452" s="86"/>
      <c r="P2452" s="231">
        <f>O2452*H2452</f>
        <v>0</v>
      </c>
      <c r="Q2452" s="231">
        <v>0.0044999999999999997</v>
      </c>
      <c r="R2452" s="231">
        <f>Q2452*H2452</f>
        <v>0.17599499999999999</v>
      </c>
      <c r="S2452" s="231">
        <v>0</v>
      </c>
      <c r="T2452" s="232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6" t="s">
        <v>486</v>
      </c>
      <c r="AT2452" s="226" t="s">
        <v>211</v>
      </c>
      <c r="AU2452" s="226" t="s">
        <v>85</v>
      </c>
      <c r="AY2452" s="19" t="s">
        <v>207</v>
      </c>
      <c r="BE2452" s="227">
        <f>IF(N2452="základní",J2452,0)</f>
        <v>0</v>
      </c>
      <c r="BF2452" s="227">
        <f>IF(N2452="snížená",J2452,0)</f>
        <v>0</v>
      </c>
      <c r="BG2452" s="227">
        <f>IF(N2452="zákl. přenesená",J2452,0)</f>
        <v>0</v>
      </c>
      <c r="BH2452" s="227">
        <f>IF(N2452="sníž. přenesená",J2452,0)</f>
        <v>0</v>
      </c>
      <c r="BI2452" s="227">
        <f>IF(N2452="nulová",J2452,0)</f>
        <v>0</v>
      </c>
      <c r="BJ2452" s="19" t="s">
        <v>82</v>
      </c>
      <c r="BK2452" s="227">
        <f>ROUND(I2452*H2452,2)</f>
        <v>0</v>
      </c>
      <c r="BL2452" s="19" t="s">
        <v>486</v>
      </c>
      <c r="BM2452" s="226" t="s">
        <v>3194</v>
      </c>
    </row>
    <row r="2453" s="2" customFormat="1">
      <c r="A2453" s="40"/>
      <c r="B2453" s="41"/>
      <c r="C2453" s="42"/>
      <c r="D2453" s="233" t="s">
        <v>325</v>
      </c>
      <c r="E2453" s="42"/>
      <c r="F2453" s="234" t="s">
        <v>3195</v>
      </c>
      <c r="G2453" s="42"/>
      <c r="H2453" s="42"/>
      <c r="I2453" s="235"/>
      <c r="J2453" s="42"/>
      <c r="K2453" s="42"/>
      <c r="L2453" s="46"/>
      <c r="M2453" s="236"/>
      <c r="N2453" s="237"/>
      <c r="O2453" s="86"/>
      <c r="P2453" s="86"/>
      <c r="Q2453" s="86"/>
      <c r="R2453" s="86"/>
      <c r="S2453" s="86"/>
      <c r="T2453" s="87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T2453" s="19" t="s">
        <v>325</v>
      </c>
      <c r="AU2453" s="19" t="s">
        <v>85</v>
      </c>
    </row>
    <row r="2454" s="14" customFormat="1">
      <c r="A2454" s="14"/>
      <c r="B2454" s="249"/>
      <c r="C2454" s="250"/>
      <c r="D2454" s="240" t="s">
        <v>327</v>
      </c>
      <c r="E2454" s="251" t="s">
        <v>19</v>
      </c>
      <c r="F2454" s="252" t="s">
        <v>234</v>
      </c>
      <c r="G2454" s="250"/>
      <c r="H2454" s="253">
        <v>0</v>
      </c>
      <c r="I2454" s="254"/>
      <c r="J2454" s="250"/>
      <c r="K2454" s="250"/>
      <c r="L2454" s="255"/>
      <c r="M2454" s="256"/>
      <c r="N2454" s="257"/>
      <c r="O2454" s="257"/>
      <c r="P2454" s="257"/>
      <c r="Q2454" s="257"/>
      <c r="R2454" s="257"/>
      <c r="S2454" s="257"/>
      <c r="T2454" s="258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9" t="s">
        <v>327</v>
      </c>
      <c r="AU2454" s="259" t="s">
        <v>85</v>
      </c>
      <c r="AV2454" s="14" t="s">
        <v>85</v>
      </c>
      <c r="AW2454" s="14" t="s">
        <v>36</v>
      </c>
      <c r="AX2454" s="14" t="s">
        <v>75</v>
      </c>
      <c r="AY2454" s="259" t="s">
        <v>207</v>
      </c>
    </row>
    <row r="2455" s="14" customFormat="1">
      <c r="A2455" s="14"/>
      <c r="B2455" s="249"/>
      <c r="C2455" s="250"/>
      <c r="D2455" s="240" t="s">
        <v>327</v>
      </c>
      <c r="E2455" s="251" t="s">
        <v>19</v>
      </c>
      <c r="F2455" s="252" t="s">
        <v>237</v>
      </c>
      <c r="G2455" s="250"/>
      <c r="H2455" s="253">
        <v>7.4100000000000001</v>
      </c>
      <c r="I2455" s="254"/>
      <c r="J2455" s="250"/>
      <c r="K2455" s="250"/>
      <c r="L2455" s="255"/>
      <c r="M2455" s="256"/>
      <c r="N2455" s="257"/>
      <c r="O2455" s="257"/>
      <c r="P2455" s="257"/>
      <c r="Q2455" s="257"/>
      <c r="R2455" s="257"/>
      <c r="S2455" s="257"/>
      <c r="T2455" s="258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9" t="s">
        <v>327</v>
      </c>
      <c r="AU2455" s="259" t="s">
        <v>85</v>
      </c>
      <c r="AV2455" s="14" t="s">
        <v>85</v>
      </c>
      <c r="AW2455" s="14" t="s">
        <v>36</v>
      </c>
      <c r="AX2455" s="14" t="s">
        <v>75</v>
      </c>
      <c r="AY2455" s="259" t="s">
        <v>207</v>
      </c>
    </row>
    <row r="2456" s="14" customFormat="1">
      <c r="A2456" s="14"/>
      <c r="B2456" s="249"/>
      <c r="C2456" s="250"/>
      <c r="D2456" s="240" t="s">
        <v>327</v>
      </c>
      <c r="E2456" s="251" t="s">
        <v>19</v>
      </c>
      <c r="F2456" s="252" t="s">
        <v>248</v>
      </c>
      <c r="G2456" s="250"/>
      <c r="H2456" s="253">
        <v>0</v>
      </c>
      <c r="I2456" s="254"/>
      <c r="J2456" s="250"/>
      <c r="K2456" s="250"/>
      <c r="L2456" s="255"/>
      <c r="M2456" s="256"/>
      <c r="N2456" s="257"/>
      <c r="O2456" s="257"/>
      <c r="P2456" s="257"/>
      <c r="Q2456" s="257"/>
      <c r="R2456" s="257"/>
      <c r="S2456" s="257"/>
      <c r="T2456" s="258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9" t="s">
        <v>327</v>
      </c>
      <c r="AU2456" s="259" t="s">
        <v>85</v>
      </c>
      <c r="AV2456" s="14" t="s">
        <v>85</v>
      </c>
      <c r="AW2456" s="14" t="s">
        <v>36</v>
      </c>
      <c r="AX2456" s="14" t="s">
        <v>75</v>
      </c>
      <c r="AY2456" s="259" t="s">
        <v>207</v>
      </c>
    </row>
    <row r="2457" s="14" customFormat="1">
      <c r="A2457" s="14"/>
      <c r="B2457" s="249"/>
      <c r="C2457" s="250"/>
      <c r="D2457" s="240" t="s">
        <v>327</v>
      </c>
      <c r="E2457" s="251" t="s">
        <v>19</v>
      </c>
      <c r="F2457" s="252" t="s">
        <v>250</v>
      </c>
      <c r="G2457" s="250"/>
      <c r="H2457" s="253">
        <v>0</v>
      </c>
      <c r="I2457" s="254"/>
      <c r="J2457" s="250"/>
      <c r="K2457" s="250"/>
      <c r="L2457" s="255"/>
      <c r="M2457" s="256"/>
      <c r="N2457" s="257"/>
      <c r="O2457" s="257"/>
      <c r="P2457" s="257"/>
      <c r="Q2457" s="257"/>
      <c r="R2457" s="257"/>
      <c r="S2457" s="257"/>
      <c r="T2457" s="258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9" t="s">
        <v>327</v>
      </c>
      <c r="AU2457" s="259" t="s">
        <v>85</v>
      </c>
      <c r="AV2457" s="14" t="s">
        <v>85</v>
      </c>
      <c r="AW2457" s="14" t="s">
        <v>36</v>
      </c>
      <c r="AX2457" s="14" t="s">
        <v>75</v>
      </c>
      <c r="AY2457" s="259" t="s">
        <v>207</v>
      </c>
    </row>
    <row r="2458" s="14" customFormat="1">
      <c r="A2458" s="14"/>
      <c r="B2458" s="249"/>
      <c r="C2458" s="250"/>
      <c r="D2458" s="240" t="s">
        <v>327</v>
      </c>
      <c r="E2458" s="251" t="s">
        <v>19</v>
      </c>
      <c r="F2458" s="252" t="s">
        <v>252</v>
      </c>
      <c r="G2458" s="250"/>
      <c r="H2458" s="253">
        <v>31.699999999999999</v>
      </c>
      <c r="I2458" s="254"/>
      <c r="J2458" s="250"/>
      <c r="K2458" s="250"/>
      <c r="L2458" s="255"/>
      <c r="M2458" s="256"/>
      <c r="N2458" s="257"/>
      <c r="O2458" s="257"/>
      <c r="P2458" s="257"/>
      <c r="Q2458" s="257"/>
      <c r="R2458" s="257"/>
      <c r="S2458" s="257"/>
      <c r="T2458" s="258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9" t="s">
        <v>327</v>
      </c>
      <c r="AU2458" s="259" t="s">
        <v>85</v>
      </c>
      <c r="AV2458" s="14" t="s">
        <v>85</v>
      </c>
      <c r="AW2458" s="14" t="s">
        <v>36</v>
      </c>
      <c r="AX2458" s="14" t="s">
        <v>75</v>
      </c>
      <c r="AY2458" s="259" t="s">
        <v>207</v>
      </c>
    </row>
    <row r="2459" s="14" customFormat="1">
      <c r="A2459" s="14"/>
      <c r="B2459" s="249"/>
      <c r="C2459" s="250"/>
      <c r="D2459" s="240" t="s">
        <v>327</v>
      </c>
      <c r="E2459" s="251" t="s">
        <v>19</v>
      </c>
      <c r="F2459" s="252" t="s">
        <v>258</v>
      </c>
      <c r="G2459" s="250"/>
      <c r="H2459" s="253">
        <v>0</v>
      </c>
      <c r="I2459" s="254"/>
      <c r="J2459" s="250"/>
      <c r="K2459" s="250"/>
      <c r="L2459" s="255"/>
      <c r="M2459" s="256"/>
      <c r="N2459" s="257"/>
      <c r="O2459" s="257"/>
      <c r="P2459" s="257"/>
      <c r="Q2459" s="257"/>
      <c r="R2459" s="257"/>
      <c r="S2459" s="257"/>
      <c r="T2459" s="258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9" t="s">
        <v>327</v>
      </c>
      <c r="AU2459" s="259" t="s">
        <v>85</v>
      </c>
      <c r="AV2459" s="14" t="s">
        <v>85</v>
      </c>
      <c r="AW2459" s="14" t="s">
        <v>36</v>
      </c>
      <c r="AX2459" s="14" t="s">
        <v>75</v>
      </c>
      <c r="AY2459" s="259" t="s">
        <v>207</v>
      </c>
    </row>
    <row r="2460" s="15" customFormat="1">
      <c r="A2460" s="15"/>
      <c r="B2460" s="260"/>
      <c r="C2460" s="261"/>
      <c r="D2460" s="240" t="s">
        <v>327</v>
      </c>
      <c r="E2460" s="262" t="s">
        <v>19</v>
      </c>
      <c r="F2460" s="263" t="s">
        <v>345</v>
      </c>
      <c r="G2460" s="261"/>
      <c r="H2460" s="264">
        <v>39.109999999999999</v>
      </c>
      <c r="I2460" s="265"/>
      <c r="J2460" s="261"/>
      <c r="K2460" s="261"/>
      <c r="L2460" s="266"/>
      <c r="M2460" s="267"/>
      <c r="N2460" s="268"/>
      <c r="O2460" s="268"/>
      <c r="P2460" s="268"/>
      <c r="Q2460" s="268"/>
      <c r="R2460" s="268"/>
      <c r="S2460" s="268"/>
      <c r="T2460" s="269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70" t="s">
        <v>327</v>
      </c>
      <c r="AU2460" s="270" t="s">
        <v>85</v>
      </c>
      <c r="AV2460" s="15" t="s">
        <v>215</v>
      </c>
      <c r="AW2460" s="15" t="s">
        <v>36</v>
      </c>
      <c r="AX2460" s="15" t="s">
        <v>82</v>
      </c>
      <c r="AY2460" s="270" t="s">
        <v>207</v>
      </c>
    </row>
    <row r="2461" s="2" customFormat="1" ht="24.15" customHeight="1">
      <c r="A2461" s="40"/>
      <c r="B2461" s="41"/>
      <c r="C2461" s="214" t="s">
        <v>3196</v>
      </c>
      <c r="D2461" s="214" t="s">
        <v>211</v>
      </c>
      <c r="E2461" s="215" t="s">
        <v>3197</v>
      </c>
      <c r="F2461" s="216" t="s">
        <v>3198</v>
      </c>
      <c r="G2461" s="217" t="s">
        <v>220</v>
      </c>
      <c r="H2461" s="218">
        <v>39.109999999999999</v>
      </c>
      <c r="I2461" s="219"/>
      <c r="J2461" s="220">
        <f>ROUND(I2461*H2461,2)</f>
        <v>0</v>
      </c>
      <c r="K2461" s="216" t="s">
        <v>323</v>
      </c>
      <c r="L2461" s="46"/>
      <c r="M2461" s="229" t="s">
        <v>19</v>
      </c>
      <c r="N2461" s="230" t="s">
        <v>46</v>
      </c>
      <c r="O2461" s="86"/>
      <c r="P2461" s="231">
        <f>O2461*H2461</f>
        <v>0</v>
      </c>
      <c r="Q2461" s="231">
        <v>0.0053499999999999997</v>
      </c>
      <c r="R2461" s="231">
        <f>Q2461*H2461</f>
        <v>0.20923849999999999</v>
      </c>
      <c r="S2461" s="231">
        <v>0</v>
      </c>
      <c r="T2461" s="232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6" t="s">
        <v>486</v>
      </c>
      <c r="AT2461" s="226" t="s">
        <v>211</v>
      </c>
      <c r="AU2461" s="226" t="s">
        <v>85</v>
      </c>
      <c r="AY2461" s="19" t="s">
        <v>207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19" t="s">
        <v>82</v>
      </c>
      <c r="BK2461" s="227">
        <f>ROUND(I2461*H2461,2)</f>
        <v>0</v>
      </c>
      <c r="BL2461" s="19" t="s">
        <v>486</v>
      </c>
      <c r="BM2461" s="226" t="s">
        <v>3199</v>
      </c>
    </row>
    <row r="2462" s="2" customFormat="1">
      <c r="A2462" s="40"/>
      <c r="B2462" s="41"/>
      <c r="C2462" s="42"/>
      <c r="D2462" s="233" t="s">
        <v>325</v>
      </c>
      <c r="E2462" s="42"/>
      <c r="F2462" s="234" t="s">
        <v>3200</v>
      </c>
      <c r="G2462" s="42"/>
      <c r="H2462" s="42"/>
      <c r="I2462" s="235"/>
      <c r="J2462" s="42"/>
      <c r="K2462" s="42"/>
      <c r="L2462" s="46"/>
      <c r="M2462" s="236"/>
      <c r="N2462" s="237"/>
      <c r="O2462" s="86"/>
      <c r="P2462" s="86"/>
      <c r="Q2462" s="86"/>
      <c r="R2462" s="86"/>
      <c r="S2462" s="86"/>
      <c r="T2462" s="87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9" t="s">
        <v>325</v>
      </c>
      <c r="AU2462" s="19" t="s">
        <v>85</v>
      </c>
    </row>
    <row r="2463" s="14" customFormat="1">
      <c r="A2463" s="14"/>
      <c r="B2463" s="249"/>
      <c r="C2463" s="250"/>
      <c r="D2463" s="240" t="s">
        <v>327</v>
      </c>
      <c r="E2463" s="251" t="s">
        <v>19</v>
      </c>
      <c r="F2463" s="252" t="s">
        <v>234</v>
      </c>
      <c r="G2463" s="250"/>
      <c r="H2463" s="253">
        <v>0</v>
      </c>
      <c r="I2463" s="254"/>
      <c r="J2463" s="250"/>
      <c r="K2463" s="250"/>
      <c r="L2463" s="255"/>
      <c r="M2463" s="256"/>
      <c r="N2463" s="257"/>
      <c r="O2463" s="257"/>
      <c r="P2463" s="257"/>
      <c r="Q2463" s="257"/>
      <c r="R2463" s="257"/>
      <c r="S2463" s="257"/>
      <c r="T2463" s="258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9" t="s">
        <v>327</v>
      </c>
      <c r="AU2463" s="259" t="s">
        <v>85</v>
      </c>
      <c r="AV2463" s="14" t="s">
        <v>85</v>
      </c>
      <c r="AW2463" s="14" t="s">
        <v>36</v>
      </c>
      <c r="AX2463" s="14" t="s">
        <v>75</v>
      </c>
      <c r="AY2463" s="259" t="s">
        <v>207</v>
      </c>
    </row>
    <row r="2464" s="14" customFormat="1">
      <c r="A2464" s="14"/>
      <c r="B2464" s="249"/>
      <c r="C2464" s="250"/>
      <c r="D2464" s="240" t="s">
        <v>327</v>
      </c>
      <c r="E2464" s="251" t="s">
        <v>19</v>
      </c>
      <c r="F2464" s="252" t="s">
        <v>237</v>
      </c>
      <c r="G2464" s="250"/>
      <c r="H2464" s="253">
        <v>7.4100000000000001</v>
      </c>
      <c r="I2464" s="254"/>
      <c r="J2464" s="250"/>
      <c r="K2464" s="250"/>
      <c r="L2464" s="255"/>
      <c r="M2464" s="256"/>
      <c r="N2464" s="257"/>
      <c r="O2464" s="257"/>
      <c r="P2464" s="257"/>
      <c r="Q2464" s="257"/>
      <c r="R2464" s="257"/>
      <c r="S2464" s="257"/>
      <c r="T2464" s="258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9" t="s">
        <v>327</v>
      </c>
      <c r="AU2464" s="259" t="s">
        <v>85</v>
      </c>
      <c r="AV2464" s="14" t="s">
        <v>85</v>
      </c>
      <c r="AW2464" s="14" t="s">
        <v>36</v>
      </c>
      <c r="AX2464" s="14" t="s">
        <v>75</v>
      </c>
      <c r="AY2464" s="259" t="s">
        <v>207</v>
      </c>
    </row>
    <row r="2465" s="14" customFormat="1">
      <c r="A2465" s="14"/>
      <c r="B2465" s="249"/>
      <c r="C2465" s="250"/>
      <c r="D2465" s="240" t="s">
        <v>327</v>
      </c>
      <c r="E2465" s="251" t="s">
        <v>19</v>
      </c>
      <c r="F2465" s="252" t="s">
        <v>248</v>
      </c>
      <c r="G2465" s="250"/>
      <c r="H2465" s="253">
        <v>0</v>
      </c>
      <c r="I2465" s="254"/>
      <c r="J2465" s="250"/>
      <c r="K2465" s="250"/>
      <c r="L2465" s="255"/>
      <c r="M2465" s="256"/>
      <c r="N2465" s="257"/>
      <c r="O2465" s="257"/>
      <c r="P2465" s="257"/>
      <c r="Q2465" s="257"/>
      <c r="R2465" s="257"/>
      <c r="S2465" s="257"/>
      <c r="T2465" s="258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9" t="s">
        <v>327</v>
      </c>
      <c r="AU2465" s="259" t="s">
        <v>85</v>
      </c>
      <c r="AV2465" s="14" t="s">
        <v>85</v>
      </c>
      <c r="AW2465" s="14" t="s">
        <v>36</v>
      </c>
      <c r="AX2465" s="14" t="s">
        <v>75</v>
      </c>
      <c r="AY2465" s="259" t="s">
        <v>207</v>
      </c>
    </row>
    <row r="2466" s="14" customFormat="1">
      <c r="A2466" s="14"/>
      <c r="B2466" s="249"/>
      <c r="C2466" s="250"/>
      <c r="D2466" s="240" t="s">
        <v>327</v>
      </c>
      <c r="E2466" s="251" t="s">
        <v>19</v>
      </c>
      <c r="F2466" s="252" t="s">
        <v>250</v>
      </c>
      <c r="G2466" s="250"/>
      <c r="H2466" s="253">
        <v>0</v>
      </c>
      <c r="I2466" s="254"/>
      <c r="J2466" s="250"/>
      <c r="K2466" s="250"/>
      <c r="L2466" s="255"/>
      <c r="M2466" s="256"/>
      <c r="N2466" s="257"/>
      <c r="O2466" s="257"/>
      <c r="P2466" s="257"/>
      <c r="Q2466" s="257"/>
      <c r="R2466" s="257"/>
      <c r="S2466" s="257"/>
      <c r="T2466" s="258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9" t="s">
        <v>327</v>
      </c>
      <c r="AU2466" s="259" t="s">
        <v>85</v>
      </c>
      <c r="AV2466" s="14" t="s">
        <v>85</v>
      </c>
      <c r="AW2466" s="14" t="s">
        <v>36</v>
      </c>
      <c r="AX2466" s="14" t="s">
        <v>75</v>
      </c>
      <c r="AY2466" s="259" t="s">
        <v>207</v>
      </c>
    </row>
    <row r="2467" s="14" customFormat="1">
      <c r="A2467" s="14"/>
      <c r="B2467" s="249"/>
      <c r="C2467" s="250"/>
      <c r="D2467" s="240" t="s">
        <v>327</v>
      </c>
      <c r="E2467" s="251" t="s">
        <v>19</v>
      </c>
      <c r="F2467" s="252" t="s">
        <v>252</v>
      </c>
      <c r="G2467" s="250"/>
      <c r="H2467" s="253">
        <v>31.699999999999999</v>
      </c>
      <c r="I2467" s="254"/>
      <c r="J2467" s="250"/>
      <c r="K2467" s="250"/>
      <c r="L2467" s="255"/>
      <c r="M2467" s="256"/>
      <c r="N2467" s="257"/>
      <c r="O2467" s="257"/>
      <c r="P2467" s="257"/>
      <c r="Q2467" s="257"/>
      <c r="R2467" s="257"/>
      <c r="S2467" s="257"/>
      <c r="T2467" s="258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9" t="s">
        <v>327</v>
      </c>
      <c r="AU2467" s="259" t="s">
        <v>85</v>
      </c>
      <c r="AV2467" s="14" t="s">
        <v>85</v>
      </c>
      <c r="AW2467" s="14" t="s">
        <v>36</v>
      </c>
      <c r="AX2467" s="14" t="s">
        <v>75</v>
      </c>
      <c r="AY2467" s="259" t="s">
        <v>207</v>
      </c>
    </row>
    <row r="2468" s="14" customFormat="1">
      <c r="A2468" s="14"/>
      <c r="B2468" s="249"/>
      <c r="C2468" s="250"/>
      <c r="D2468" s="240" t="s">
        <v>327</v>
      </c>
      <c r="E2468" s="251" t="s">
        <v>19</v>
      </c>
      <c r="F2468" s="252" t="s">
        <v>258</v>
      </c>
      <c r="G2468" s="250"/>
      <c r="H2468" s="253">
        <v>0</v>
      </c>
      <c r="I2468" s="254"/>
      <c r="J2468" s="250"/>
      <c r="K2468" s="250"/>
      <c r="L2468" s="255"/>
      <c r="M2468" s="256"/>
      <c r="N2468" s="257"/>
      <c r="O2468" s="257"/>
      <c r="P2468" s="257"/>
      <c r="Q2468" s="257"/>
      <c r="R2468" s="257"/>
      <c r="S2468" s="257"/>
      <c r="T2468" s="258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9" t="s">
        <v>327</v>
      </c>
      <c r="AU2468" s="259" t="s">
        <v>85</v>
      </c>
      <c r="AV2468" s="14" t="s">
        <v>85</v>
      </c>
      <c r="AW2468" s="14" t="s">
        <v>36</v>
      </c>
      <c r="AX2468" s="14" t="s">
        <v>75</v>
      </c>
      <c r="AY2468" s="259" t="s">
        <v>207</v>
      </c>
    </row>
    <row r="2469" s="15" customFormat="1">
      <c r="A2469" s="15"/>
      <c r="B2469" s="260"/>
      <c r="C2469" s="261"/>
      <c r="D2469" s="240" t="s">
        <v>327</v>
      </c>
      <c r="E2469" s="262" t="s">
        <v>19</v>
      </c>
      <c r="F2469" s="263" t="s">
        <v>345</v>
      </c>
      <c r="G2469" s="261"/>
      <c r="H2469" s="264">
        <v>39.109999999999999</v>
      </c>
      <c r="I2469" s="265"/>
      <c r="J2469" s="261"/>
      <c r="K2469" s="261"/>
      <c r="L2469" s="266"/>
      <c r="M2469" s="267"/>
      <c r="N2469" s="268"/>
      <c r="O2469" s="268"/>
      <c r="P2469" s="268"/>
      <c r="Q2469" s="268"/>
      <c r="R2469" s="268"/>
      <c r="S2469" s="268"/>
      <c r="T2469" s="269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70" t="s">
        <v>327</v>
      </c>
      <c r="AU2469" s="270" t="s">
        <v>85</v>
      </c>
      <c r="AV2469" s="15" t="s">
        <v>215</v>
      </c>
      <c r="AW2469" s="15" t="s">
        <v>36</v>
      </c>
      <c r="AX2469" s="15" t="s">
        <v>82</v>
      </c>
      <c r="AY2469" s="270" t="s">
        <v>207</v>
      </c>
    </row>
    <row r="2470" s="2" customFormat="1" ht="24.15" customHeight="1">
      <c r="A2470" s="40"/>
      <c r="B2470" s="41"/>
      <c r="C2470" s="282" t="s">
        <v>3201</v>
      </c>
      <c r="D2470" s="282" t="s">
        <v>427</v>
      </c>
      <c r="E2470" s="283" t="s">
        <v>3202</v>
      </c>
      <c r="F2470" s="284" t="s">
        <v>3203</v>
      </c>
      <c r="G2470" s="285" t="s">
        <v>220</v>
      </c>
      <c r="H2470" s="286">
        <v>41.066000000000002</v>
      </c>
      <c r="I2470" s="287"/>
      <c r="J2470" s="288">
        <f>ROUND(I2470*H2470,2)</f>
        <v>0</v>
      </c>
      <c r="K2470" s="284" t="s">
        <v>323</v>
      </c>
      <c r="L2470" s="289"/>
      <c r="M2470" s="290" t="s">
        <v>19</v>
      </c>
      <c r="N2470" s="291" t="s">
        <v>46</v>
      </c>
      <c r="O2470" s="86"/>
      <c r="P2470" s="231">
        <f>O2470*H2470</f>
        <v>0</v>
      </c>
      <c r="Q2470" s="231">
        <v>0.014200000000000001</v>
      </c>
      <c r="R2470" s="231">
        <f>Q2470*H2470</f>
        <v>0.58313720000000002</v>
      </c>
      <c r="S2470" s="231">
        <v>0</v>
      </c>
      <c r="T2470" s="232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6" t="s">
        <v>677</v>
      </c>
      <c r="AT2470" s="226" t="s">
        <v>427</v>
      </c>
      <c r="AU2470" s="226" t="s">
        <v>85</v>
      </c>
      <c r="AY2470" s="19" t="s">
        <v>207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19" t="s">
        <v>82</v>
      </c>
      <c r="BK2470" s="227">
        <f>ROUND(I2470*H2470,2)</f>
        <v>0</v>
      </c>
      <c r="BL2470" s="19" t="s">
        <v>486</v>
      </c>
      <c r="BM2470" s="226" t="s">
        <v>3204</v>
      </c>
    </row>
    <row r="2471" s="14" customFormat="1">
      <c r="A2471" s="14"/>
      <c r="B2471" s="249"/>
      <c r="C2471" s="250"/>
      <c r="D2471" s="240" t="s">
        <v>327</v>
      </c>
      <c r="E2471" s="251" t="s">
        <v>19</v>
      </c>
      <c r="F2471" s="252" t="s">
        <v>2450</v>
      </c>
      <c r="G2471" s="250"/>
      <c r="H2471" s="253">
        <v>0</v>
      </c>
      <c r="I2471" s="254"/>
      <c r="J2471" s="250"/>
      <c r="K2471" s="250"/>
      <c r="L2471" s="255"/>
      <c r="M2471" s="256"/>
      <c r="N2471" s="257"/>
      <c r="O2471" s="257"/>
      <c r="P2471" s="257"/>
      <c r="Q2471" s="257"/>
      <c r="R2471" s="257"/>
      <c r="S2471" s="257"/>
      <c r="T2471" s="258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9" t="s">
        <v>327</v>
      </c>
      <c r="AU2471" s="259" t="s">
        <v>85</v>
      </c>
      <c r="AV2471" s="14" t="s">
        <v>85</v>
      </c>
      <c r="AW2471" s="14" t="s">
        <v>36</v>
      </c>
      <c r="AX2471" s="14" t="s">
        <v>75</v>
      </c>
      <c r="AY2471" s="259" t="s">
        <v>207</v>
      </c>
    </row>
    <row r="2472" s="14" customFormat="1">
      <c r="A2472" s="14"/>
      <c r="B2472" s="249"/>
      <c r="C2472" s="250"/>
      <c r="D2472" s="240" t="s">
        <v>327</v>
      </c>
      <c r="E2472" s="251" t="s">
        <v>19</v>
      </c>
      <c r="F2472" s="252" t="s">
        <v>2440</v>
      </c>
      <c r="G2472" s="250"/>
      <c r="H2472" s="253">
        <v>7.7809999999999997</v>
      </c>
      <c r="I2472" s="254"/>
      <c r="J2472" s="250"/>
      <c r="K2472" s="250"/>
      <c r="L2472" s="255"/>
      <c r="M2472" s="256"/>
      <c r="N2472" s="257"/>
      <c r="O2472" s="257"/>
      <c r="P2472" s="257"/>
      <c r="Q2472" s="257"/>
      <c r="R2472" s="257"/>
      <c r="S2472" s="257"/>
      <c r="T2472" s="258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9" t="s">
        <v>327</v>
      </c>
      <c r="AU2472" s="259" t="s">
        <v>85</v>
      </c>
      <c r="AV2472" s="14" t="s">
        <v>85</v>
      </c>
      <c r="AW2472" s="14" t="s">
        <v>36</v>
      </c>
      <c r="AX2472" s="14" t="s">
        <v>75</v>
      </c>
      <c r="AY2472" s="259" t="s">
        <v>207</v>
      </c>
    </row>
    <row r="2473" s="14" customFormat="1">
      <c r="A2473" s="14"/>
      <c r="B2473" s="249"/>
      <c r="C2473" s="250"/>
      <c r="D2473" s="240" t="s">
        <v>327</v>
      </c>
      <c r="E2473" s="251" t="s">
        <v>19</v>
      </c>
      <c r="F2473" s="252" t="s">
        <v>2452</v>
      </c>
      <c r="G2473" s="250"/>
      <c r="H2473" s="253">
        <v>0</v>
      </c>
      <c r="I2473" s="254"/>
      <c r="J2473" s="250"/>
      <c r="K2473" s="250"/>
      <c r="L2473" s="255"/>
      <c r="M2473" s="256"/>
      <c r="N2473" s="257"/>
      <c r="O2473" s="257"/>
      <c r="P2473" s="257"/>
      <c r="Q2473" s="257"/>
      <c r="R2473" s="257"/>
      <c r="S2473" s="257"/>
      <c r="T2473" s="258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9" t="s">
        <v>327</v>
      </c>
      <c r="AU2473" s="259" t="s">
        <v>85</v>
      </c>
      <c r="AV2473" s="14" t="s">
        <v>85</v>
      </c>
      <c r="AW2473" s="14" t="s">
        <v>36</v>
      </c>
      <c r="AX2473" s="14" t="s">
        <v>75</v>
      </c>
      <c r="AY2473" s="259" t="s">
        <v>207</v>
      </c>
    </row>
    <row r="2474" s="14" customFormat="1">
      <c r="A2474" s="14"/>
      <c r="B2474" s="249"/>
      <c r="C2474" s="250"/>
      <c r="D2474" s="240" t="s">
        <v>327</v>
      </c>
      <c r="E2474" s="251" t="s">
        <v>19</v>
      </c>
      <c r="F2474" s="252" t="s">
        <v>2453</v>
      </c>
      <c r="G2474" s="250"/>
      <c r="H2474" s="253">
        <v>0</v>
      </c>
      <c r="I2474" s="254"/>
      <c r="J2474" s="250"/>
      <c r="K2474" s="250"/>
      <c r="L2474" s="255"/>
      <c r="M2474" s="256"/>
      <c r="N2474" s="257"/>
      <c r="O2474" s="257"/>
      <c r="P2474" s="257"/>
      <c r="Q2474" s="257"/>
      <c r="R2474" s="257"/>
      <c r="S2474" s="257"/>
      <c r="T2474" s="258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9" t="s">
        <v>327</v>
      </c>
      <c r="AU2474" s="259" t="s">
        <v>85</v>
      </c>
      <c r="AV2474" s="14" t="s">
        <v>85</v>
      </c>
      <c r="AW2474" s="14" t="s">
        <v>36</v>
      </c>
      <c r="AX2474" s="14" t="s">
        <v>75</v>
      </c>
      <c r="AY2474" s="259" t="s">
        <v>207</v>
      </c>
    </row>
    <row r="2475" s="14" customFormat="1">
      <c r="A2475" s="14"/>
      <c r="B2475" s="249"/>
      <c r="C2475" s="250"/>
      <c r="D2475" s="240" t="s">
        <v>327</v>
      </c>
      <c r="E2475" s="251" t="s">
        <v>19</v>
      </c>
      <c r="F2475" s="252" t="s">
        <v>2441</v>
      </c>
      <c r="G2475" s="250"/>
      <c r="H2475" s="253">
        <v>33.284999999999997</v>
      </c>
      <c r="I2475" s="254"/>
      <c r="J2475" s="250"/>
      <c r="K2475" s="250"/>
      <c r="L2475" s="255"/>
      <c r="M2475" s="256"/>
      <c r="N2475" s="257"/>
      <c r="O2475" s="257"/>
      <c r="P2475" s="257"/>
      <c r="Q2475" s="257"/>
      <c r="R2475" s="257"/>
      <c r="S2475" s="257"/>
      <c r="T2475" s="258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9" t="s">
        <v>327</v>
      </c>
      <c r="AU2475" s="259" t="s">
        <v>85</v>
      </c>
      <c r="AV2475" s="14" t="s">
        <v>85</v>
      </c>
      <c r="AW2475" s="14" t="s">
        <v>36</v>
      </c>
      <c r="AX2475" s="14" t="s">
        <v>75</v>
      </c>
      <c r="AY2475" s="259" t="s">
        <v>207</v>
      </c>
    </row>
    <row r="2476" s="14" customFormat="1">
      <c r="A2476" s="14"/>
      <c r="B2476" s="249"/>
      <c r="C2476" s="250"/>
      <c r="D2476" s="240" t="s">
        <v>327</v>
      </c>
      <c r="E2476" s="251" t="s">
        <v>19</v>
      </c>
      <c r="F2476" s="252" t="s">
        <v>2457</v>
      </c>
      <c r="G2476" s="250"/>
      <c r="H2476" s="253">
        <v>0</v>
      </c>
      <c r="I2476" s="254"/>
      <c r="J2476" s="250"/>
      <c r="K2476" s="250"/>
      <c r="L2476" s="255"/>
      <c r="M2476" s="256"/>
      <c r="N2476" s="257"/>
      <c r="O2476" s="257"/>
      <c r="P2476" s="257"/>
      <c r="Q2476" s="257"/>
      <c r="R2476" s="257"/>
      <c r="S2476" s="257"/>
      <c r="T2476" s="258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9" t="s">
        <v>327</v>
      </c>
      <c r="AU2476" s="259" t="s">
        <v>85</v>
      </c>
      <c r="AV2476" s="14" t="s">
        <v>85</v>
      </c>
      <c r="AW2476" s="14" t="s">
        <v>36</v>
      </c>
      <c r="AX2476" s="14" t="s">
        <v>75</v>
      </c>
      <c r="AY2476" s="259" t="s">
        <v>207</v>
      </c>
    </row>
    <row r="2477" s="15" customFormat="1">
      <c r="A2477" s="15"/>
      <c r="B2477" s="260"/>
      <c r="C2477" s="261"/>
      <c r="D2477" s="240" t="s">
        <v>327</v>
      </c>
      <c r="E2477" s="262" t="s">
        <v>19</v>
      </c>
      <c r="F2477" s="263" t="s">
        <v>345</v>
      </c>
      <c r="G2477" s="261"/>
      <c r="H2477" s="264">
        <v>41.066000000000002</v>
      </c>
      <c r="I2477" s="265"/>
      <c r="J2477" s="261"/>
      <c r="K2477" s="261"/>
      <c r="L2477" s="266"/>
      <c r="M2477" s="267"/>
      <c r="N2477" s="268"/>
      <c r="O2477" s="268"/>
      <c r="P2477" s="268"/>
      <c r="Q2477" s="268"/>
      <c r="R2477" s="268"/>
      <c r="S2477" s="268"/>
      <c r="T2477" s="269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70" t="s">
        <v>327</v>
      </c>
      <c r="AU2477" s="270" t="s">
        <v>85</v>
      </c>
      <c r="AV2477" s="15" t="s">
        <v>215</v>
      </c>
      <c r="AW2477" s="15" t="s">
        <v>36</v>
      </c>
      <c r="AX2477" s="15" t="s">
        <v>82</v>
      </c>
      <c r="AY2477" s="270" t="s">
        <v>207</v>
      </c>
    </row>
    <row r="2478" s="2" customFormat="1" ht="24.15" customHeight="1">
      <c r="A2478" s="40"/>
      <c r="B2478" s="41"/>
      <c r="C2478" s="214" t="s">
        <v>3205</v>
      </c>
      <c r="D2478" s="214" t="s">
        <v>211</v>
      </c>
      <c r="E2478" s="215" t="s">
        <v>3206</v>
      </c>
      <c r="F2478" s="216" t="s">
        <v>3207</v>
      </c>
      <c r="G2478" s="217" t="s">
        <v>220</v>
      </c>
      <c r="H2478" s="218">
        <v>7.4100000000000001</v>
      </c>
      <c r="I2478" s="219"/>
      <c r="J2478" s="220">
        <f>ROUND(I2478*H2478,2)</f>
        <v>0</v>
      </c>
      <c r="K2478" s="216" t="s">
        <v>323</v>
      </c>
      <c r="L2478" s="46"/>
      <c r="M2478" s="229" t="s">
        <v>19</v>
      </c>
      <c r="N2478" s="230" t="s">
        <v>46</v>
      </c>
      <c r="O2478" s="86"/>
      <c r="P2478" s="231">
        <f>O2478*H2478</f>
        <v>0</v>
      </c>
      <c r="Q2478" s="231">
        <v>0</v>
      </c>
      <c r="R2478" s="231">
        <f>Q2478*H2478</f>
        <v>0</v>
      </c>
      <c r="S2478" s="231">
        <v>0</v>
      </c>
      <c r="T2478" s="232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6" t="s">
        <v>486</v>
      </c>
      <c r="AT2478" s="226" t="s">
        <v>211</v>
      </c>
      <c r="AU2478" s="226" t="s">
        <v>85</v>
      </c>
      <c r="AY2478" s="19" t="s">
        <v>207</v>
      </c>
      <c r="BE2478" s="227">
        <f>IF(N2478="základní",J2478,0)</f>
        <v>0</v>
      </c>
      <c r="BF2478" s="227">
        <f>IF(N2478="snížená",J2478,0)</f>
        <v>0</v>
      </c>
      <c r="BG2478" s="227">
        <f>IF(N2478="zákl. přenesená",J2478,0)</f>
        <v>0</v>
      </c>
      <c r="BH2478" s="227">
        <f>IF(N2478="sníž. přenesená",J2478,0)</f>
        <v>0</v>
      </c>
      <c r="BI2478" s="227">
        <f>IF(N2478="nulová",J2478,0)</f>
        <v>0</v>
      </c>
      <c r="BJ2478" s="19" t="s">
        <v>82</v>
      </c>
      <c r="BK2478" s="227">
        <f>ROUND(I2478*H2478,2)</f>
        <v>0</v>
      </c>
      <c r="BL2478" s="19" t="s">
        <v>486</v>
      </c>
      <c r="BM2478" s="226" t="s">
        <v>3208</v>
      </c>
    </row>
    <row r="2479" s="2" customFormat="1">
      <c r="A2479" s="40"/>
      <c r="B2479" s="41"/>
      <c r="C2479" s="42"/>
      <c r="D2479" s="233" t="s">
        <v>325</v>
      </c>
      <c r="E2479" s="42"/>
      <c r="F2479" s="234" t="s">
        <v>3209</v>
      </c>
      <c r="G2479" s="42"/>
      <c r="H2479" s="42"/>
      <c r="I2479" s="235"/>
      <c r="J2479" s="42"/>
      <c r="K2479" s="42"/>
      <c r="L2479" s="46"/>
      <c r="M2479" s="236"/>
      <c r="N2479" s="237"/>
      <c r="O2479" s="86"/>
      <c r="P2479" s="86"/>
      <c r="Q2479" s="86"/>
      <c r="R2479" s="86"/>
      <c r="S2479" s="86"/>
      <c r="T2479" s="87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9" t="s">
        <v>325</v>
      </c>
      <c r="AU2479" s="19" t="s">
        <v>85</v>
      </c>
    </row>
    <row r="2480" s="13" customFormat="1">
      <c r="A2480" s="13"/>
      <c r="B2480" s="238"/>
      <c r="C2480" s="239"/>
      <c r="D2480" s="240" t="s">
        <v>327</v>
      </c>
      <c r="E2480" s="241" t="s">
        <v>19</v>
      </c>
      <c r="F2480" s="242" t="s">
        <v>3210</v>
      </c>
      <c r="G2480" s="239"/>
      <c r="H2480" s="241" t="s">
        <v>19</v>
      </c>
      <c r="I2480" s="243"/>
      <c r="J2480" s="239"/>
      <c r="K2480" s="239"/>
      <c r="L2480" s="244"/>
      <c r="M2480" s="245"/>
      <c r="N2480" s="246"/>
      <c r="O2480" s="246"/>
      <c r="P2480" s="246"/>
      <c r="Q2480" s="246"/>
      <c r="R2480" s="246"/>
      <c r="S2480" s="246"/>
      <c r="T2480" s="247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8" t="s">
        <v>327</v>
      </c>
      <c r="AU2480" s="248" t="s">
        <v>85</v>
      </c>
      <c r="AV2480" s="13" t="s">
        <v>82</v>
      </c>
      <c r="AW2480" s="13" t="s">
        <v>36</v>
      </c>
      <c r="AX2480" s="13" t="s">
        <v>75</v>
      </c>
      <c r="AY2480" s="248" t="s">
        <v>207</v>
      </c>
    </row>
    <row r="2481" s="13" customFormat="1">
      <c r="A2481" s="13"/>
      <c r="B2481" s="238"/>
      <c r="C2481" s="239"/>
      <c r="D2481" s="240" t="s">
        <v>327</v>
      </c>
      <c r="E2481" s="241" t="s">
        <v>19</v>
      </c>
      <c r="F2481" s="242" t="s">
        <v>764</v>
      </c>
      <c r="G2481" s="239"/>
      <c r="H2481" s="241" t="s">
        <v>19</v>
      </c>
      <c r="I2481" s="243"/>
      <c r="J2481" s="239"/>
      <c r="K2481" s="239"/>
      <c r="L2481" s="244"/>
      <c r="M2481" s="245"/>
      <c r="N2481" s="246"/>
      <c r="O2481" s="246"/>
      <c r="P2481" s="246"/>
      <c r="Q2481" s="246"/>
      <c r="R2481" s="246"/>
      <c r="S2481" s="246"/>
      <c r="T2481" s="247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8" t="s">
        <v>327</v>
      </c>
      <c r="AU2481" s="248" t="s">
        <v>85</v>
      </c>
      <c r="AV2481" s="13" t="s">
        <v>82</v>
      </c>
      <c r="AW2481" s="13" t="s">
        <v>36</v>
      </c>
      <c r="AX2481" s="13" t="s">
        <v>75</v>
      </c>
      <c r="AY2481" s="248" t="s">
        <v>207</v>
      </c>
    </row>
    <row r="2482" s="14" customFormat="1">
      <c r="A2482" s="14"/>
      <c r="B2482" s="249"/>
      <c r="C2482" s="250"/>
      <c r="D2482" s="240" t="s">
        <v>327</v>
      </c>
      <c r="E2482" s="251" t="s">
        <v>19</v>
      </c>
      <c r="F2482" s="252" t="s">
        <v>3211</v>
      </c>
      <c r="G2482" s="250"/>
      <c r="H2482" s="253">
        <v>7.4100000000000001</v>
      </c>
      <c r="I2482" s="254"/>
      <c r="J2482" s="250"/>
      <c r="K2482" s="250"/>
      <c r="L2482" s="255"/>
      <c r="M2482" s="256"/>
      <c r="N2482" s="257"/>
      <c r="O2482" s="257"/>
      <c r="P2482" s="257"/>
      <c r="Q2482" s="257"/>
      <c r="R2482" s="257"/>
      <c r="S2482" s="257"/>
      <c r="T2482" s="258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9" t="s">
        <v>327</v>
      </c>
      <c r="AU2482" s="259" t="s">
        <v>85</v>
      </c>
      <c r="AV2482" s="14" t="s">
        <v>85</v>
      </c>
      <c r="AW2482" s="14" t="s">
        <v>36</v>
      </c>
      <c r="AX2482" s="14" t="s">
        <v>82</v>
      </c>
      <c r="AY2482" s="259" t="s">
        <v>207</v>
      </c>
    </row>
    <row r="2483" s="2" customFormat="1" ht="16.5" customHeight="1">
      <c r="A2483" s="40"/>
      <c r="B2483" s="41"/>
      <c r="C2483" s="214" t="s">
        <v>3212</v>
      </c>
      <c r="D2483" s="214" t="s">
        <v>211</v>
      </c>
      <c r="E2483" s="215" t="s">
        <v>3213</v>
      </c>
      <c r="F2483" s="216" t="s">
        <v>3214</v>
      </c>
      <c r="G2483" s="217" t="s">
        <v>220</v>
      </c>
      <c r="H2483" s="218">
        <v>69.829999999999998</v>
      </c>
      <c r="I2483" s="219"/>
      <c r="J2483" s="220">
        <f>ROUND(I2483*H2483,2)</f>
        <v>0</v>
      </c>
      <c r="K2483" s="216" t="s">
        <v>323</v>
      </c>
      <c r="L2483" s="46"/>
      <c r="M2483" s="229" t="s">
        <v>19</v>
      </c>
      <c r="N2483" s="230" t="s">
        <v>46</v>
      </c>
      <c r="O2483" s="86"/>
      <c r="P2483" s="231">
        <f>O2483*H2483</f>
        <v>0</v>
      </c>
      <c r="Q2483" s="231">
        <v>0.0015</v>
      </c>
      <c r="R2483" s="231">
        <f>Q2483*H2483</f>
        <v>0.10474500000000001</v>
      </c>
      <c r="S2483" s="231">
        <v>0</v>
      </c>
      <c r="T2483" s="232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26" t="s">
        <v>486</v>
      </c>
      <c r="AT2483" s="226" t="s">
        <v>211</v>
      </c>
      <c r="AU2483" s="226" t="s">
        <v>85</v>
      </c>
      <c r="AY2483" s="19" t="s">
        <v>207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19" t="s">
        <v>82</v>
      </c>
      <c r="BK2483" s="227">
        <f>ROUND(I2483*H2483,2)</f>
        <v>0</v>
      </c>
      <c r="BL2483" s="19" t="s">
        <v>486</v>
      </c>
      <c r="BM2483" s="226" t="s">
        <v>3215</v>
      </c>
    </row>
    <row r="2484" s="2" customFormat="1">
      <c r="A2484" s="40"/>
      <c r="B2484" s="41"/>
      <c r="C2484" s="42"/>
      <c r="D2484" s="233" t="s">
        <v>325</v>
      </c>
      <c r="E2484" s="42"/>
      <c r="F2484" s="234" t="s">
        <v>3216</v>
      </c>
      <c r="G2484" s="42"/>
      <c r="H2484" s="42"/>
      <c r="I2484" s="235"/>
      <c r="J2484" s="42"/>
      <c r="K2484" s="42"/>
      <c r="L2484" s="46"/>
      <c r="M2484" s="236"/>
      <c r="N2484" s="237"/>
      <c r="O2484" s="86"/>
      <c r="P2484" s="86"/>
      <c r="Q2484" s="86"/>
      <c r="R2484" s="86"/>
      <c r="S2484" s="86"/>
      <c r="T2484" s="87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T2484" s="19" t="s">
        <v>325</v>
      </c>
      <c r="AU2484" s="19" t="s">
        <v>85</v>
      </c>
    </row>
    <row r="2485" s="13" customFormat="1">
      <c r="A2485" s="13"/>
      <c r="B2485" s="238"/>
      <c r="C2485" s="239"/>
      <c r="D2485" s="240" t="s">
        <v>327</v>
      </c>
      <c r="E2485" s="241" t="s">
        <v>19</v>
      </c>
      <c r="F2485" s="242" t="s">
        <v>3217</v>
      </c>
      <c r="G2485" s="239"/>
      <c r="H2485" s="241" t="s">
        <v>19</v>
      </c>
      <c r="I2485" s="243"/>
      <c r="J2485" s="239"/>
      <c r="K2485" s="239"/>
      <c r="L2485" s="244"/>
      <c r="M2485" s="245"/>
      <c r="N2485" s="246"/>
      <c r="O2485" s="246"/>
      <c r="P2485" s="246"/>
      <c r="Q2485" s="246"/>
      <c r="R2485" s="246"/>
      <c r="S2485" s="246"/>
      <c r="T2485" s="247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8" t="s">
        <v>327</v>
      </c>
      <c r="AU2485" s="248" t="s">
        <v>85</v>
      </c>
      <c r="AV2485" s="13" t="s">
        <v>82</v>
      </c>
      <c r="AW2485" s="13" t="s">
        <v>36</v>
      </c>
      <c r="AX2485" s="13" t="s">
        <v>75</v>
      </c>
      <c r="AY2485" s="248" t="s">
        <v>207</v>
      </c>
    </row>
    <row r="2486" s="14" customFormat="1">
      <c r="A2486" s="14"/>
      <c r="B2486" s="249"/>
      <c r="C2486" s="250"/>
      <c r="D2486" s="240" t="s">
        <v>327</v>
      </c>
      <c r="E2486" s="251" t="s">
        <v>19</v>
      </c>
      <c r="F2486" s="252" t="s">
        <v>230</v>
      </c>
      <c r="G2486" s="250"/>
      <c r="H2486" s="253">
        <v>30.719999999999999</v>
      </c>
      <c r="I2486" s="254"/>
      <c r="J2486" s="250"/>
      <c r="K2486" s="250"/>
      <c r="L2486" s="255"/>
      <c r="M2486" s="256"/>
      <c r="N2486" s="257"/>
      <c r="O2486" s="257"/>
      <c r="P2486" s="257"/>
      <c r="Q2486" s="257"/>
      <c r="R2486" s="257"/>
      <c r="S2486" s="257"/>
      <c r="T2486" s="258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9" t="s">
        <v>327</v>
      </c>
      <c r="AU2486" s="259" t="s">
        <v>85</v>
      </c>
      <c r="AV2486" s="14" t="s">
        <v>85</v>
      </c>
      <c r="AW2486" s="14" t="s">
        <v>36</v>
      </c>
      <c r="AX2486" s="14" t="s">
        <v>75</v>
      </c>
      <c r="AY2486" s="259" t="s">
        <v>207</v>
      </c>
    </row>
    <row r="2487" s="14" customFormat="1">
      <c r="A2487" s="14"/>
      <c r="B2487" s="249"/>
      <c r="C2487" s="250"/>
      <c r="D2487" s="240" t="s">
        <v>327</v>
      </c>
      <c r="E2487" s="251" t="s">
        <v>19</v>
      </c>
      <c r="F2487" s="252" t="s">
        <v>232</v>
      </c>
      <c r="G2487" s="250"/>
      <c r="H2487" s="253">
        <v>0</v>
      </c>
      <c r="I2487" s="254"/>
      <c r="J2487" s="250"/>
      <c r="K2487" s="250"/>
      <c r="L2487" s="255"/>
      <c r="M2487" s="256"/>
      <c r="N2487" s="257"/>
      <c r="O2487" s="257"/>
      <c r="P2487" s="257"/>
      <c r="Q2487" s="257"/>
      <c r="R2487" s="257"/>
      <c r="S2487" s="257"/>
      <c r="T2487" s="258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9" t="s">
        <v>327</v>
      </c>
      <c r="AU2487" s="259" t="s">
        <v>85</v>
      </c>
      <c r="AV2487" s="14" t="s">
        <v>85</v>
      </c>
      <c r="AW2487" s="14" t="s">
        <v>36</v>
      </c>
      <c r="AX2487" s="14" t="s">
        <v>75</v>
      </c>
      <c r="AY2487" s="259" t="s">
        <v>207</v>
      </c>
    </row>
    <row r="2488" s="14" customFormat="1">
      <c r="A2488" s="14"/>
      <c r="B2488" s="249"/>
      <c r="C2488" s="250"/>
      <c r="D2488" s="240" t="s">
        <v>327</v>
      </c>
      <c r="E2488" s="251" t="s">
        <v>19</v>
      </c>
      <c r="F2488" s="252" t="s">
        <v>237</v>
      </c>
      <c r="G2488" s="250"/>
      <c r="H2488" s="253">
        <v>7.4100000000000001</v>
      </c>
      <c r="I2488" s="254"/>
      <c r="J2488" s="250"/>
      <c r="K2488" s="250"/>
      <c r="L2488" s="255"/>
      <c r="M2488" s="256"/>
      <c r="N2488" s="257"/>
      <c r="O2488" s="257"/>
      <c r="P2488" s="257"/>
      <c r="Q2488" s="257"/>
      <c r="R2488" s="257"/>
      <c r="S2488" s="257"/>
      <c r="T2488" s="258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9" t="s">
        <v>327</v>
      </c>
      <c r="AU2488" s="259" t="s">
        <v>85</v>
      </c>
      <c r="AV2488" s="14" t="s">
        <v>85</v>
      </c>
      <c r="AW2488" s="14" t="s">
        <v>36</v>
      </c>
      <c r="AX2488" s="14" t="s">
        <v>75</v>
      </c>
      <c r="AY2488" s="259" t="s">
        <v>207</v>
      </c>
    </row>
    <row r="2489" s="14" customFormat="1">
      <c r="A2489" s="14"/>
      <c r="B2489" s="249"/>
      <c r="C2489" s="250"/>
      <c r="D2489" s="240" t="s">
        <v>327</v>
      </c>
      <c r="E2489" s="251" t="s">
        <v>19</v>
      </c>
      <c r="F2489" s="252" t="s">
        <v>250</v>
      </c>
      <c r="G2489" s="250"/>
      <c r="H2489" s="253">
        <v>0</v>
      </c>
      <c r="I2489" s="254"/>
      <c r="J2489" s="250"/>
      <c r="K2489" s="250"/>
      <c r="L2489" s="255"/>
      <c r="M2489" s="256"/>
      <c r="N2489" s="257"/>
      <c r="O2489" s="257"/>
      <c r="P2489" s="257"/>
      <c r="Q2489" s="257"/>
      <c r="R2489" s="257"/>
      <c r="S2489" s="257"/>
      <c r="T2489" s="258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9" t="s">
        <v>327</v>
      </c>
      <c r="AU2489" s="259" t="s">
        <v>85</v>
      </c>
      <c r="AV2489" s="14" t="s">
        <v>85</v>
      </c>
      <c r="AW2489" s="14" t="s">
        <v>36</v>
      </c>
      <c r="AX2489" s="14" t="s">
        <v>75</v>
      </c>
      <c r="AY2489" s="259" t="s">
        <v>207</v>
      </c>
    </row>
    <row r="2490" s="14" customFormat="1">
      <c r="A2490" s="14"/>
      <c r="B2490" s="249"/>
      <c r="C2490" s="250"/>
      <c r="D2490" s="240" t="s">
        <v>327</v>
      </c>
      <c r="E2490" s="251" t="s">
        <v>19</v>
      </c>
      <c r="F2490" s="252" t="s">
        <v>252</v>
      </c>
      <c r="G2490" s="250"/>
      <c r="H2490" s="253">
        <v>31.699999999999999</v>
      </c>
      <c r="I2490" s="254"/>
      <c r="J2490" s="250"/>
      <c r="K2490" s="250"/>
      <c r="L2490" s="255"/>
      <c r="M2490" s="256"/>
      <c r="N2490" s="257"/>
      <c r="O2490" s="257"/>
      <c r="P2490" s="257"/>
      <c r="Q2490" s="257"/>
      <c r="R2490" s="257"/>
      <c r="S2490" s="257"/>
      <c r="T2490" s="258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9" t="s">
        <v>327</v>
      </c>
      <c r="AU2490" s="259" t="s">
        <v>85</v>
      </c>
      <c r="AV2490" s="14" t="s">
        <v>85</v>
      </c>
      <c r="AW2490" s="14" t="s">
        <v>36</v>
      </c>
      <c r="AX2490" s="14" t="s">
        <v>75</v>
      </c>
      <c r="AY2490" s="259" t="s">
        <v>207</v>
      </c>
    </row>
    <row r="2491" s="14" customFormat="1">
      <c r="A2491" s="14"/>
      <c r="B2491" s="249"/>
      <c r="C2491" s="250"/>
      <c r="D2491" s="240" t="s">
        <v>327</v>
      </c>
      <c r="E2491" s="251" t="s">
        <v>19</v>
      </c>
      <c r="F2491" s="252" t="s">
        <v>246</v>
      </c>
      <c r="G2491" s="250"/>
      <c r="H2491" s="253">
        <v>0</v>
      </c>
      <c r="I2491" s="254"/>
      <c r="J2491" s="250"/>
      <c r="K2491" s="250"/>
      <c r="L2491" s="255"/>
      <c r="M2491" s="256"/>
      <c r="N2491" s="257"/>
      <c r="O2491" s="257"/>
      <c r="P2491" s="257"/>
      <c r="Q2491" s="257"/>
      <c r="R2491" s="257"/>
      <c r="S2491" s="257"/>
      <c r="T2491" s="258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9" t="s">
        <v>327</v>
      </c>
      <c r="AU2491" s="259" t="s">
        <v>85</v>
      </c>
      <c r="AV2491" s="14" t="s">
        <v>85</v>
      </c>
      <c r="AW2491" s="14" t="s">
        <v>36</v>
      </c>
      <c r="AX2491" s="14" t="s">
        <v>75</v>
      </c>
      <c r="AY2491" s="259" t="s">
        <v>207</v>
      </c>
    </row>
    <row r="2492" s="14" customFormat="1">
      <c r="A2492" s="14"/>
      <c r="B2492" s="249"/>
      <c r="C2492" s="250"/>
      <c r="D2492" s="240" t="s">
        <v>327</v>
      </c>
      <c r="E2492" s="251" t="s">
        <v>19</v>
      </c>
      <c r="F2492" s="252" t="s">
        <v>258</v>
      </c>
      <c r="G2492" s="250"/>
      <c r="H2492" s="253">
        <v>0</v>
      </c>
      <c r="I2492" s="254"/>
      <c r="J2492" s="250"/>
      <c r="K2492" s="250"/>
      <c r="L2492" s="255"/>
      <c r="M2492" s="256"/>
      <c r="N2492" s="257"/>
      <c r="O2492" s="257"/>
      <c r="P2492" s="257"/>
      <c r="Q2492" s="257"/>
      <c r="R2492" s="257"/>
      <c r="S2492" s="257"/>
      <c r="T2492" s="258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9" t="s">
        <v>327</v>
      </c>
      <c r="AU2492" s="259" t="s">
        <v>85</v>
      </c>
      <c r="AV2492" s="14" t="s">
        <v>85</v>
      </c>
      <c r="AW2492" s="14" t="s">
        <v>36</v>
      </c>
      <c r="AX2492" s="14" t="s">
        <v>75</v>
      </c>
      <c r="AY2492" s="259" t="s">
        <v>207</v>
      </c>
    </row>
    <row r="2493" s="15" customFormat="1">
      <c r="A2493" s="15"/>
      <c r="B2493" s="260"/>
      <c r="C2493" s="261"/>
      <c r="D2493" s="240" t="s">
        <v>327</v>
      </c>
      <c r="E2493" s="262" t="s">
        <v>19</v>
      </c>
      <c r="F2493" s="263" t="s">
        <v>345</v>
      </c>
      <c r="G2493" s="261"/>
      <c r="H2493" s="264">
        <v>69.829999999999998</v>
      </c>
      <c r="I2493" s="265"/>
      <c r="J2493" s="261"/>
      <c r="K2493" s="261"/>
      <c r="L2493" s="266"/>
      <c r="M2493" s="267"/>
      <c r="N2493" s="268"/>
      <c r="O2493" s="268"/>
      <c r="P2493" s="268"/>
      <c r="Q2493" s="268"/>
      <c r="R2493" s="268"/>
      <c r="S2493" s="268"/>
      <c r="T2493" s="269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70" t="s">
        <v>327</v>
      </c>
      <c r="AU2493" s="270" t="s">
        <v>85</v>
      </c>
      <c r="AV2493" s="15" t="s">
        <v>215</v>
      </c>
      <c r="AW2493" s="15" t="s">
        <v>36</v>
      </c>
      <c r="AX2493" s="15" t="s">
        <v>82</v>
      </c>
      <c r="AY2493" s="270" t="s">
        <v>207</v>
      </c>
    </row>
    <row r="2494" s="2" customFormat="1" ht="16.5" customHeight="1">
      <c r="A2494" s="40"/>
      <c r="B2494" s="41"/>
      <c r="C2494" s="214" t="s">
        <v>3218</v>
      </c>
      <c r="D2494" s="214" t="s">
        <v>211</v>
      </c>
      <c r="E2494" s="215" t="s">
        <v>3219</v>
      </c>
      <c r="F2494" s="216" t="s">
        <v>3220</v>
      </c>
      <c r="G2494" s="217" t="s">
        <v>496</v>
      </c>
      <c r="H2494" s="218">
        <v>123.545</v>
      </c>
      <c r="I2494" s="219"/>
      <c r="J2494" s="220">
        <f>ROUND(I2494*H2494,2)</f>
        <v>0</v>
      </c>
      <c r="K2494" s="216" t="s">
        <v>323</v>
      </c>
      <c r="L2494" s="46"/>
      <c r="M2494" s="229" t="s">
        <v>19</v>
      </c>
      <c r="N2494" s="230" t="s">
        <v>46</v>
      </c>
      <c r="O2494" s="86"/>
      <c r="P2494" s="231">
        <f>O2494*H2494</f>
        <v>0</v>
      </c>
      <c r="Q2494" s="231">
        <v>3.0000000000000001E-05</v>
      </c>
      <c r="R2494" s="231">
        <f>Q2494*H2494</f>
        <v>0.0037063500000000002</v>
      </c>
      <c r="S2494" s="231">
        <v>0</v>
      </c>
      <c r="T2494" s="232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486</v>
      </c>
      <c r="AT2494" s="226" t="s">
        <v>211</v>
      </c>
      <c r="AU2494" s="226" t="s">
        <v>85</v>
      </c>
      <c r="AY2494" s="19" t="s">
        <v>207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82</v>
      </c>
      <c r="BK2494" s="227">
        <f>ROUND(I2494*H2494,2)</f>
        <v>0</v>
      </c>
      <c r="BL2494" s="19" t="s">
        <v>486</v>
      </c>
      <c r="BM2494" s="226" t="s">
        <v>3221</v>
      </c>
    </row>
    <row r="2495" s="2" customFormat="1">
      <c r="A2495" s="40"/>
      <c r="B2495" s="41"/>
      <c r="C2495" s="42"/>
      <c r="D2495" s="233" t="s">
        <v>325</v>
      </c>
      <c r="E2495" s="42"/>
      <c r="F2495" s="234" t="s">
        <v>3222</v>
      </c>
      <c r="G2495" s="42"/>
      <c r="H2495" s="42"/>
      <c r="I2495" s="235"/>
      <c r="J2495" s="42"/>
      <c r="K2495" s="42"/>
      <c r="L2495" s="46"/>
      <c r="M2495" s="236"/>
      <c r="N2495" s="237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325</v>
      </c>
      <c r="AU2495" s="19" t="s">
        <v>85</v>
      </c>
    </row>
    <row r="2496" s="13" customFormat="1">
      <c r="A2496" s="13"/>
      <c r="B2496" s="238"/>
      <c r="C2496" s="239"/>
      <c r="D2496" s="240" t="s">
        <v>327</v>
      </c>
      <c r="E2496" s="241" t="s">
        <v>19</v>
      </c>
      <c r="F2496" s="242" t="s">
        <v>3223</v>
      </c>
      <c r="G2496" s="239"/>
      <c r="H2496" s="241" t="s">
        <v>19</v>
      </c>
      <c r="I2496" s="243"/>
      <c r="J2496" s="239"/>
      <c r="K2496" s="239"/>
      <c r="L2496" s="244"/>
      <c r="M2496" s="245"/>
      <c r="N2496" s="246"/>
      <c r="O2496" s="246"/>
      <c r="P2496" s="246"/>
      <c r="Q2496" s="246"/>
      <c r="R2496" s="246"/>
      <c r="S2496" s="246"/>
      <c r="T2496" s="247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8" t="s">
        <v>327</v>
      </c>
      <c r="AU2496" s="248" t="s">
        <v>85</v>
      </c>
      <c r="AV2496" s="13" t="s">
        <v>82</v>
      </c>
      <c r="AW2496" s="13" t="s">
        <v>36</v>
      </c>
      <c r="AX2496" s="13" t="s">
        <v>75</v>
      </c>
      <c r="AY2496" s="248" t="s">
        <v>207</v>
      </c>
    </row>
    <row r="2497" s="13" customFormat="1">
      <c r="A2497" s="13"/>
      <c r="B2497" s="238"/>
      <c r="C2497" s="239"/>
      <c r="D2497" s="240" t="s">
        <v>327</v>
      </c>
      <c r="E2497" s="241" t="s">
        <v>19</v>
      </c>
      <c r="F2497" s="242" t="s">
        <v>764</v>
      </c>
      <c r="G2497" s="239"/>
      <c r="H2497" s="241" t="s">
        <v>19</v>
      </c>
      <c r="I2497" s="243"/>
      <c r="J2497" s="239"/>
      <c r="K2497" s="239"/>
      <c r="L2497" s="244"/>
      <c r="M2497" s="245"/>
      <c r="N2497" s="246"/>
      <c r="O2497" s="246"/>
      <c r="P2497" s="246"/>
      <c r="Q2497" s="246"/>
      <c r="R2497" s="246"/>
      <c r="S2497" s="246"/>
      <c r="T2497" s="247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8" t="s">
        <v>327</v>
      </c>
      <c r="AU2497" s="248" t="s">
        <v>85</v>
      </c>
      <c r="AV2497" s="13" t="s">
        <v>82</v>
      </c>
      <c r="AW2497" s="13" t="s">
        <v>36</v>
      </c>
      <c r="AX2497" s="13" t="s">
        <v>75</v>
      </c>
      <c r="AY2497" s="248" t="s">
        <v>207</v>
      </c>
    </row>
    <row r="2498" s="13" customFormat="1">
      <c r="A2498" s="13"/>
      <c r="B2498" s="238"/>
      <c r="C2498" s="239"/>
      <c r="D2498" s="240" t="s">
        <v>327</v>
      </c>
      <c r="E2498" s="241" t="s">
        <v>19</v>
      </c>
      <c r="F2498" s="242" t="s">
        <v>1612</v>
      </c>
      <c r="G2498" s="239"/>
      <c r="H2498" s="241" t="s">
        <v>19</v>
      </c>
      <c r="I2498" s="243"/>
      <c r="J2498" s="239"/>
      <c r="K2498" s="239"/>
      <c r="L2498" s="244"/>
      <c r="M2498" s="245"/>
      <c r="N2498" s="246"/>
      <c r="O2498" s="246"/>
      <c r="P2498" s="246"/>
      <c r="Q2498" s="246"/>
      <c r="R2498" s="246"/>
      <c r="S2498" s="246"/>
      <c r="T2498" s="247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8" t="s">
        <v>327</v>
      </c>
      <c r="AU2498" s="248" t="s">
        <v>85</v>
      </c>
      <c r="AV2498" s="13" t="s">
        <v>82</v>
      </c>
      <c r="AW2498" s="13" t="s">
        <v>36</v>
      </c>
      <c r="AX2498" s="13" t="s">
        <v>75</v>
      </c>
      <c r="AY2498" s="248" t="s">
        <v>207</v>
      </c>
    </row>
    <row r="2499" s="14" customFormat="1">
      <c r="A2499" s="14"/>
      <c r="B2499" s="249"/>
      <c r="C2499" s="250"/>
      <c r="D2499" s="240" t="s">
        <v>327</v>
      </c>
      <c r="E2499" s="251" t="s">
        <v>19</v>
      </c>
      <c r="F2499" s="252" t="s">
        <v>3224</v>
      </c>
      <c r="G2499" s="250"/>
      <c r="H2499" s="253">
        <v>7.0499999999999998</v>
      </c>
      <c r="I2499" s="254"/>
      <c r="J2499" s="250"/>
      <c r="K2499" s="250"/>
      <c r="L2499" s="255"/>
      <c r="M2499" s="256"/>
      <c r="N2499" s="257"/>
      <c r="O2499" s="257"/>
      <c r="P2499" s="257"/>
      <c r="Q2499" s="257"/>
      <c r="R2499" s="257"/>
      <c r="S2499" s="257"/>
      <c r="T2499" s="258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9" t="s">
        <v>327</v>
      </c>
      <c r="AU2499" s="259" t="s">
        <v>85</v>
      </c>
      <c r="AV2499" s="14" t="s">
        <v>85</v>
      </c>
      <c r="AW2499" s="14" t="s">
        <v>36</v>
      </c>
      <c r="AX2499" s="14" t="s">
        <v>75</v>
      </c>
      <c r="AY2499" s="259" t="s">
        <v>207</v>
      </c>
    </row>
    <row r="2500" s="13" customFormat="1">
      <c r="A2500" s="13"/>
      <c r="B2500" s="238"/>
      <c r="C2500" s="239"/>
      <c r="D2500" s="240" t="s">
        <v>327</v>
      </c>
      <c r="E2500" s="241" t="s">
        <v>19</v>
      </c>
      <c r="F2500" s="242" t="s">
        <v>1614</v>
      </c>
      <c r="G2500" s="239"/>
      <c r="H2500" s="241" t="s">
        <v>19</v>
      </c>
      <c r="I2500" s="243"/>
      <c r="J2500" s="239"/>
      <c r="K2500" s="239"/>
      <c r="L2500" s="244"/>
      <c r="M2500" s="245"/>
      <c r="N2500" s="246"/>
      <c r="O2500" s="246"/>
      <c r="P2500" s="246"/>
      <c r="Q2500" s="246"/>
      <c r="R2500" s="246"/>
      <c r="S2500" s="246"/>
      <c r="T2500" s="247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8" t="s">
        <v>327</v>
      </c>
      <c r="AU2500" s="248" t="s">
        <v>85</v>
      </c>
      <c r="AV2500" s="13" t="s">
        <v>82</v>
      </c>
      <c r="AW2500" s="13" t="s">
        <v>36</v>
      </c>
      <c r="AX2500" s="13" t="s">
        <v>75</v>
      </c>
      <c r="AY2500" s="248" t="s">
        <v>207</v>
      </c>
    </row>
    <row r="2501" s="14" customFormat="1">
      <c r="A2501" s="14"/>
      <c r="B2501" s="249"/>
      <c r="C2501" s="250"/>
      <c r="D2501" s="240" t="s">
        <v>327</v>
      </c>
      <c r="E2501" s="251" t="s">
        <v>19</v>
      </c>
      <c r="F2501" s="252" t="s">
        <v>3225</v>
      </c>
      <c r="G2501" s="250"/>
      <c r="H2501" s="253">
        <v>7.1500000000000004</v>
      </c>
      <c r="I2501" s="254"/>
      <c r="J2501" s="250"/>
      <c r="K2501" s="250"/>
      <c r="L2501" s="255"/>
      <c r="M2501" s="256"/>
      <c r="N2501" s="257"/>
      <c r="O2501" s="257"/>
      <c r="P2501" s="257"/>
      <c r="Q2501" s="257"/>
      <c r="R2501" s="257"/>
      <c r="S2501" s="257"/>
      <c r="T2501" s="258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9" t="s">
        <v>327</v>
      </c>
      <c r="AU2501" s="259" t="s">
        <v>85</v>
      </c>
      <c r="AV2501" s="14" t="s">
        <v>85</v>
      </c>
      <c r="AW2501" s="14" t="s">
        <v>36</v>
      </c>
      <c r="AX2501" s="14" t="s">
        <v>75</v>
      </c>
      <c r="AY2501" s="259" t="s">
        <v>207</v>
      </c>
    </row>
    <row r="2502" s="13" customFormat="1">
      <c r="A2502" s="13"/>
      <c r="B2502" s="238"/>
      <c r="C2502" s="239"/>
      <c r="D2502" s="240" t="s">
        <v>327</v>
      </c>
      <c r="E2502" s="241" t="s">
        <v>19</v>
      </c>
      <c r="F2502" s="242" t="s">
        <v>1616</v>
      </c>
      <c r="G2502" s="239"/>
      <c r="H2502" s="241" t="s">
        <v>19</v>
      </c>
      <c r="I2502" s="243"/>
      <c r="J2502" s="239"/>
      <c r="K2502" s="239"/>
      <c r="L2502" s="244"/>
      <c r="M2502" s="245"/>
      <c r="N2502" s="246"/>
      <c r="O2502" s="246"/>
      <c r="P2502" s="246"/>
      <c r="Q2502" s="246"/>
      <c r="R2502" s="246"/>
      <c r="S2502" s="246"/>
      <c r="T2502" s="247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8" t="s">
        <v>327</v>
      </c>
      <c r="AU2502" s="248" t="s">
        <v>85</v>
      </c>
      <c r="AV2502" s="13" t="s">
        <v>82</v>
      </c>
      <c r="AW2502" s="13" t="s">
        <v>36</v>
      </c>
      <c r="AX2502" s="13" t="s">
        <v>75</v>
      </c>
      <c r="AY2502" s="248" t="s">
        <v>207</v>
      </c>
    </row>
    <row r="2503" s="14" customFormat="1">
      <c r="A2503" s="14"/>
      <c r="B2503" s="249"/>
      <c r="C2503" s="250"/>
      <c r="D2503" s="240" t="s">
        <v>327</v>
      </c>
      <c r="E2503" s="251" t="s">
        <v>19</v>
      </c>
      <c r="F2503" s="252" t="s">
        <v>3226</v>
      </c>
      <c r="G2503" s="250"/>
      <c r="H2503" s="253">
        <v>4.8499999999999996</v>
      </c>
      <c r="I2503" s="254"/>
      <c r="J2503" s="250"/>
      <c r="K2503" s="250"/>
      <c r="L2503" s="255"/>
      <c r="M2503" s="256"/>
      <c r="N2503" s="257"/>
      <c r="O2503" s="257"/>
      <c r="P2503" s="257"/>
      <c r="Q2503" s="257"/>
      <c r="R2503" s="257"/>
      <c r="S2503" s="257"/>
      <c r="T2503" s="258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9" t="s">
        <v>327</v>
      </c>
      <c r="AU2503" s="259" t="s">
        <v>85</v>
      </c>
      <c r="AV2503" s="14" t="s">
        <v>85</v>
      </c>
      <c r="AW2503" s="14" t="s">
        <v>36</v>
      </c>
      <c r="AX2503" s="14" t="s">
        <v>75</v>
      </c>
      <c r="AY2503" s="259" t="s">
        <v>207</v>
      </c>
    </row>
    <row r="2504" s="13" customFormat="1">
      <c r="A2504" s="13"/>
      <c r="B2504" s="238"/>
      <c r="C2504" s="239"/>
      <c r="D2504" s="240" t="s">
        <v>327</v>
      </c>
      <c r="E2504" s="241" t="s">
        <v>19</v>
      </c>
      <c r="F2504" s="242" t="s">
        <v>1618</v>
      </c>
      <c r="G2504" s="239"/>
      <c r="H2504" s="241" t="s">
        <v>19</v>
      </c>
      <c r="I2504" s="243"/>
      <c r="J2504" s="239"/>
      <c r="K2504" s="239"/>
      <c r="L2504" s="244"/>
      <c r="M2504" s="245"/>
      <c r="N2504" s="246"/>
      <c r="O2504" s="246"/>
      <c r="P2504" s="246"/>
      <c r="Q2504" s="246"/>
      <c r="R2504" s="246"/>
      <c r="S2504" s="246"/>
      <c r="T2504" s="247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8" t="s">
        <v>327</v>
      </c>
      <c r="AU2504" s="248" t="s">
        <v>85</v>
      </c>
      <c r="AV2504" s="13" t="s">
        <v>82</v>
      </c>
      <c r="AW2504" s="13" t="s">
        <v>36</v>
      </c>
      <c r="AX2504" s="13" t="s">
        <v>75</v>
      </c>
      <c r="AY2504" s="248" t="s">
        <v>207</v>
      </c>
    </row>
    <row r="2505" s="14" customFormat="1">
      <c r="A2505" s="14"/>
      <c r="B2505" s="249"/>
      <c r="C2505" s="250"/>
      <c r="D2505" s="240" t="s">
        <v>327</v>
      </c>
      <c r="E2505" s="251" t="s">
        <v>19</v>
      </c>
      <c r="F2505" s="252" t="s">
        <v>3227</v>
      </c>
      <c r="G2505" s="250"/>
      <c r="H2505" s="253">
        <v>5.1500000000000004</v>
      </c>
      <c r="I2505" s="254"/>
      <c r="J2505" s="250"/>
      <c r="K2505" s="250"/>
      <c r="L2505" s="255"/>
      <c r="M2505" s="256"/>
      <c r="N2505" s="257"/>
      <c r="O2505" s="257"/>
      <c r="P2505" s="257"/>
      <c r="Q2505" s="257"/>
      <c r="R2505" s="257"/>
      <c r="S2505" s="257"/>
      <c r="T2505" s="258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9" t="s">
        <v>327</v>
      </c>
      <c r="AU2505" s="259" t="s">
        <v>85</v>
      </c>
      <c r="AV2505" s="14" t="s">
        <v>85</v>
      </c>
      <c r="AW2505" s="14" t="s">
        <v>36</v>
      </c>
      <c r="AX2505" s="14" t="s">
        <v>75</v>
      </c>
      <c r="AY2505" s="259" t="s">
        <v>207</v>
      </c>
    </row>
    <row r="2506" s="13" customFormat="1">
      <c r="A2506" s="13"/>
      <c r="B2506" s="238"/>
      <c r="C2506" s="239"/>
      <c r="D2506" s="240" t="s">
        <v>327</v>
      </c>
      <c r="E2506" s="241" t="s">
        <v>19</v>
      </c>
      <c r="F2506" s="242" t="s">
        <v>1622</v>
      </c>
      <c r="G2506" s="239"/>
      <c r="H2506" s="241" t="s">
        <v>19</v>
      </c>
      <c r="I2506" s="243"/>
      <c r="J2506" s="239"/>
      <c r="K2506" s="239"/>
      <c r="L2506" s="244"/>
      <c r="M2506" s="245"/>
      <c r="N2506" s="246"/>
      <c r="O2506" s="246"/>
      <c r="P2506" s="246"/>
      <c r="Q2506" s="246"/>
      <c r="R2506" s="246"/>
      <c r="S2506" s="246"/>
      <c r="T2506" s="247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8" t="s">
        <v>327</v>
      </c>
      <c r="AU2506" s="248" t="s">
        <v>85</v>
      </c>
      <c r="AV2506" s="13" t="s">
        <v>82</v>
      </c>
      <c r="AW2506" s="13" t="s">
        <v>36</v>
      </c>
      <c r="AX2506" s="13" t="s">
        <v>75</v>
      </c>
      <c r="AY2506" s="248" t="s">
        <v>207</v>
      </c>
    </row>
    <row r="2507" s="14" customFormat="1">
      <c r="A2507" s="14"/>
      <c r="B2507" s="249"/>
      <c r="C2507" s="250"/>
      <c r="D2507" s="240" t="s">
        <v>327</v>
      </c>
      <c r="E2507" s="251" t="s">
        <v>19</v>
      </c>
      <c r="F2507" s="252" t="s">
        <v>3224</v>
      </c>
      <c r="G2507" s="250"/>
      <c r="H2507" s="253">
        <v>7.0499999999999998</v>
      </c>
      <c r="I2507" s="254"/>
      <c r="J2507" s="250"/>
      <c r="K2507" s="250"/>
      <c r="L2507" s="255"/>
      <c r="M2507" s="256"/>
      <c r="N2507" s="257"/>
      <c r="O2507" s="257"/>
      <c r="P2507" s="257"/>
      <c r="Q2507" s="257"/>
      <c r="R2507" s="257"/>
      <c r="S2507" s="257"/>
      <c r="T2507" s="258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9" t="s">
        <v>327</v>
      </c>
      <c r="AU2507" s="259" t="s">
        <v>85</v>
      </c>
      <c r="AV2507" s="14" t="s">
        <v>85</v>
      </c>
      <c r="AW2507" s="14" t="s">
        <v>36</v>
      </c>
      <c r="AX2507" s="14" t="s">
        <v>75</v>
      </c>
      <c r="AY2507" s="259" t="s">
        <v>207</v>
      </c>
    </row>
    <row r="2508" s="13" customFormat="1">
      <c r="A2508" s="13"/>
      <c r="B2508" s="238"/>
      <c r="C2508" s="239"/>
      <c r="D2508" s="240" t="s">
        <v>327</v>
      </c>
      <c r="E2508" s="241" t="s">
        <v>19</v>
      </c>
      <c r="F2508" s="242" t="s">
        <v>1623</v>
      </c>
      <c r="G2508" s="239"/>
      <c r="H2508" s="241" t="s">
        <v>19</v>
      </c>
      <c r="I2508" s="243"/>
      <c r="J2508" s="239"/>
      <c r="K2508" s="239"/>
      <c r="L2508" s="244"/>
      <c r="M2508" s="245"/>
      <c r="N2508" s="246"/>
      <c r="O2508" s="246"/>
      <c r="P2508" s="246"/>
      <c r="Q2508" s="246"/>
      <c r="R2508" s="246"/>
      <c r="S2508" s="246"/>
      <c r="T2508" s="247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8" t="s">
        <v>327</v>
      </c>
      <c r="AU2508" s="248" t="s">
        <v>85</v>
      </c>
      <c r="AV2508" s="13" t="s">
        <v>82</v>
      </c>
      <c r="AW2508" s="13" t="s">
        <v>36</v>
      </c>
      <c r="AX2508" s="13" t="s">
        <v>75</v>
      </c>
      <c r="AY2508" s="248" t="s">
        <v>207</v>
      </c>
    </row>
    <row r="2509" s="14" customFormat="1">
      <c r="A2509" s="14"/>
      <c r="B2509" s="249"/>
      <c r="C2509" s="250"/>
      <c r="D2509" s="240" t="s">
        <v>327</v>
      </c>
      <c r="E2509" s="251" t="s">
        <v>19</v>
      </c>
      <c r="F2509" s="252" t="s">
        <v>3228</v>
      </c>
      <c r="G2509" s="250"/>
      <c r="H2509" s="253">
        <v>5.375</v>
      </c>
      <c r="I2509" s="254"/>
      <c r="J2509" s="250"/>
      <c r="K2509" s="250"/>
      <c r="L2509" s="255"/>
      <c r="M2509" s="256"/>
      <c r="N2509" s="257"/>
      <c r="O2509" s="257"/>
      <c r="P2509" s="257"/>
      <c r="Q2509" s="257"/>
      <c r="R2509" s="257"/>
      <c r="S2509" s="257"/>
      <c r="T2509" s="258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9" t="s">
        <v>327</v>
      </c>
      <c r="AU2509" s="259" t="s">
        <v>85</v>
      </c>
      <c r="AV2509" s="14" t="s">
        <v>85</v>
      </c>
      <c r="AW2509" s="14" t="s">
        <v>36</v>
      </c>
      <c r="AX2509" s="14" t="s">
        <v>75</v>
      </c>
      <c r="AY2509" s="259" t="s">
        <v>207</v>
      </c>
    </row>
    <row r="2510" s="16" customFormat="1">
      <c r="A2510" s="16"/>
      <c r="B2510" s="271"/>
      <c r="C2510" s="272"/>
      <c r="D2510" s="240" t="s">
        <v>327</v>
      </c>
      <c r="E2510" s="273" t="s">
        <v>19</v>
      </c>
      <c r="F2510" s="274" t="s">
        <v>420</v>
      </c>
      <c r="G2510" s="272"/>
      <c r="H2510" s="275">
        <v>36.625</v>
      </c>
      <c r="I2510" s="276"/>
      <c r="J2510" s="272"/>
      <c r="K2510" s="272"/>
      <c r="L2510" s="277"/>
      <c r="M2510" s="278"/>
      <c r="N2510" s="279"/>
      <c r="O2510" s="279"/>
      <c r="P2510" s="279"/>
      <c r="Q2510" s="279"/>
      <c r="R2510" s="279"/>
      <c r="S2510" s="279"/>
      <c r="T2510" s="280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T2510" s="281" t="s">
        <v>327</v>
      </c>
      <c r="AU2510" s="281" t="s">
        <v>85</v>
      </c>
      <c r="AV2510" s="16" t="s">
        <v>216</v>
      </c>
      <c r="AW2510" s="16" t="s">
        <v>36</v>
      </c>
      <c r="AX2510" s="16" t="s">
        <v>75</v>
      </c>
      <c r="AY2510" s="281" t="s">
        <v>207</v>
      </c>
    </row>
    <row r="2511" s="13" customFormat="1">
      <c r="A2511" s="13"/>
      <c r="B2511" s="238"/>
      <c r="C2511" s="239"/>
      <c r="D2511" s="240" t="s">
        <v>327</v>
      </c>
      <c r="E2511" s="241" t="s">
        <v>19</v>
      </c>
      <c r="F2511" s="242" t="s">
        <v>769</v>
      </c>
      <c r="G2511" s="239"/>
      <c r="H2511" s="241" t="s">
        <v>19</v>
      </c>
      <c r="I2511" s="243"/>
      <c r="J2511" s="239"/>
      <c r="K2511" s="239"/>
      <c r="L2511" s="244"/>
      <c r="M2511" s="245"/>
      <c r="N2511" s="246"/>
      <c r="O2511" s="246"/>
      <c r="P2511" s="246"/>
      <c r="Q2511" s="246"/>
      <c r="R2511" s="246"/>
      <c r="S2511" s="246"/>
      <c r="T2511" s="247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8" t="s">
        <v>327</v>
      </c>
      <c r="AU2511" s="248" t="s">
        <v>85</v>
      </c>
      <c r="AV2511" s="13" t="s">
        <v>82</v>
      </c>
      <c r="AW2511" s="13" t="s">
        <v>36</v>
      </c>
      <c r="AX2511" s="13" t="s">
        <v>75</v>
      </c>
      <c r="AY2511" s="248" t="s">
        <v>207</v>
      </c>
    </row>
    <row r="2512" s="13" customFormat="1">
      <c r="A2512" s="13"/>
      <c r="B2512" s="238"/>
      <c r="C2512" s="239"/>
      <c r="D2512" s="240" t="s">
        <v>327</v>
      </c>
      <c r="E2512" s="241" t="s">
        <v>19</v>
      </c>
      <c r="F2512" s="242" t="s">
        <v>3229</v>
      </c>
      <c r="G2512" s="239"/>
      <c r="H2512" s="241" t="s">
        <v>19</v>
      </c>
      <c r="I2512" s="243"/>
      <c r="J2512" s="239"/>
      <c r="K2512" s="239"/>
      <c r="L2512" s="244"/>
      <c r="M2512" s="245"/>
      <c r="N2512" s="246"/>
      <c r="O2512" s="246"/>
      <c r="P2512" s="246"/>
      <c r="Q2512" s="246"/>
      <c r="R2512" s="246"/>
      <c r="S2512" s="246"/>
      <c r="T2512" s="247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8" t="s">
        <v>327</v>
      </c>
      <c r="AU2512" s="248" t="s">
        <v>85</v>
      </c>
      <c r="AV2512" s="13" t="s">
        <v>82</v>
      </c>
      <c r="AW2512" s="13" t="s">
        <v>36</v>
      </c>
      <c r="AX2512" s="13" t="s">
        <v>75</v>
      </c>
      <c r="AY2512" s="248" t="s">
        <v>207</v>
      </c>
    </row>
    <row r="2513" s="14" customFormat="1">
      <c r="A2513" s="14"/>
      <c r="B2513" s="249"/>
      <c r="C2513" s="250"/>
      <c r="D2513" s="240" t="s">
        <v>327</v>
      </c>
      <c r="E2513" s="251" t="s">
        <v>19</v>
      </c>
      <c r="F2513" s="252" t="s">
        <v>3230</v>
      </c>
      <c r="G2513" s="250"/>
      <c r="H2513" s="253">
        <v>5.7300000000000004</v>
      </c>
      <c r="I2513" s="254"/>
      <c r="J2513" s="250"/>
      <c r="K2513" s="250"/>
      <c r="L2513" s="255"/>
      <c r="M2513" s="256"/>
      <c r="N2513" s="257"/>
      <c r="O2513" s="257"/>
      <c r="P2513" s="257"/>
      <c r="Q2513" s="257"/>
      <c r="R2513" s="257"/>
      <c r="S2513" s="257"/>
      <c r="T2513" s="258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9" t="s">
        <v>327</v>
      </c>
      <c r="AU2513" s="259" t="s">
        <v>85</v>
      </c>
      <c r="AV2513" s="14" t="s">
        <v>85</v>
      </c>
      <c r="AW2513" s="14" t="s">
        <v>36</v>
      </c>
      <c r="AX2513" s="14" t="s">
        <v>75</v>
      </c>
      <c r="AY2513" s="259" t="s">
        <v>207</v>
      </c>
    </row>
    <row r="2514" s="13" customFormat="1">
      <c r="A2514" s="13"/>
      <c r="B2514" s="238"/>
      <c r="C2514" s="239"/>
      <c r="D2514" s="240" t="s">
        <v>327</v>
      </c>
      <c r="E2514" s="241" t="s">
        <v>19</v>
      </c>
      <c r="F2514" s="242" t="s">
        <v>3231</v>
      </c>
      <c r="G2514" s="239"/>
      <c r="H2514" s="241" t="s">
        <v>19</v>
      </c>
      <c r="I2514" s="243"/>
      <c r="J2514" s="239"/>
      <c r="K2514" s="239"/>
      <c r="L2514" s="244"/>
      <c r="M2514" s="245"/>
      <c r="N2514" s="246"/>
      <c r="O2514" s="246"/>
      <c r="P2514" s="246"/>
      <c r="Q2514" s="246"/>
      <c r="R2514" s="246"/>
      <c r="S2514" s="246"/>
      <c r="T2514" s="247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8" t="s">
        <v>327</v>
      </c>
      <c r="AU2514" s="248" t="s">
        <v>85</v>
      </c>
      <c r="AV2514" s="13" t="s">
        <v>82</v>
      </c>
      <c r="AW2514" s="13" t="s">
        <v>36</v>
      </c>
      <c r="AX2514" s="13" t="s">
        <v>75</v>
      </c>
      <c r="AY2514" s="248" t="s">
        <v>207</v>
      </c>
    </row>
    <row r="2515" s="14" customFormat="1">
      <c r="A2515" s="14"/>
      <c r="B2515" s="249"/>
      <c r="C2515" s="250"/>
      <c r="D2515" s="240" t="s">
        <v>327</v>
      </c>
      <c r="E2515" s="251" t="s">
        <v>19</v>
      </c>
      <c r="F2515" s="252" t="s">
        <v>3232</v>
      </c>
      <c r="G2515" s="250"/>
      <c r="H2515" s="253">
        <v>9.0749999999999993</v>
      </c>
      <c r="I2515" s="254"/>
      <c r="J2515" s="250"/>
      <c r="K2515" s="250"/>
      <c r="L2515" s="255"/>
      <c r="M2515" s="256"/>
      <c r="N2515" s="257"/>
      <c r="O2515" s="257"/>
      <c r="P2515" s="257"/>
      <c r="Q2515" s="257"/>
      <c r="R2515" s="257"/>
      <c r="S2515" s="257"/>
      <c r="T2515" s="258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9" t="s">
        <v>327</v>
      </c>
      <c r="AU2515" s="259" t="s">
        <v>85</v>
      </c>
      <c r="AV2515" s="14" t="s">
        <v>85</v>
      </c>
      <c r="AW2515" s="14" t="s">
        <v>36</v>
      </c>
      <c r="AX2515" s="14" t="s">
        <v>75</v>
      </c>
      <c r="AY2515" s="259" t="s">
        <v>207</v>
      </c>
    </row>
    <row r="2516" s="13" customFormat="1">
      <c r="A2516" s="13"/>
      <c r="B2516" s="238"/>
      <c r="C2516" s="239"/>
      <c r="D2516" s="240" t="s">
        <v>327</v>
      </c>
      <c r="E2516" s="241" t="s">
        <v>19</v>
      </c>
      <c r="F2516" s="242" t="s">
        <v>3233</v>
      </c>
      <c r="G2516" s="239"/>
      <c r="H2516" s="241" t="s">
        <v>19</v>
      </c>
      <c r="I2516" s="243"/>
      <c r="J2516" s="239"/>
      <c r="K2516" s="239"/>
      <c r="L2516" s="244"/>
      <c r="M2516" s="245"/>
      <c r="N2516" s="246"/>
      <c r="O2516" s="246"/>
      <c r="P2516" s="246"/>
      <c r="Q2516" s="246"/>
      <c r="R2516" s="246"/>
      <c r="S2516" s="246"/>
      <c r="T2516" s="247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8" t="s">
        <v>327</v>
      </c>
      <c r="AU2516" s="248" t="s">
        <v>85</v>
      </c>
      <c r="AV2516" s="13" t="s">
        <v>82</v>
      </c>
      <c r="AW2516" s="13" t="s">
        <v>36</v>
      </c>
      <c r="AX2516" s="13" t="s">
        <v>75</v>
      </c>
      <c r="AY2516" s="248" t="s">
        <v>207</v>
      </c>
    </row>
    <row r="2517" s="14" customFormat="1">
      <c r="A2517" s="14"/>
      <c r="B2517" s="249"/>
      <c r="C2517" s="250"/>
      <c r="D2517" s="240" t="s">
        <v>327</v>
      </c>
      <c r="E2517" s="251" t="s">
        <v>19</v>
      </c>
      <c r="F2517" s="252" t="s">
        <v>3234</v>
      </c>
      <c r="G2517" s="250"/>
      <c r="H2517" s="253">
        <v>9</v>
      </c>
      <c r="I2517" s="254"/>
      <c r="J2517" s="250"/>
      <c r="K2517" s="250"/>
      <c r="L2517" s="255"/>
      <c r="M2517" s="256"/>
      <c r="N2517" s="257"/>
      <c r="O2517" s="257"/>
      <c r="P2517" s="257"/>
      <c r="Q2517" s="257"/>
      <c r="R2517" s="257"/>
      <c r="S2517" s="257"/>
      <c r="T2517" s="258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9" t="s">
        <v>327</v>
      </c>
      <c r="AU2517" s="259" t="s">
        <v>85</v>
      </c>
      <c r="AV2517" s="14" t="s">
        <v>85</v>
      </c>
      <c r="AW2517" s="14" t="s">
        <v>36</v>
      </c>
      <c r="AX2517" s="14" t="s">
        <v>75</v>
      </c>
      <c r="AY2517" s="259" t="s">
        <v>207</v>
      </c>
    </row>
    <row r="2518" s="13" customFormat="1">
      <c r="A2518" s="13"/>
      <c r="B2518" s="238"/>
      <c r="C2518" s="239"/>
      <c r="D2518" s="240" t="s">
        <v>327</v>
      </c>
      <c r="E2518" s="241" t="s">
        <v>19</v>
      </c>
      <c r="F2518" s="242" t="s">
        <v>3235</v>
      </c>
      <c r="G2518" s="239"/>
      <c r="H2518" s="241" t="s">
        <v>19</v>
      </c>
      <c r="I2518" s="243"/>
      <c r="J2518" s="239"/>
      <c r="K2518" s="239"/>
      <c r="L2518" s="244"/>
      <c r="M2518" s="245"/>
      <c r="N2518" s="246"/>
      <c r="O2518" s="246"/>
      <c r="P2518" s="246"/>
      <c r="Q2518" s="246"/>
      <c r="R2518" s="246"/>
      <c r="S2518" s="246"/>
      <c r="T2518" s="247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8" t="s">
        <v>327</v>
      </c>
      <c r="AU2518" s="248" t="s">
        <v>85</v>
      </c>
      <c r="AV2518" s="13" t="s">
        <v>82</v>
      </c>
      <c r="AW2518" s="13" t="s">
        <v>36</v>
      </c>
      <c r="AX2518" s="13" t="s">
        <v>75</v>
      </c>
      <c r="AY2518" s="248" t="s">
        <v>207</v>
      </c>
    </row>
    <row r="2519" s="14" customFormat="1">
      <c r="A2519" s="14"/>
      <c r="B2519" s="249"/>
      <c r="C2519" s="250"/>
      <c r="D2519" s="240" t="s">
        <v>327</v>
      </c>
      <c r="E2519" s="251" t="s">
        <v>19</v>
      </c>
      <c r="F2519" s="252" t="s">
        <v>3236</v>
      </c>
      <c r="G2519" s="250"/>
      <c r="H2519" s="253">
        <v>5.2800000000000002</v>
      </c>
      <c r="I2519" s="254"/>
      <c r="J2519" s="250"/>
      <c r="K2519" s="250"/>
      <c r="L2519" s="255"/>
      <c r="M2519" s="256"/>
      <c r="N2519" s="257"/>
      <c r="O2519" s="257"/>
      <c r="P2519" s="257"/>
      <c r="Q2519" s="257"/>
      <c r="R2519" s="257"/>
      <c r="S2519" s="257"/>
      <c r="T2519" s="258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9" t="s">
        <v>327</v>
      </c>
      <c r="AU2519" s="259" t="s">
        <v>85</v>
      </c>
      <c r="AV2519" s="14" t="s">
        <v>85</v>
      </c>
      <c r="AW2519" s="14" t="s">
        <v>36</v>
      </c>
      <c r="AX2519" s="14" t="s">
        <v>75</v>
      </c>
      <c r="AY2519" s="259" t="s">
        <v>207</v>
      </c>
    </row>
    <row r="2520" s="13" customFormat="1">
      <c r="A2520" s="13"/>
      <c r="B2520" s="238"/>
      <c r="C2520" s="239"/>
      <c r="D2520" s="240" t="s">
        <v>327</v>
      </c>
      <c r="E2520" s="241" t="s">
        <v>19</v>
      </c>
      <c r="F2520" s="242" t="s">
        <v>3237</v>
      </c>
      <c r="G2520" s="239"/>
      <c r="H2520" s="241" t="s">
        <v>19</v>
      </c>
      <c r="I2520" s="243"/>
      <c r="J2520" s="239"/>
      <c r="K2520" s="239"/>
      <c r="L2520" s="244"/>
      <c r="M2520" s="245"/>
      <c r="N2520" s="246"/>
      <c r="O2520" s="246"/>
      <c r="P2520" s="246"/>
      <c r="Q2520" s="246"/>
      <c r="R2520" s="246"/>
      <c r="S2520" s="246"/>
      <c r="T2520" s="247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8" t="s">
        <v>327</v>
      </c>
      <c r="AU2520" s="248" t="s">
        <v>85</v>
      </c>
      <c r="AV2520" s="13" t="s">
        <v>82</v>
      </c>
      <c r="AW2520" s="13" t="s">
        <v>36</v>
      </c>
      <c r="AX2520" s="13" t="s">
        <v>75</v>
      </c>
      <c r="AY2520" s="248" t="s">
        <v>207</v>
      </c>
    </row>
    <row r="2521" s="14" customFormat="1">
      <c r="A2521" s="14"/>
      <c r="B2521" s="249"/>
      <c r="C2521" s="250"/>
      <c r="D2521" s="240" t="s">
        <v>327</v>
      </c>
      <c r="E2521" s="251" t="s">
        <v>19</v>
      </c>
      <c r="F2521" s="252" t="s">
        <v>3236</v>
      </c>
      <c r="G2521" s="250"/>
      <c r="H2521" s="253">
        <v>5.2800000000000002</v>
      </c>
      <c r="I2521" s="254"/>
      <c r="J2521" s="250"/>
      <c r="K2521" s="250"/>
      <c r="L2521" s="255"/>
      <c r="M2521" s="256"/>
      <c r="N2521" s="257"/>
      <c r="O2521" s="257"/>
      <c r="P2521" s="257"/>
      <c r="Q2521" s="257"/>
      <c r="R2521" s="257"/>
      <c r="S2521" s="257"/>
      <c r="T2521" s="258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9" t="s">
        <v>327</v>
      </c>
      <c r="AU2521" s="259" t="s">
        <v>85</v>
      </c>
      <c r="AV2521" s="14" t="s">
        <v>85</v>
      </c>
      <c r="AW2521" s="14" t="s">
        <v>36</v>
      </c>
      <c r="AX2521" s="14" t="s">
        <v>75</v>
      </c>
      <c r="AY2521" s="259" t="s">
        <v>207</v>
      </c>
    </row>
    <row r="2522" s="13" customFormat="1">
      <c r="A2522" s="13"/>
      <c r="B2522" s="238"/>
      <c r="C2522" s="239"/>
      <c r="D2522" s="240" t="s">
        <v>327</v>
      </c>
      <c r="E2522" s="241" t="s">
        <v>19</v>
      </c>
      <c r="F2522" s="242" t="s">
        <v>3238</v>
      </c>
      <c r="G2522" s="239"/>
      <c r="H2522" s="241" t="s">
        <v>19</v>
      </c>
      <c r="I2522" s="243"/>
      <c r="J2522" s="239"/>
      <c r="K2522" s="239"/>
      <c r="L2522" s="244"/>
      <c r="M2522" s="245"/>
      <c r="N2522" s="246"/>
      <c r="O2522" s="246"/>
      <c r="P2522" s="246"/>
      <c r="Q2522" s="246"/>
      <c r="R2522" s="246"/>
      <c r="S2522" s="246"/>
      <c r="T2522" s="247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8" t="s">
        <v>327</v>
      </c>
      <c r="AU2522" s="248" t="s">
        <v>85</v>
      </c>
      <c r="AV2522" s="13" t="s">
        <v>82</v>
      </c>
      <c r="AW2522" s="13" t="s">
        <v>36</v>
      </c>
      <c r="AX2522" s="13" t="s">
        <v>75</v>
      </c>
      <c r="AY2522" s="248" t="s">
        <v>207</v>
      </c>
    </row>
    <row r="2523" s="14" customFormat="1">
      <c r="A2523" s="14"/>
      <c r="B2523" s="249"/>
      <c r="C2523" s="250"/>
      <c r="D2523" s="240" t="s">
        <v>327</v>
      </c>
      <c r="E2523" s="251" t="s">
        <v>19</v>
      </c>
      <c r="F2523" s="252" t="s">
        <v>3234</v>
      </c>
      <c r="G2523" s="250"/>
      <c r="H2523" s="253">
        <v>9</v>
      </c>
      <c r="I2523" s="254"/>
      <c r="J2523" s="250"/>
      <c r="K2523" s="250"/>
      <c r="L2523" s="255"/>
      <c r="M2523" s="256"/>
      <c r="N2523" s="257"/>
      <c r="O2523" s="257"/>
      <c r="P2523" s="257"/>
      <c r="Q2523" s="257"/>
      <c r="R2523" s="257"/>
      <c r="S2523" s="257"/>
      <c r="T2523" s="258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9" t="s">
        <v>327</v>
      </c>
      <c r="AU2523" s="259" t="s">
        <v>85</v>
      </c>
      <c r="AV2523" s="14" t="s">
        <v>85</v>
      </c>
      <c r="AW2523" s="14" t="s">
        <v>36</v>
      </c>
      <c r="AX2523" s="14" t="s">
        <v>75</v>
      </c>
      <c r="AY2523" s="259" t="s">
        <v>207</v>
      </c>
    </row>
    <row r="2524" s="13" customFormat="1">
      <c r="A2524" s="13"/>
      <c r="B2524" s="238"/>
      <c r="C2524" s="239"/>
      <c r="D2524" s="240" t="s">
        <v>327</v>
      </c>
      <c r="E2524" s="241" t="s">
        <v>19</v>
      </c>
      <c r="F2524" s="242" t="s">
        <v>3239</v>
      </c>
      <c r="G2524" s="239"/>
      <c r="H2524" s="241" t="s">
        <v>19</v>
      </c>
      <c r="I2524" s="243"/>
      <c r="J2524" s="239"/>
      <c r="K2524" s="239"/>
      <c r="L2524" s="244"/>
      <c r="M2524" s="245"/>
      <c r="N2524" s="246"/>
      <c r="O2524" s="246"/>
      <c r="P2524" s="246"/>
      <c r="Q2524" s="246"/>
      <c r="R2524" s="246"/>
      <c r="S2524" s="246"/>
      <c r="T2524" s="247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8" t="s">
        <v>327</v>
      </c>
      <c r="AU2524" s="248" t="s">
        <v>85</v>
      </c>
      <c r="AV2524" s="13" t="s">
        <v>82</v>
      </c>
      <c r="AW2524" s="13" t="s">
        <v>36</v>
      </c>
      <c r="AX2524" s="13" t="s">
        <v>75</v>
      </c>
      <c r="AY2524" s="248" t="s">
        <v>207</v>
      </c>
    </row>
    <row r="2525" s="14" customFormat="1">
      <c r="A2525" s="14"/>
      <c r="B2525" s="249"/>
      <c r="C2525" s="250"/>
      <c r="D2525" s="240" t="s">
        <v>327</v>
      </c>
      <c r="E2525" s="251" t="s">
        <v>19</v>
      </c>
      <c r="F2525" s="252" t="s">
        <v>3232</v>
      </c>
      <c r="G2525" s="250"/>
      <c r="H2525" s="253">
        <v>9.0749999999999993</v>
      </c>
      <c r="I2525" s="254"/>
      <c r="J2525" s="250"/>
      <c r="K2525" s="250"/>
      <c r="L2525" s="255"/>
      <c r="M2525" s="256"/>
      <c r="N2525" s="257"/>
      <c r="O2525" s="257"/>
      <c r="P2525" s="257"/>
      <c r="Q2525" s="257"/>
      <c r="R2525" s="257"/>
      <c r="S2525" s="257"/>
      <c r="T2525" s="258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9" t="s">
        <v>327</v>
      </c>
      <c r="AU2525" s="259" t="s">
        <v>85</v>
      </c>
      <c r="AV2525" s="14" t="s">
        <v>85</v>
      </c>
      <c r="AW2525" s="14" t="s">
        <v>36</v>
      </c>
      <c r="AX2525" s="14" t="s">
        <v>75</v>
      </c>
      <c r="AY2525" s="259" t="s">
        <v>207</v>
      </c>
    </row>
    <row r="2526" s="13" customFormat="1">
      <c r="A2526" s="13"/>
      <c r="B2526" s="238"/>
      <c r="C2526" s="239"/>
      <c r="D2526" s="240" t="s">
        <v>327</v>
      </c>
      <c r="E2526" s="241" t="s">
        <v>19</v>
      </c>
      <c r="F2526" s="242" t="s">
        <v>3240</v>
      </c>
      <c r="G2526" s="239"/>
      <c r="H2526" s="241" t="s">
        <v>19</v>
      </c>
      <c r="I2526" s="243"/>
      <c r="J2526" s="239"/>
      <c r="K2526" s="239"/>
      <c r="L2526" s="244"/>
      <c r="M2526" s="245"/>
      <c r="N2526" s="246"/>
      <c r="O2526" s="246"/>
      <c r="P2526" s="246"/>
      <c r="Q2526" s="246"/>
      <c r="R2526" s="246"/>
      <c r="S2526" s="246"/>
      <c r="T2526" s="247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8" t="s">
        <v>327</v>
      </c>
      <c r="AU2526" s="248" t="s">
        <v>85</v>
      </c>
      <c r="AV2526" s="13" t="s">
        <v>82</v>
      </c>
      <c r="AW2526" s="13" t="s">
        <v>36</v>
      </c>
      <c r="AX2526" s="13" t="s">
        <v>75</v>
      </c>
      <c r="AY2526" s="248" t="s">
        <v>207</v>
      </c>
    </row>
    <row r="2527" s="14" customFormat="1">
      <c r="A2527" s="14"/>
      <c r="B2527" s="249"/>
      <c r="C2527" s="250"/>
      <c r="D2527" s="240" t="s">
        <v>327</v>
      </c>
      <c r="E2527" s="251" t="s">
        <v>19</v>
      </c>
      <c r="F2527" s="252" t="s">
        <v>3241</v>
      </c>
      <c r="G2527" s="250"/>
      <c r="H2527" s="253">
        <v>5.4299999999999997</v>
      </c>
      <c r="I2527" s="254"/>
      <c r="J2527" s="250"/>
      <c r="K2527" s="250"/>
      <c r="L2527" s="255"/>
      <c r="M2527" s="256"/>
      <c r="N2527" s="257"/>
      <c r="O2527" s="257"/>
      <c r="P2527" s="257"/>
      <c r="Q2527" s="257"/>
      <c r="R2527" s="257"/>
      <c r="S2527" s="257"/>
      <c r="T2527" s="258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9" t="s">
        <v>327</v>
      </c>
      <c r="AU2527" s="259" t="s">
        <v>85</v>
      </c>
      <c r="AV2527" s="14" t="s">
        <v>85</v>
      </c>
      <c r="AW2527" s="14" t="s">
        <v>36</v>
      </c>
      <c r="AX2527" s="14" t="s">
        <v>75</v>
      </c>
      <c r="AY2527" s="259" t="s">
        <v>207</v>
      </c>
    </row>
    <row r="2528" s="16" customFormat="1">
      <c r="A2528" s="16"/>
      <c r="B2528" s="271"/>
      <c r="C2528" s="272"/>
      <c r="D2528" s="240" t="s">
        <v>327</v>
      </c>
      <c r="E2528" s="273" t="s">
        <v>19</v>
      </c>
      <c r="F2528" s="274" t="s">
        <v>420</v>
      </c>
      <c r="G2528" s="272"/>
      <c r="H2528" s="275">
        <v>57.869999999999997</v>
      </c>
      <c r="I2528" s="276"/>
      <c r="J2528" s="272"/>
      <c r="K2528" s="272"/>
      <c r="L2528" s="277"/>
      <c r="M2528" s="278"/>
      <c r="N2528" s="279"/>
      <c r="O2528" s="279"/>
      <c r="P2528" s="279"/>
      <c r="Q2528" s="279"/>
      <c r="R2528" s="279"/>
      <c r="S2528" s="279"/>
      <c r="T2528" s="280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T2528" s="281" t="s">
        <v>327</v>
      </c>
      <c r="AU2528" s="281" t="s">
        <v>85</v>
      </c>
      <c r="AV2528" s="16" t="s">
        <v>216</v>
      </c>
      <c r="AW2528" s="16" t="s">
        <v>36</v>
      </c>
      <c r="AX2528" s="16" t="s">
        <v>75</v>
      </c>
      <c r="AY2528" s="281" t="s">
        <v>207</v>
      </c>
    </row>
    <row r="2529" s="13" customFormat="1">
      <c r="A2529" s="13"/>
      <c r="B2529" s="238"/>
      <c r="C2529" s="239"/>
      <c r="D2529" s="240" t="s">
        <v>327</v>
      </c>
      <c r="E2529" s="241" t="s">
        <v>19</v>
      </c>
      <c r="F2529" s="242" t="s">
        <v>771</v>
      </c>
      <c r="G2529" s="239"/>
      <c r="H2529" s="241" t="s">
        <v>19</v>
      </c>
      <c r="I2529" s="243"/>
      <c r="J2529" s="239"/>
      <c r="K2529" s="239"/>
      <c r="L2529" s="244"/>
      <c r="M2529" s="245"/>
      <c r="N2529" s="246"/>
      <c r="O2529" s="246"/>
      <c r="P2529" s="246"/>
      <c r="Q2529" s="246"/>
      <c r="R2529" s="246"/>
      <c r="S2529" s="246"/>
      <c r="T2529" s="247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8" t="s">
        <v>327</v>
      </c>
      <c r="AU2529" s="248" t="s">
        <v>85</v>
      </c>
      <c r="AV2529" s="13" t="s">
        <v>82</v>
      </c>
      <c r="AW2529" s="13" t="s">
        <v>36</v>
      </c>
      <c r="AX2529" s="13" t="s">
        <v>75</v>
      </c>
      <c r="AY2529" s="248" t="s">
        <v>207</v>
      </c>
    </row>
    <row r="2530" s="13" customFormat="1">
      <c r="A2530" s="13"/>
      <c r="B2530" s="238"/>
      <c r="C2530" s="239"/>
      <c r="D2530" s="240" t="s">
        <v>327</v>
      </c>
      <c r="E2530" s="241" t="s">
        <v>19</v>
      </c>
      <c r="F2530" s="242" t="s">
        <v>3242</v>
      </c>
      <c r="G2530" s="239"/>
      <c r="H2530" s="241" t="s">
        <v>19</v>
      </c>
      <c r="I2530" s="243"/>
      <c r="J2530" s="239"/>
      <c r="K2530" s="239"/>
      <c r="L2530" s="244"/>
      <c r="M2530" s="245"/>
      <c r="N2530" s="246"/>
      <c r="O2530" s="246"/>
      <c r="P2530" s="246"/>
      <c r="Q2530" s="246"/>
      <c r="R2530" s="246"/>
      <c r="S2530" s="246"/>
      <c r="T2530" s="247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8" t="s">
        <v>327</v>
      </c>
      <c r="AU2530" s="248" t="s">
        <v>85</v>
      </c>
      <c r="AV2530" s="13" t="s">
        <v>82</v>
      </c>
      <c r="AW2530" s="13" t="s">
        <v>36</v>
      </c>
      <c r="AX2530" s="13" t="s">
        <v>75</v>
      </c>
      <c r="AY2530" s="248" t="s">
        <v>207</v>
      </c>
    </row>
    <row r="2531" s="14" customFormat="1">
      <c r="A2531" s="14"/>
      <c r="B2531" s="249"/>
      <c r="C2531" s="250"/>
      <c r="D2531" s="240" t="s">
        <v>327</v>
      </c>
      <c r="E2531" s="251" t="s">
        <v>19</v>
      </c>
      <c r="F2531" s="252" t="s">
        <v>3243</v>
      </c>
      <c r="G2531" s="250"/>
      <c r="H2531" s="253">
        <v>3.5499999999999998</v>
      </c>
      <c r="I2531" s="254"/>
      <c r="J2531" s="250"/>
      <c r="K2531" s="250"/>
      <c r="L2531" s="255"/>
      <c r="M2531" s="256"/>
      <c r="N2531" s="257"/>
      <c r="O2531" s="257"/>
      <c r="P2531" s="257"/>
      <c r="Q2531" s="257"/>
      <c r="R2531" s="257"/>
      <c r="S2531" s="257"/>
      <c r="T2531" s="258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9" t="s">
        <v>327</v>
      </c>
      <c r="AU2531" s="259" t="s">
        <v>85</v>
      </c>
      <c r="AV2531" s="14" t="s">
        <v>85</v>
      </c>
      <c r="AW2531" s="14" t="s">
        <v>36</v>
      </c>
      <c r="AX2531" s="14" t="s">
        <v>75</v>
      </c>
      <c r="AY2531" s="259" t="s">
        <v>207</v>
      </c>
    </row>
    <row r="2532" s="13" customFormat="1">
      <c r="A2532" s="13"/>
      <c r="B2532" s="238"/>
      <c r="C2532" s="239"/>
      <c r="D2532" s="240" t="s">
        <v>327</v>
      </c>
      <c r="E2532" s="241" t="s">
        <v>19</v>
      </c>
      <c r="F2532" s="242" t="s">
        <v>2800</v>
      </c>
      <c r="G2532" s="239"/>
      <c r="H2532" s="241" t="s">
        <v>19</v>
      </c>
      <c r="I2532" s="243"/>
      <c r="J2532" s="239"/>
      <c r="K2532" s="239"/>
      <c r="L2532" s="244"/>
      <c r="M2532" s="245"/>
      <c r="N2532" s="246"/>
      <c r="O2532" s="246"/>
      <c r="P2532" s="246"/>
      <c r="Q2532" s="246"/>
      <c r="R2532" s="246"/>
      <c r="S2532" s="246"/>
      <c r="T2532" s="247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8" t="s">
        <v>327</v>
      </c>
      <c r="AU2532" s="248" t="s">
        <v>85</v>
      </c>
      <c r="AV2532" s="13" t="s">
        <v>82</v>
      </c>
      <c r="AW2532" s="13" t="s">
        <v>36</v>
      </c>
      <c r="AX2532" s="13" t="s">
        <v>75</v>
      </c>
      <c r="AY2532" s="248" t="s">
        <v>207</v>
      </c>
    </row>
    <row r="2533" s="14" customFormat="1">
      <c r="A2533" s="14"/>
      <c r="B2533" s="249"/>
      <c r="C2533" s="250"/>
      <c r="D2533" s="240" t="s">
        <v>327</v>
      </c>
      <c r="E2533" s="251" t="s">
        <v>19</v>
      </c>
      <c r="F2533" s="252" t="s">
        <v>3244</v>
      </c>
      <c r="G2533" s="250"/>
      <c r="H2533" s="253">
        <v>7.0499999999999998</v>
      </c>
      <c r="I2533" s="254"/>
      <c r="J2533" s="250"/>
      <c r="K2533" s="250"/>
      <c r="L2533" s="255"/>
      <c r="M2533" s="256"/>
      <c r="N2533" s="257"/>
      <c r="O2533" s="257"/>
      <c r="P2533" s="257"/>
      <c r="Q2533" s="257"/>
      <c r="R2533" s="257"/>
      <c r="S2533" s="257"/>
      <c r="T2533" s="258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9" t="s">
        <v>327</v>
      </c>
      <c r="AU2533" s="259" t="s">
        <v>85</v>
      </c>
      <c r="AV2533" s="14" t="s">
        <v>85</v>
      </c>
      <c r="AW2533" s="14" t="s">
        <v>36</v>
      </c>
      <c r="AX2533" s="14" t="s">
        <v>75</v>
      </c>
      <c r="AY2533" s="259" t="s">
        <v>207</v>
      </c>
    </row>
    <row r="2534" s="13" customFormat="1">
      <c r="A2534" s="13"/>
      <c r="B2534" s="238"/>
      <c r="C2534" s="239"/>
      <c r="D2534" s="240" t="s">
        <v>327</v>
      </c>
      <c r="E2534" s="241" t="s">
        <v>19</v>
      </c>
      <c r="F2534" s="242" t="s">
        <v>3245</v>
      </c>
      <c r="G2534" s="239"/>
      <c r="H2534" s="241" t="s">
        <v>19</v>
      </c>
      <c r="I2534" s="243"/>
      <c r="J2534" s="239"/>
      <c r="K2534" s="239"/>
      <c r="L2534" s="244"/>
      <c r="M2534" s="245"/>
      <c r="N2534" s="246"/>
      <c r="O2534" s="246"/>
      <c r="P2534" s="246"/>
      <c r="Q2534" s="246"/>
      <c r="R2534" s="246"/>
      <c r="S2534" s="246"/>
      <c r="T2534" s="247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8" t="s">
        <v>327</v>
      </c>
      <c r="AU2534" s="248" t="s">
        <v>85</v>
      </c>
      <c r="AV2534" s="13" t="s">
        <v>82</v>
      </c>
      <c r="AW2534" s="13" t="s">
        <v>36</v>
      </c>
      <c r="AX2534" s="13" t="s">
        <v>75</v>
      </c>
      <c r="AY2534" s="248" t="s">
        <v>207</v>
      </c>
    </row>
    <row r="2535" s="14" customFormat="1">
      <c r="A2535" s="14"/>
      <c r="B2535" s="249"/>
      <c r="C2535" s="250"/>
      <c r="D2535" s="240" t="s">
        <v>327</v>
      </c>
      <c r="E2535" s="251" t="s">
        <v>19</v>
      </c>
      <c r="F2535" s="252" t="s">
        <v>3246</v>
      </c>
      <c r="G2535" s="250"/>
      <c r="H2535" s="253">
        <v>4</v>
      </c>
      <c r="I2535" s="254"/>
      <c r="J2535" s="250"/>
      <c r="K2535" s="250"/>
      <c r="L2535" s="255"/>
      <c r="M2535" s="256"/>
      <c r="N2535" s="257"/>
      <c r="O2535" s="257"/>
      <c r="P2535" s="257"/>
      <c r="Q2535" s="257"/>
      <c r="R2535" s="257"/>
      <c r="S2535" s="257"/>
      <c r="T2535" s="258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9" t="s">
        <v>327</v>
      </c>
      <c r="AU2535" s="259" t="s">
        <v>85</v>
      </c>
      <c r="AV2535" s="14" t="s">
        <v>85</v>
      </c>
      <c r="AW2535" s="14" t="s">
        <v>36</v>
      </c>
      <c r="AX2535" s="14" t="s">
        <v>75</v>
      </c>
      <c r="AY2535" s="259" t="s">
        <v>207</v>
      </c>
    </row>
    <row r="2536" s="13" customFormat="1">
      <c r="A2536" s="13"/>
      <c r="B2536" s="238"/>
      <c r="C2536" s="239"/>
      <c r="D2536" s="240" t="s">
        <v>327</v>
      </c>
      <c r="E2536" s="241" t="s">
        <v>19</v>
      </c>
      <c r="F2536" s="242" t="s">
        <v>2802</v>
      </c>
      <c r="G2536" s="239"/>
      <c r="H2536" s="241" t="s">
        <v>19</v>
      </c>
      <c r="I2536" s="243"/>
      <c r="J2536" s="239"/>
      <c r="K2536" s="239"/>
      <c r="L2536" s="244"/>
      <c r="M2536" s="245"/>
      <c r="N2536" s="246"/>
      <c r="O2536" s="246"/>
      <c r="P2536" s="246"/>
      <c r="Q2536" s="246"/>
      <c r="R2536" s="246"/>
      <c r="S2536" s="246"/>
      <c r="T2536" s="247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8" t="s">
        <v>327</v>
      </c>
      <c r="AU2536" s="248" t="s">
        <v>85</v>
      </c>
      <c r="AV2536" s="13" t="s">
        <v>82</v>
      </c>
      <c r="AW2536" s="13" t="s">
        <v>36</v>
      </c>
      <c r="AX2536" s="13" t="s">
        <v>75</v>
      </c>
      <c r="AY2536" s="248" t="s">
        <v>207</v>
      </c>
    </row>
    <row r="2537" s="14" customFormat="1">
      <c r="A2537" s="14"/>
      <c r="B2537" s="249"/>
      <c r="C2537" s="250"/>
      <c r="D2537" s="240" t="s">
        <v>327</v>
      </c>
      <c r="E2537" s="251" t="s">
        <v>19</v>
      </c>
      <c r="F2537" s="252" t="s">
        <v>3244</v>
      </c>
      <c r="G2537" s="250"/>
      <c r="H2537" s="253">
        <v>7.0499999999999998</v>
      </c>
      <c r="I2537" s="254"/>
      <c r="J2537" s="250"/>
      <c r="K2537" s="250"/>
      <c r="L2537" s="255"/>
      <c r="M2537" s="256"/>
      <c r="N2537" s="257"/>
      <c r="O2537" s="257"/>
      <c r="P2537" s="257"/>
      <c r="Q2537" s="257"/>
      <c r="R2537" s="257"/>
      <c r="S2537" s="257"/>
      <c r="T2537" s="258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9" t="s">
        <v>327</v>
      </c>
      <c r="AU2537" s="259" t="s">
        <v>85</v>
      </c>
      <c r="AV2537" s="14" t="s">
        <v>85</v>
      </c>
      <c r="AW2537" s="14" t="s">
        <v>36</v>
      </c>
      <c r="AX2537" s="14" t="s">
        <v>75</v>
      </c>
      <c r="AY2537" s="259" t="s">
        <v>207</v>
      </c>
    </row>
    <row r="2538" s="13" customFormat="1">
      <c r="A2538" s="13"/>
      <c r="B2538" s="238"/>
      <c r="C2538" s="239"/>
      <c r="D2538" s="240" t="s">
        <v>327</v>
      </c>
      <c r="E2538" s="241" t="s">
        <v>19</v>
      </c>
      <c r="F2538" s="242" t="s">
        <v>3247</v>
      </c>
      <c r="G2538" s="239"/>
      <c r="H2538" s="241" t="s">
        <v>19</v>
      </c>
      <c r="I2538" s="243"/>
      <c r="J2538" s="239"/>
      <c r="K2538" s="239"/>
      <c r="L2538" s="244"/>
      <c r="M2538" s="245"/>
      <c r="N2538" s="246"/>
      <c r="O2538" s="246"/>
      <c r="P2538" s="246"/>
      <c r="Q2538" s="246"/>
      <c r="R2538" s="246"/>
      <c r="S2538" s="246"/>
      <c r="T2538" s="247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8" t="s">
        <v>327</v>
      </c>
      <c r="AU2538" s="248" t="s">
        <v>85</v>
      </c>
      <c r="AV2538" s="13" t="s">
        <v>82</v>
      </c>
      <c r="AW2538" s="13" t="s">
        <v>36</v>
      </c>
      <c r="AX2538" s="13" t="s">
        <v>75</v>
      </c>
      <c r="AY2538" s="248" t="s">
        <v>207</v>
      </c>
    </row>
    <row r="2539" s="14" customFormat="1">
      <c r="A2539" s="14"/>
      <c r="B2539" s="249"/>
      <c r="C2539" s="250"/>
      <c r="D2539" s="240" t="s">
        <v>327</v>
      </c>
      <c r="E2539" s="251" t="s">
        <v>19</v>
      </c>
      <c r="F2539" s="252" t="s">
        <v>3243</v>
      </c>
      <c r="G2539" s="250"/>
      <c r="H2539" s="253">
        <v>3.5499999999999998</v>
      </c>
      <c r="I2539" s="254"/>
      <c r="J2539" s="250"/>
      <c r="K2539" s="250"/>
      <c r="L2539" s="255"/>
      <c r="M2539" s="256"/>
      <c r="N2539" s="257"/>
      <c r="O2539" s="257"/>
      <c r="P2539" s="257"/>
      <c r="Q2539" s="257"/>
      <c r="R2539" s="257"/>
      <c r="S2539" s="257"/>
      <c r="T2539" s="258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9" t="s">
        <v>327</v>
      </c>
      <c r="AU2539" s="259" t="s">
        <v>85</v>
      </c>
      <c r="AV2539" s="14" t="s">
        <v>85</v>
      </c>
      <c r="AW2539" s="14" t="s">
        <v>36</v>
      </c>
      <c r="AX2539" s="14" t="s">
        <v>75</v>
      </c>
      <c r="AY2539" s="259" t="s">
        <v>207</v>
      </c>
    </row>
    <row r="2540" s="13" customFormat="1">
      <c r="A2540" s="13"/>
      <c r="B2540" s="238"/>
      <c r="C2540" s="239"/>
      <c r="D2540" s="240" t="s">
        <v>327</v>
      </c>
      <c r="E2540" s="241" t="s">
        <v>19</v>
      </c>
      <c r="F2540" s="242" t="s">
        <v>3248</v>
      </c>
      <c r="G2540" s="239"/>
      <c r="H2540" s="241" t="s">
        <v>19</v>
      </c>
      <c r="I2540" s="243"/>
      <c r="J2540" s="239"/>
      <c r="K2540" s="239"/>
      <c r="L2540" s="244"/>
      <c r="M2540" s="245"/>
      <c r="N2540" s="246"/>
      <c r="O2540" s="246"/>
      <c r="P2540" s="246"/>
      <c r="Q2540" s="246"/>
      <c r="R2540" s="246"/>
      <c r="S2540" s="246"/>
      <c r="T2540" s="247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8" t="s">
        <v>327</v>
      </c>
      <c r="AU2540" s="248" t="s">
        <v>85</v>
      </c>
      <c r="AV2540" s="13" t="s">
        <v>82</v>
      </c>
      <c r="AW2540" s="13" t="s">
        <v>36</v>
      </c>
      <c r="AX2540" s="13" t="s">
        <v>75</v>
      </c>
      <c r="AY2540" s="248" t="s">
        <v>207</v>
      </c>
    </row>
    <row r="2541" s="14" customFormat="1">
      <c r="A2541" s="14"/>
      <c r="B2541" s="249"/>
      <c r="C2541" s="250"/>
      <c r="D2541" s="240" t="s">
        <v>327</v>
      </c>
      <c r="E2541" s="251" t="s">
        <v>19</v>
      </c>
      <c r="F2541" s="252" t="s">
        <v>3249</v>
      </c>
      <c r="G2541" s="250"/>
      <c r="H2541" s="253">
        <v>3.8500000000000001</v>
      </c>
      <c r="I2541" s="254"/>
      <c r="J2541" s="250"/>
      <c r="K2541" s="250"/>
      <c r="L2541" s="255"/>
      <c r="M2541" s="256"/>
      <c r="N2541" s="257"/>
      <c r="O2541" s="257"/>
      <c r="P2541" s="257"/>
      <c r="Q2541" s="257"/>
      <c r="R2541" s="257"/>
      <c r="S2541" s="257"/>
      <c r="T2541" s="258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9" t="s">
        <v>327</v>
      </c>
      <c r="AU2541" s="259" t="s">
        <v>85</v>
      </c>
      <c r="AV2541" s="14" t="s">
        <v>85</v>
      </c>
      <c r="AW2541" s="14" t="s">
        <v>36</v>
      </c>
      <c r="AX2541" s="14" t="s">
        <v>75</v>
      </c>
      <c r="AY2541" s="259" t="s">
        <v>207</v>
      </c>
    </row>
    <row r="2542" s="16" customFormat="1">
      <c r="A2542" s="16"/>
      <c r="B2542" s="271"/>
      <c r="C2542" s="272"/>
      <c r="D2542" s="240" t="s">
        <v>327</v>
      </c>
      <c r="E2542" s="273" t="s">
        <v>19</v>
      </c>
      <c r="F2542" s="274" t="s">
        <v>420</v>
      </c>
      <c r="G2542" s="272"/>
      <c r="H2542" s="275">
        <v>29.050000000000001</v>
      </c>
      <c r="I2542" s="276"/>
      <c r="J2542" s="272"/>
      <c r="K2542" s="272"/>
      <c r="L2542" s="277"/>
      <c r="M2542" s="278"/>
      <c r="N2542" s="279"/>
      <c r="O2542" s="279"/>
      <c r="P2542" s="279"/>
      <c r="Q2542" s="279"/>
      <c r="R2542" s="279"/>
      <c r="S2542" s="279"/>
      <c r="T2542" s="280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T2542" s="281" t="s">
        <v>327</v>
      </c>
      <c r="AU2542" s="281" t="s">
        <v>85</v>
      </c>
      <c r="AV2542" s="16" t="s">
        <v>216</v>
      </c>
      <c r="AW2542" s="16" t="s">
        <v>36</v>
      </c>
      <c r="AX2542" s="16" t="s">
        <v>75</v>
      </c>
      <c r="AY2542" s="281" t="s">
        <v>207</v>
      </c>
    </row>
    <row r="2543" s="15" customFormat="1">
      <c r="A2543" s="15"/>
      <c r="B2543" s="260"/>
      <c r="C2543" s="261"/>
      <c r="D2543" s="240" t="s">
        <v>327</v>
      </c>
      <c r="E2543" s="262" t="s">
        <v>19</v>
      </c>
      <c r="F2543" s="263" t="s">
        <v>345</v>
      </c>
      <c r="G2543" s="261"/>
      <c r="H2543" s="264">
        <v>123.545</v>
      </c>
      <c r="I2543" s="265"/>
      <c r="J2543" s="261"/>
      <c r="K2543" s="261"/>
      <c r="L2543" s="266"/>
      <c r="M2543" s="267"/>
      <c r="N2543" s="268"/>
      <c r="O2543" s="268"/>
      <c r="P2543" s="268"/>
      <c r="Q2543" s="268"/>
      <c r="R2543" s="268"/>
      <c r="S2543" s="268"/>
      <c r="T2543" s="269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70" t="s">
        <v>327</v>
      </c>
      <c r="AU2543" s="270" t="s">
        <v>85</v>
      </c>
      <c r="AV2543" s="15" t="s">
        <v>215</v>
      </c>
      <c r="AW2543" s="15" t="s">
        <v>36</v>
      </c>
      <c r="AX2543" s="15" t="s">
        <v>82</v>
      </c>
      <c r="AY2543" s="270" t="s">
        <v>207</v>
      </c>
    </row>
    <row r="2544" s="2" customFormat="1" ht="16.5" customHeight="1">
      <c r="A2544" s="40"/>
      <c r="B2544" s="41"/>
      <c r="C2544" s="214" t="s">
        <v>3250</v>
      </c>
      <c r="D2544" s="214" t="s">
        <v>211</v>
      </c>
      <c r="E2544" s="215" t="s">
        <v>3251</v>
      </c>
      <c r="F2544" s="216" t="s">
        <v>3252</v>
      </c>
      <c r="G2544" s="217" t="s">
        <v>220</v>
      </c>
      <c r="H2544" s="218">
        <v>39.109999999999999</v>
      </c>
      <c r="I2544" s="219"/>
      <c r="J2544" s="220">
        <f>ROUND(I2544*H2544,2)</f>
        <v>0</v>
      </c>
      <c r="K2544" s="216" t="s">
        <v>323</v>
      </c>
      <c r="L2544" s="46"/>
      <c r="M2544" s="229" t="s">
        <v>19</v>
      </c>
      <c r="N2544" s="230" t="s">
        <v>46</v>
      </c>
      <c r="O2544" s="86"/>
      <c r="P2544" s="231">
        <f>O2544*H2544</f>
        <v>0</v>
      </c>
      <c r="Q2544" s="231">
        <v>5.0000000000000002E-05</v>
      </c>
      <c r="R2544" s="231">
        <f>Q2544*H2544</f>
        <v>0.0019555000000000002</v>
      </c>
      <c r="S2544" s="231">
        <v>0</v>
      </c>
      <c r="T2544" s="232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26" t="s">
        <v>486</v>
      </c>
      <c r="AT2544" s="226" t="s">
        <v>211</v>
      </c>
      <c r="AU2544" s="226" t="s">
        <v>85</v>
      </c>
      <c r="AY2544" s="19" t="s">
        <v>207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19" t="s">
        <v>82</v>
      </c>
      <c r="BK2544" s="227">
        <f>ROUND(I2544*H2544,2)</f>
        <v>0</v>
      </c>
      <c r="BL2544" s="19" t="s">
        <v>486</v>
      </c>
      <c r="BM2544" s="226" t="s">
        <v>3253</v>
      </c>
    </row>
    <row r="2545" s="2" customFormat="1">
      <c r="A2545" s="40"/>
      <c r="B2545" s="41"/>
      <c r="C2545" s="42"/>
      <c r="D2545" s="233" t="s">
        <v>325</v>
      </c>
      <c r="E2545" s="42"/>
      <c r="F2545" s="234" t="s">
        <v>3254</v>
      </c>
      <c r="G2545" s="42"/>
      <c r="H2545" s="42"/>
      <c r="I2545" s="235"/>
      <c r="J2545" s="42"/>
      <c r="K2545" s="42"/>
      <c r="L2545" s="46"/>
      <c r="M2545" s="236"/>
      <c r="N2545" s="237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325</v>
      </c>
      <c r="AU2545" s="19" t="s">
        <v>85</v>
      </c>
    </row>
    <row r="2546" s="13" customFormat="1">
      <c r="A2546" s="13"/>
      <c r="B2546" s="238"/>
      <c r="C2546" s="239"/>
      <c r="D2546" s="240" t="s">
        <v>327</v>
      </c>
      <c r="E2546" s="241" t="s">
        <v>19</v>
      </c>
      <c r="F2546" s="242" t="s">
        <v>3189</v>
      </c>
      <c r="G2546" s="239"/>
      <c r="H2546" s="241" t="s">
        <v>19</v>
      </c>
      <c r="I2546" s="243"/>
      <c r="J2546" s="239"/>
      <c r="K2546" s="239"/>
      <c r="L2546" s="244"/>
      <c r="M2546" s="245"/>
      <c r="N2546" s="246"/>
      <c r="O2546" s="246"/>
      <c r="P2546" s="246"/>
      <c r="Q2546" s="246"/>
      <c r="R2546" s="246"/>
      <c r="S2546" s="246"/>
      <c r="T2546" s="247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8" t="s">
        <v>327</v>
      </c>
      <c r="AU2546" s="248" t="s">
        <v>85</v>
      </c>
      <c r="AV2546" s="13" t="s">
        <v>82</v>
      </c>
      <c r="AW2546" s="13" t="s">
        <v>36</v>
      </c>
      <c r="AX2546" s="13" t="s">
        <v>75</v>
      </c>
      <c r="AY2546" s="248" t="s">
        <v>207</v>
      </c>
    </row>
    <row r="2547" s="14" customFormat="1">
      <c r="A2547" s="14"/>
      <c r="B2547" s="249"/>
      <c r="C2547" s="250"/>
      <c r="D2547" s="240" t="s">
        <v>327</v>
      </c>
      <c r="E2547" s="251" t="s">
        <v>19</v>
      </c>
      <c r="F2547" s="252" t="s">
        <v>3190</v>
      </c>
      <c r="G2547" s="250"/>
      <c r="H2547" s="253">
        <v>39.109999999999999</v>
      </c>
      <c r="I2547" s="254"/>
      <c r="J2547" s="250"/>
      <c r="K2547" s="250"/>
      <c r="L2547" s="255"/>
      <c r="M2547" s="256"/>
      <c r="N2547" s="257"/>
      <c r="O2547" s="257"/>
      <c r="P2547" s="257"/>
      <c r="Q2547" s="257"/>
      <c r="R2547" s="257"/>
      <c r="S2547" s="257"/>
      <c r="T2547" s="258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9" t="s">
        <v>327</v>
      </c>
      <c r="AU2547" s="259" t="s">
        <v>85</v>
      </c>
      <c r="AV2547" s="14" t="s">
        <v>85</v>
      </c>
      <c r="AW2547" s="14" t="s">
        <v>36</v>
      </c>
      <c r="AX2547" s="14" t="s">
        <v>82</v>
      </c>
      <c r="AY2547" s="259" t="s">
        <v>207</v>
      </c>
    </row>
    <row r="2548" s="2" customFormat="1" ht="24.15" customHeight="1">
      <c r="A2548" s="40"/>
      <c r="B2548" s="41"/>
      <c r="C2548" s="214" t="s">
        <v>3255</v>
      </c>
      <c r="D2548" s="214" t="s">
        <v>211</v>
      </c>
      <c r="E2548" s="215" t="s">
        <v>3256</v>
      </c>
      <c r="F2548" s="216" t="s">
        <v>3257</v>
      </c>
      <c r="G2548" s="217" t="s">
        <v>430</v>
      </c>
      <c r="H2548" s="218">
        <v>1.091</v>
      </c>
      <c r="I2548" s="219"/>
      <c r="J2548" s="220">
        <f>ROUND(I2548*H2548,2)</f>
        <v>0</v>
      </c>
      <c r="K2548" s="216" t="s">
        <v>323</v>
      </c>
      <c r="L2548" s="46"/>
      <c r="M2548" s="229" t="s">
        <v>19</v>
      </c>
      <c r="N2548" s="230" t="s">
        <v>46</v>
      </c>
      <c r="O2548" s="86"/>
      <c r="P2548" s="231">
        <f>O2548*H2548</f>
        <v>0</v>
      </c>
      <c r="Q2548" s="231">
        <v>0</v>
      </c>
      <c r="R2548" s="231">
        <f>Q2548*H2548</f>
        <v>0</v>
      </c>
      <c r="S2548" s="231">
        <v>0</v>
      </c>
      <c r="T2548" s="232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26" t="s">
        <v>486</v>
      </c>
      <c r="AT2548" s="226" t="s">
        <v>211</v>
      </c>
      <c r="AU2548" s="226" t="s">
        <v>85</v>
      </c>
      <c r="AY2548" s="19" t="s">
        <v>207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19" t="s">
        <v>82</v>
      </c>
      <c r="BK2548" s="227">
        <f>ROUND(I2548*H2548,2)</f>
        <v>0</v>
      </c>
      <c r="BL2548" s="19" t="s">
        <v>486</v>
      </c>
      <c r="BM2548" s="226" t="s">
        <v>3258</v>
      </c>
    </row>
    <row r="2549" s="2" customFormat="1">
      <c r="A2549" s="40"/>
      <c r="B2549" s="41"/>
      <c r="C2549" s="42"/>
      <c r="D2549" s="233" t="s">
        <v>325</v>
      </c>
      <c r="E2549" s="42"/>
      <c r="F2549" s="234" t="s">
        <v>3259</v>
      </c>
      <c r="G2549" s="42"/>
      <c r="H2549" s="42"/>
      <c r="I2549" s="235"/>
      <c r="J2549" s="42"/>
      <c r="K2549" s="42"/>
      <c r="L2549" s="46"/>
      <c r="M2549" s="236"/>
      <c r="N2549" s="237"/>
      <c r="O2549" s="86"/>
      <c r="P2549" s="86"/>
      <c r="Q2549" s="86"/>
      <c r="R2549" s="86"/>
      <c r="S2549" s="86"/>
      <c r="T2549" s="87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9" t="s">
        <v>325</v>
      </c>
      <c r="AU2549" s="19" t="s">
        <v>85</v>
      </c>
    </row>
    <row r="2550" s="12" customFormat="1" ht="22.8" customHeight="1">
      <c r="A2550" s="12"/>
      <c r="B2550" s="198"/>
      <c r="C2550" s="199"/>
      <c r="D2550" s="200" t="s">
        <v>74</v>
      </c>
      <c r="E2550" s="212" t="s">
        <v>3260</v>
      </c>
      <c r="F2550" s="212" t="s">
        <v>3261</v>
      </c>
      <c r="G2550" s="199"/>
      <c r="H2550" s="199"/>
      <c r="I2550" s="202"/>
      <c r="J2550" s="213">
        <f>BK2550</f>
        <v>0</v>
      </c>
      <c r="K2550" s="199"/>
      <c r="L2550" s="204"/>
      <c r="M2550" s="205"/>
      <c r="N2550" s="206"/>
      <c r="O2550" s="206"/>
      <c r="P2550" s="207">
        <f>SUM(P2551:P2567)</f>
        <v>0</v>
      </c>
      <c r="Q2550" s="206"/>
      <c r="R2550" s="207">
        <f>SUM(R2551:R2567)</f>
        <v>31.40155</v>
      </c>
      <c r="S2550" s="206"/>
      <c r="T2550" s="208">
        <f>SUM(T2551:T2567)</f>
        <v>0.21298499999999998</v>
      </c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R2550" s="209" t="s">
        <v>85</v>
      </c>
      <c r="AT2550" s="210" t="s">
        <v>74</v>
      </c>
      <c r="AU2550" s="210" t="s">
        <v>82</v>
      </c>
      <c r="AY2550" s="209" t="s">
        <v>207</v>
      </c>
      <c r="BK2550" s="211">
        <f>SUM(BK2551:BK2567)</f>
        <v>0</v>
      </c>
    </row>
    <row r="2551" s="2" customFormat="1" ht="24.15" customHeight="1">
      <c r="A2551" s="40"/>
      <c r="B2551" s="41"/>
      <c r="C2551" s="214" t="s">
        <v>3262</v>
      </c>
      <c r="D2551" s="214" t="s">
        <v>211</v>
      </c>
      <c r="E2551" s="215" t="s">
        <v>3263</v>
      </c>
      <c r="F2551" s="216" t="s">
        <v>3264</v>
      </c>
      <c r="G2551" s="217" t="s">
        <v>19</v>
      </c>
      <c r="H2551" s="218">
        <v>1045.4200000000001</v>
      </c>
      <c r="I2551" s="219"/>
      <c r="J2551" s="220">
        <f>ROUND(I2551*H2551,2)</f>
        <v>0</v>
      </c>
      <c r="K2551" s="216" t="s">
        <v>19</v>
      </c>
      <c r="L2551" s="46"/>
      <c r="M2551" s="229" t="s">
        <v>19</v>
      </c>
      <c r="N2551" s="230" t="s">
        <v>46</v>
      </c>
      <c r="O2551" s="86"/>
      <c r="P2551" s="231">
        <f>O2551*H2551</f>
        <v>0</v>
      </c>
      <c r="Q2551" s="231">
        <v>0.029999999999999999</v>
      </c>
      <c r="R2551" s="231">
        <f>Q2551*H2551</f>
        <v>31.3626</v>
      </c>
      <c r="S2551" s="231">
        <v>0</v>
      </c>
      <c r="T2551" s="232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26" t="s">
        <v>486</v>
      </c>
      <c r="AT2551" s="226" t="s">
        <v>211</v>
      </c>
      <c r="AU2551" s="226" t="s">
        <v>85</v>
      </c>
      <c r="AY2551" s="19" t="s">
        <v>207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19" t="s">
        <v>82</v>
      </c>
      <c r="BK2551" s="227">
        <f>ROUND(I2551*H2551,2)</f>
        <v>0</v>
      </c>
      <c r="BL2551" s="19" t="s">
        <v>486</v>
      </c>
      <c r="BM2551" s="226" t="s">
        <v>3265</v>
      </c>
    </row>
    <row r="2552" s="14" customFormat="1">
      <c r="A2552" s="14"/>
      <c r="B2552" s="249"/>
      <c r="C2552" s="250"/>
      <c r="D2552" s="240" t="s">
        <v>327</v>
      </c>
      <c r="E2552" s="251" t="s">
        <v>19</v>
      </c>
      <c r="F2552" s="252" t="s">
        <v>218</v>
      </c>
      <c r="G2552" s="250"/>
      <c r="H2552" s="253">
        <v>1045.4200000000001</v>
      </c>
      <c r="I2552" s="254"/>
      <c r="J2552" s="250"/>
      <c r="K2552" s="250"/>
      <c r="L2552" s="255"/>
      <c r="M2552" s="256"/>
      <c r="N2552" s="257"/>
      <c r="O2552" s="257"/>
      <c r="P2552" s="257"/>
      <c r="Q2552" s="257"/>
      <c r="R2552" s="257"/>
      <c r="S2552" s="257"/>
      <c r="T2552" s="258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9" t="s">
        <v>327</v>
      </c>
      <c r="AU2552" s="259" t="s">
        <v>85</v>
      </c>
      <c r="AV2552" s="14" t="s">
        <v>85</v>
      </c>
      <c r="AW2552" s="14" t="s">
        <v>36</v>
      </c>
      <c r="AX2552" s="14" t="s">
        <v>82</v>
      </c>
      <c r="AY2552" s="259" t="s">
        <v>207</v>
      </c>
    </row>
    <row r="2553" s="2" customFormat="1" ht="16.5" customHeight="1">
      <c r="A2553" s="40"/>
      <c r="B2553" s="41"/>
      <c r="C2553" s="214" t="s">
        <v>3266</v>
      </c>
      <c r="D2553" s="214" t="s">
        <v>211</v>
      </c>
      <c r="E2553" s="215" t="s">
        <v>3267</v>
      </c>
      <c r="F2553" s="216" t="s">
        <v>3268</v>
      </c>
      <c r="G2553" s="217" t="s">
        <v>220</v>
      </c>
      <c r="H2553" s="218">
        <v>9.0739999999999998</v>
      </c>
      <c r="I2553" s="219"/>
      <c r="J2553" s="220">
        <f>ROUND(I2553*H2553,2)</f>
        <v>0</v>
      </c>
      <c r="K2553" s="216" t="s">
        <v>323</v>
      </c>
      <c r="L2553" s="46"/>
      <c r="M2553" s="229" t="s">
        <v>19</v>
      </c>
      <c r="N2553" s="230" t="s">
        <v>46</v>
      </c>
      <c r="O2553" s="86"/>
      <c r="P2553" s="231">
        <f>O2553*H2553</f>
        <v>0</v>
      </c>
      <c r="Q2553" s="231">
        <v>0</v>
      </c>
      <c r="R2553" s="231">
        <f>Q2553*H2553</f>
        <v>0</v>
      </c>
      <c r="S2553" s="231">
        <v>0.014999999999999999</v>
      </c>
      <c r="T2553" s="232">
        <f>S2553*H2553</f>
        <v>0.13610999999999998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26" t="s">
        <v>486</v>
      </c>
      <c r="AT2553" s="226" t="s">
        <v>211</v>
      </c>
      <c r="AU2553" s="226" t="s">
        <v>85</v>
      </c>
      <c r="AY2553" s="19" t="s">
        <v>207</v>
      </c>
      <c r="BE2553" s="227">
        <f>IF(N2553="základní",J2553,0)</f>
        <v>0</v>
      </c>
      <c r="BF2553" s="227">
        <f>IF(N2553="snížená",J2553,0)</f>
        <v>0</v>
      </c>
      <c r="BG2553" s="227">
        <f>IF(N2553="zákl. přenesená",J2553,0)</f>
        <v>0</v>
      </c>
      <c r="BH2553" s="227">
        <f>IF(N2553="sníž. přenesená",J2553,0)</f>
        <v>0</v>
      </c>
      <c r="BI2553" s="227">
        <f>IF(N2553="nulová",J2553,0)</f>
        <v>0</v>
      </c>
      <c r="BJ2553" s="19" t="s">
        <v>82</v>
      </c>
      <c r="BK2553" s="227">
        <f>ROUND(I2553*H2553,2)</f>
        <v>0</v>
      </c>
      <c r="BL2553" s="19" t="s">
        <v>486</v>
      </c>
      <c r="BM2553" s="226" t="s">
        <v>3269</v>
      </c>
    </row>
    <row r="2554" s="2" customFormat="1">
      <c r="A2554" s="40"/>
      <c r="B2554" s="41"/>
      <c r="C2554" s="42"/>
      <c r="D2554" s="233" t="s">
        <v>325</v>
      </c>
      <c r="E2554" s="42"/>
      <c r="F2554" s="234" t="s">
        <v>3270</v>
      </c>
      <c r="G2554" s="42"/>
      <c r="H2554" s="42"/>
      <c r="I2554" s="235"/>
      <c r="J2554" s="42"/>
      <c r="K2554" s="42"/>
      <c r="L2554" s="46"/>
      <c r="M2554" s="236"/>
      <c r="N2554" s="237"/>
      <c r="O2554" s="86"/>
      <c r="P2554" s="86"/>
      <c r="Q2554" s="86"/>
      <c r="R2554" s="86"/>
      <c r="S2554" s="86"/>
      <c r="T2554" s="87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T2554" s="19" t="s">
        <v>325</v>
      </c>
      <c r="AU2554" s="19" t="s">
        <v>85</v>
      </c>
    </row>
    <row r="2555" s="13" customFormat="1">
      <c r="A2555" s="13"/>
      <c r="B2555" s="238"/>
      <c r="C2555" s="239"/>
      <c r="D2555" s="240" t="s">
        <v>327</v>
      </c>
      <c r="E2555" s="241" t="s">
        <v>19</v>
      </c>
      <c r="F2555" s="242" t="s">
        <v>1693</v>
      </c>
      <c r="G2555" s="239"/>
      <c r="H2555" s="241" t="s">
        <v>19</v>
      </c>
      <c r="I2555" s="243"/>
      <c r="J2555" s="239"/>
      <c r="K2555" s="239"/>
      <c r="L2555" s="244"/>
      <c r="M2555" s="245"/>
      <c r="N2555" s="246"/>
      <c r="O2555" s="246"/>
      <c r="P2555" s="246"/>
      <c r="Q2555" s="246"/>
      <c r="R2555" s="246"/>
      <c r="S2555" s="246"/>
      <c r="T2555" s="247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8" t="s">
        <v>327</v>
      </c>
      <c r="AU2555" s="248" t="s">
        <v>85</v>
      </c>
      <c r="AV2555" s="13" t="s">
        <v>82</v>
      </c>
      <c r="AW2555" s="13" t="s">
        <v>36</v>
      </c>
      <c r="AX2555" s="13" t="s">
        <v>75</v>
      </c>
      <c r="AY2555" s="248" t="s">
        <v>207</v>
      </c>
    </row>
    <row r="2556" s="14" customFormat="1">
      <c r="A2556" s="14"/>
      <c r="B2556" s="249"/>
      <c r="C2556" s="250"/>
      <c r="D2556" s="240" t="s">
        <v>327</v>
      </c>
      <c r="E2556" s="251" t="s">
        <v>19</v>
      </c>
      <c r="F2556" s="252" t="s">
        <v>2670</v>
      </c>
      <c r="G2556" s="250"/>
      <c r="H2556" s="253">
        <v>9.0739999999999998</v>
      </c>
      <c r="I2556" s="254"/>
      <c r="J2556" s="250"/>
      <c r="K2556" s="250"/>
      <c r="L2556" s="255"/>
      <c r="M2556" s="256"/>
      <c r="N2556" s="257"/>
      <c r="O2556" s="257"/>
      <c r="P2556" s="257"/>
      <c r="Q2556" s="257"/>
      <c r="R2556" s="257"/>
      <c r="S2556" s="257"/>
      <c r="T2556" s="258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9" t="s">
        <v>327</v>
      </c>
      <c r="AU2556" s="259" t="s">
        <v>85</v>
      </c>
      <c r="AV2556" s="14" t="s">
        <v>85</v>
      </c>
      <c r="AW2556" s="14" t="s">
        <v>36</v>
      </c>
      <c r="AX2556" s="14" t="s">
        <v>82</v>
      </c>
      <c r="AY2556" s="259" t="s">
        <v>207</v>
      </c>
    </row>
    <row r="2557" s="2" customFormat="1" ht="16.5" customHeight="1">
      <c r="A2557" s="40"/>
      <c r="B2557" s="41"/>
      <c r="C2557" s="214" t="s">
        <v>3271</v>
      </c>
      <c r="D2557" s="214" t="s">
        <v>211</v>
      </c>
      <c r="E2557" s="215" t="s">
        <v>3272</v>
      </c>
      <c r="F2557" s="216" t="s">
        <v>3273</v>
      </c>
      <c r="G2557" s="217" t="s">
        <v>220</v>
      </c>
      <c r="H2557" s="218">
        <v>5.125</v>
      </c>
      <c r="I2557" s="219"/>
      <c r="J2557" s="220">
        <f>ROUND(I2557*H2557,2)</f>
        <v>0</v>
      </c>
      <c r="K2557" s="216" t="s">
        <v>323</v>
      </c>
      <c r="L2557" s="46"/>
      <c r="M2557" s="229" t="s">
        <v>19</v>
      </c>
      <c r="N2557" s="230" t="s">
        <v>46</v>
      </c>
      <c r="O2557" s="86"/>
      <c r="P2557" s="231">
        <f>O2557*H2557</f>
        <v>0</v>
      </c>
      <c r="Q2557" s="231">
        <v>0</v>
      </c>
      <c r="R2557" s="231">
        <f>Q2557*H2557</f>
        <v>0</v>
      </c>
      <c r="S2557" s="231">
        <v>0.014999999999999999</v>
      </c>
      <c r="T2557" s="232">
        <f>S2557*H2557</f>
        <v>0.076874999999999999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26" t="s">
        <v>486</v>
      </c>
      <c r="AT2557" s="226" t="s">
        <v>211</v>
      </c>
      <c r="AU2557" s="226" t="s">
        <v>85</v>
      </c>
      <c r="AY2557" s="19" t="s">
        <v>207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19" t="s">
        <v>82</v>
      </c>
      <c r="BK2557" s="227">
        <f>ROUND(I2557*H2557,2)</f>
        <v>0</v>
      </c>
      <c r="BL2557" s="19" t="s">
        <v>486</v>
      </c>
      <c r="BM2557" s="226" t="s">
        <v>3274</v>
      </c>
    </row>
    <row r="2558" s="2" customFormat="1">
      <c r="A2558" s="40"/>
      <c r="B2558" s="41"/>
      <c r="C2558" s="42"/>
      <c r="D2558" s="233" t="s">
        <v>325</v>
      </c>
      <c r="E2558" s="42"/>
      <c r="F2558" s="234" t="s">
        <v>3275</v>
      </c>
      <c r="G2558" s="42"/>
      <c r="H2558" s="42"/>
      <c r="I2558" s="235"/>
      <c r="J2558" s="42"/>
      <c r="K2558" s="42"/>
      <c r="L2558" s="46"/>
      <c r="M2558" s="236"/>
      <c r="N2558" s="237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325</v>
      </c>
      <c r="AU2558" s="19" t="s">
        <v>85</v>
      </c>
    </row>
    <row r="2559" s="13" customFormat="1">
      <c r="A2559" s="13"/>
      <c r="B2559" s="238"/>
      <c r="C2559" s="239"/>
      <c r="D2559" s="240" t="s">
        <v>327</v>
      </c>
      <c r="E2559" s="241" t="s">
        <v>19</v>
      </c>
      <c r="F2559" s="242" t="s">
        <v>1705</v>
      </c>
      <c r="G2559" s="239"/>
      <c r="H2559" s="241" t="s">
        <v>19</v>
      </c>
      <c r="I2559" s="243"/>
      <c r="J2559" s="239"/>
      <c r="K2559" s="239"/>
      <c r="L2559" s="244"/>
      <c r="M2559" s="245"/>
      <c r="N2559" s="246"/>
      <c r="O2559" s="246"/>
      <c r="P2559" s="246"/>
      <c r="Q2559" s="246"/>
      <c r="R2559" s="246"/>
      <c r="S2559" s="246"/>
      <c r="T2559" s="247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8" t="s">
        <v>327</v>
      </c>
      <c r="AU2559" s="248" t="s">
        <v>85</v>
      </c>
      <c r="AV2559" s="13" t="s">
        <v>82</v>
      </c>
      <c r="AW2559" s="13" t="s">
        <v>36</v>
      </c>
      <c r="AX2559" s="13" t="s">
        <v>75</v>
      </c>
      <c r="AY2559" s="248" t="s">
        <v>207</v>
      </c>
    </row>
    <row r="2560" s="14" customFormat="1">
      <c r="A2560" s="14"/>
      <c r="B2560" s="249"/>
      <c r="C2560" s="250"/>
      <c r="D2560" s="240" t="s">
        <v>327</v>
      </c>
      <c r="E2560" s="251" t="s">
        <v>19</v>
      </c>
      <c r="F2560" s="252" t="s">
        <v>2676</v>
      </c>
      <c r="G2560" s="250"/>
      <c r="H2560" s="253">
        <v>5.125</v>
      </c>
      <c r="I2560" s="254"/>
      <c r="J2560" s="250"/>
      <c r="K2560" s="250"/>
      <c r="L2560" s="255"/>
      <c r="M2560" s="256"/>
      <c r="N2560" s="257"/>
      <c r="O2560" s="257"/>
      <c r="P2560" s="257"/>
      <c r="Q2560" s="257"/>
      <c r="R2560" s="257"/>
      <c r="S2560" s="257"/>
      <c r="T2560" s="258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9" t="s">
        <v>327</v>
      </c>
      <c r="AU2560" s="259" t="s">
        <v>85</v>
      </c>
      <c r="AV2560" s="14" t="s">
        <v>85</v>
      </c>
      <c r="AW2560" s="14" t="s">
        <v>36</v>
      </c>
      <c r="AX2560" s="14" t="s">
        <v>82</v>
      </c>
      <c r="AY2560" s="259" t="s">
        <v>207</v>
      </c>
    </row>
    <row r="2561" s="2" customFormat="1" ht="37.8" customHeight="1">
      <c r="A2561" s="40"/>
      <c r="B2561" s="41"/>
      <c r="C2561" s="214" t="s">
        <v>3276</v>
      </c>
      <c r="D2561" s="214" t="s">
        <v>211</v>
      </c>
      <c r="E2561" s="215" t="s">
        <v>3277</v>
      </c>
      <c r="F2561" s="216" t="s">
        <v>3278</v>
      </c>
      <c r="G2561" s="217" t="s">
        <v>220</v>
      </c>
      <c r="H2561" s="218">
        <v>2.0499999999999998</v>
      </c>
      <c r="I2561" s="219"/>
      <c r="J2561" s="220">
        <f>ROUND(I2561*H2561,2)</f>
        <v>0</v>
      </c>
      <c r="K2561" s="216" t="s">
        <v>323</v>
      </c>
      <c r="L2561" s="46"/>
      <c r="M2561" s="229" t="s">
        <v>19</v>
      </c>
      <c r="N2561" s="230" t="s">
        <v>46</v>
      </c>
      <c r="O2561" s="86"/>
      <c r="P2561" s="231">
        <f>O2561*H2561</f>
        <v>0</v>
      </c>
      <c r="Q2561" s="231">
        <v>0.019</v>
      </c>
      <c r="R2561" s="231">
        <f>Q2561*H2561</f>
        <v>0.038949999999999999</v>
      </c>
      <c r="S2561" s="231">
        <v>0</v>
      </c>
      <c r="T2561" s="232">
        <f>S2561*H2561</f>
        <v>0</v>
      </c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R2561" s="226" t="s">
        <v>486</v>
      </c>
      <c r="AT2561" s="226" t="s">
        <v>211</v>
      </c>
      <c r="AU2561" s="226" t="s">
        <v>85</v>
      </c>
      <c r="AY2561" s="19" t="s">
        <v>207</v>
      </c>
      <c r="BE2561" s="227">
        <f>IF(N2561="základní",J2561,0)</f>
        <v>0</v>
      </c>
      <c r="BF2561" s="227">
        <f>IF(N2561="snížená",J2561,0)</f>
        <v>0</v>
      </c>
      <c r="BG2561" s="227">
        <f>IF(N2561="zákl. přenesená",J2561,0)</f>
        <v>0</v>
      </c>
      <c r="BH2561" s="227">
        <f>IF(N2561="sníž. přenesená",J2561,0)</f>
        <v>0</v>
      </c>
      <c r="BI2561" s="227">
        <f>IF(N2561="nulová",J2561,0)</f>
        <v>0</v>
      </c>
      <c r="BJ2561" s="19" t="s">
        <v>82</v>
      </c>
      <c r="BK2561" s="227">
        <f>ROUND(I2561*H2561,2)</f>
        <v>0</v>
      </c>
      <c r="BL2561" s="19" t="s">
        <v>486</v>
      </c>
      <c r="BM2561" s="226" t="s">
        <v>3279</v>
      </c>
    </row>
    <row r="2562" s="2" customFormat="1">
      <c r="A2562" s="40"/>
      <c r="B2562" s="41"/>
      <c r="C2562" s="42"/>
      <c r="D2562" s="233" t="s">
        <v>325</v>
      </c>
      <c r="E2562" s="42"/>
      <c r="F2562" s="234" t="s">
        <v>3280</v>
      </c>
      <c r="G2562" s="42"/>
      <c r="H2562" s="42"/>
      <c r="I2562" s="235"/>
      <c r="J2562" s="42"/>
      <c r="K2562" s="42"/>
      <c r="L2562" s="46"/>
      <c r="M2562" s="236"/>
      <c r="N2562" s="237"/>
      <c r="O2562" s="86"/>
      <c r="P2562" s="86"/>
      <c r="Q2562" s="86"/>
      <c r="R2562" s="86"/>
      <c r="S2562" s="86"/>
      <c r="T2562" s="87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T2562" s="19" t="s">
        <v>325</v>
      </c>
      <c r="AU2562" s="19" t="s">
        <v>85</v>
      </c>
    </row>
    <row r="2563" s="13" customFormat="1">
      <c r="A2563" s="13"/>
      <c r="B2563" s="238"/>
      <c r="C2563" s="239"/>
      <c r="D2563" s="240" t="s">
        <v>327</v>
      </c>
      <c r="E2563" s="241" t="s">
        <v>19</v>
      </c>
      <c r="F2563" s="242" t="s">
        <v>3281</v>
      </c>
      <c r="G2563" s="239"/>
      <c r="H2563" s="241" t="s">
        <v>19</v>
      </c>
      <c r="I2563" s="243"/>
      <c r="J2563" s="239"/>
      <c r="K2563" s="239"/>
      <c r="L2563" s="244"/>
      <c r="M2563" s="245"/>
      <c r="N2563" s="246"/>
      <c r="O2563" s="246"/>
      <c r="P2563" s="246"/>
      <c r="Q2563" s="246"/>
      <c r="R2563" s="246"/>
      <c r="S2563" s="246"/>
      <c r="T2563" s="247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8" t="s">
        <v>327</v>
      </c>
      <c r="AU2563" s="248" t="s">
        <v>85</v>
      </c>
      <c r="AV2563" s="13" t="s">
        <v>82</v>
      </c>
      <c r="AW2563" s="13" t="s">
        <v>36</v>
      </c>
      <c r="AX2563" s="13" t="s">
        <v>75</v>
      </c>
      <c r="AY2563" s="248" t="s">
        <v>207</v>
      </c>
    </row>
    <row r="2564" s="13" customFormat="1">
      <c r="A2564" s="13"/>
      <c r="B2564" s="238"/>
      <c r="C2564" s="239"/>
      <c r="D2564" s="240" t="s">
        <v>327</v>
      </c>
      <c r="E2564" s="241" t="s">
        <v>19</v>
      </c>
      <c r="F2564" s="242" t="s">
        <v>3282</v>
      </c>
      <c r="G2564" s="239"/>
      <c r="H2564" s="241" t="s">
        <v>19</v>
      </c>
      <c r="I2564" s="243"/>
      <c r="J2564" s="239"/>
      <c r="K2564" s="239"/>
      <c r="L2564" s="244"/>
      <c r="M2564" s="245"/>
      <c r="N2564" s="246"/>
      <c r="O2564" s="246"/>
      <c r="P2564" s="246"/>
      <c r="Q2564" s="246"/>
      <c r="R2564" s="246"/>
      <c r="S2564" s="246"/>
      <c r="T2564" s="247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8" t="s">
        <v>327</v>
      </c>
      <c r="AU2564" s="248" t="s">
        <v>85</v>
      </c>
      <c r="AV2564" s="13" t="s">
        <v>82</v>
      </c>
      <c r="AW2564" s="13" t="s">
        <v>36</v>
      </c>
      <c r="AX2564" s="13" t="s">
        <v>75</v>
      </c>
      <c r="AY2564" s="248" t="s">
        <v>207</v>
      </c>
    </row>
    <row r="2565" s="14" customFormat="1">
      <c r="A2565" s="14"/>
      <c r="B2565" s="249"/>
      <c r="C2565" s="250"/>
      <c r="D2565" s="240" t="s">
        <v>327</v>
      </c>
      <c r="E2565" s="251" t="s">
        <v>19</v>
      </c>
      <c r="F2565" s="252" t="s">
        <v>2683</v>
      </c>
      <c r="G2565" s="250"/>
      <c r="H2565" s="253">
        <v>2.0499999999999998</v>
      </c>
      <c r="I2565" s="254"/>
      <c r="J2565" s="250"/>
      <c r="K2565" s="250"/>
      <c r="L2565" s="255"/>
      <c r="M2565" s="256"/>
      <c r="N2565" s="257"/>
      <c r="O2565" s="257"/>
      <c r="P2565" s="257"/>
      <c r="Q2565" s="257"/>
      <c r="R2565" s="257"/>
      <c r="S2565" s="257"/>
      <c r="T2565" s="258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9" t="s">
        <v>327</v>
      </c>
      <c r="AU2565" s="259" t="s">
        <v>85</v>
      </c>
      <c r="AV2565" s="14" t="s">
        <v>85</v>
      </c>
      <c r="AW2565" s="14" t="s">
        <v>36</v>
      </c>
      <c r="AX2565" s="14" t="s">
        <v>82</v>
      </c>
      <c r="AY2565" s="259" t="s">
        <v>207</v>
      </c>
    </row>
    <row r="2566" s="2" customFormat="1" ht="24.15" customHeight="1">
      <c r="A2566" s="40"/>
      <c r="B2566" s="41"/>
      <c r="C2566" s="214" t="s">
        <v>3283</v>
      </c>
      <c r="D2566" s="214" t="s">
        <v>211</v>
      </c>
      <c r="E2566" s="215" t="s">
        <v>3284</v>
      </c>
      <c r="F2566" s="216" t="s">
        <v>3285</v>
      </c>
      <c r="G2566" s="217" t="s">
        <v>430</v>
      </c>
      <c r="H2566" s="218">
        <v>31.402000000000001</v>
      </c>
      <c r="I2566" s="219"/>
      <c r="J2566" s="220">
        <f>ROUND(I2566*H2566,2)</f>
        <v>0</v>
      </c>
      <c r="K2566" s="216" t="s">
        <v>323</v>
      </c>
      <c r="L2566" s="46"/>
      <c r="M2566" s="229" t="s">
        <v>19</v>
      </c>
      <c r="N2566" s="230" t="s">
        <v>46</v>
      </c>
      <c r="O2566" s="86"/>
      <c r="P2566" s="231">
        <f>O2566*H2566</f>
        <v>0</v>
      </c>
      <c r="Q2566" s="231">
        <v>0</v>
      </c>
      <c r="R2566" s="231">
        <f>Q2566*H2566</f>
        <v>0</v>
      </c>
      <c r="S2566" s="231">
        <v>0</v>
      </c>
      <c r="T2566" s="232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26" t="s">
        <v>486</v>
      </c>
      <c r="AT2566" s="226" t="s">
        <v>211</v>
      </c>
      <c r="AU2566" s="226" t="s">
        <v>85</v>
      </c>
      <c r="AY2566" s="19" t="s">
        <v>207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19" t="s">
        <v>82</v>
      </c>
      <c r="BK2566" s="227">
        <f>ROUND(I2566*H2566,2)</f>
        <v>0</v>
      </c>
      <c r="BL2566" s="19" t="s">
        <v>486</v>
      </c>
      <c r="BM2566" s="226" t="s">
        <v>3286</v>
      </c>
    </row>
    <row r="2567" s="2" customFormat="1">
      <c r="A2567" s="40"/>
      <c r="B2567" s="41"/>
      <c r="C2567" s="42"/>
      <c r="D2567" s="233" t="s">
        <v>325</v>
      </c>
      <c r="E2567" s="42"/>
      <c r="F2567" s="234" t="s">
        <v>3287</v>
      </c>
      <c r="G2567" s="42"/>
      <c r="H2567" s="42"/>
      <c r="I2567" s="235"/>
      <c r="J2567" s="42"/>
      <c r="K2567" s="42"/>
      <c r="L2567" s="46"/>
      <c r="M2567" s="236"/>
      <c r="N2567" s="237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325</v>
      </c>
      <c r="AU2567" s="19" t="s">
        <v>85</v>
      </c>
    </row>
    <row r="2568" s="12" customFormat="1" ht="22.8" customHeight="1">
      <c r="A2568" s="12"/>
      <c r="B2568" s="198"/>
      <c r="C2568" s="199"/>
      <c r="D2568" s="200" t="s">
        <v>74</v>
      </c>
      <c r="E2568" s="212" t="s">
        <v>3288</v>
      </c>
      <c r="F2568" s="212" t="s">
        <v>3289</v>
      </c>
      <c r="G2568" s="199"/>
      <c r="H2568" s="199"/>
      <c r="I2568" s="202"/>
      <c r="J2568" s="213">
        <f>BK2568</f>
        <v>0</v>
      </c>
      <c r="K2568" s="199"/>
      <c r="L2568" s="204"/>
      <c r="M2568" s="205"/>
      <c r="N2568" s="206"/>
      <c r="O2568" s="206"/>
      <c r="P2568" s="207">
        <f>SUM(P2569:P2611)</f>
        <v>0</v>
      </c>
      <c r="Q2568" s="206"/>
      <c r="R2568" s="207">
        <f>SUM(R2569:R2611)</f>
        <v>2.0456196999999996</v>
      </c>
      <c r="S2568" s="206"/>
      <c r="T2568" s="208">
        <f>SUM(T2569:T2611)</f>
        <v>0.067049999999999998</v>
      </c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R2568" s="209" t="s">
        <v>85</v>
      </c>
      <c r="AT2568" s="210" t="s">
        <v>74</v>
      </c>
      <c r="AU2568" s="210" t="s">
        <v>82</v>
      </c>
      <c r="AY2568" s="209" t="s">
        <v>207</v>
      </c>
      <c r="BK2568" s="211">
        <f>SUM(BK2569:BK2611)</f>
        <v>0</v>
      </c>
    </row>
    <row r="2569" s="2" customFormat="1" ht="16.5" customHeight="1">
      <c r="A2569" s="40"/>
      <c r="B2569" s="41"/>
      <c r="C2569" s="214" t="s">
        <v>3290</v>
      </c>
      <c r="D2569" s="214" t="s">
        <v>211</v>
      </c>
      <c r="E2569" s="215" t="s">
        <v>3291</v>
      </c>
      <c r="F2569" s="216" t="s">
        <v>3292</v>
      </c>
      <c r="G2569" s="217" t="s">
        <v>220</v>
      </c>
      <c r="H2569" s="218">
        <v>159.88</v>
      </c>
      <c r="I2569" s="219"/>
      <c r="J2569" s="220">
        <f>ROUND(I2569*H2569,2)</f>
        <v>0</v>
      </c>
      <c r="K2569" s="216" t="s">
        <v>323</v>
      </c>
      <c r="L2569" s="46"/>
      <c r="M2569" s="229" t="s">
        <v>19</v>
      </c>
      <c r="N2569" s="230" t="s">
        <v>46</v>
      </c>
      <c r="O2569" s="86"/>
      <c r="P2569" s="231">
        <f>O2569*H2569</f>
        <v>0</v>
      </c>
      <c r="Q2569" s="231">
        <v>3.0000000000000001E-05</v>
      </c>
      <c r="R2569" s="231">
        <f>Q2569*H2569</f>
        <v>0.0047964000000000001</v>
      </c>
      <c r="S2569" s="231">
        <v>0</v>
      </c>
      <c r="T2569" s="232">
        <f>S2569*H2569</f>
        <v>0</v>
      </c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R2569" s="226" t="s">
        <v>486</v>
      </c>
      <c r="AT2569" s="226" t="s">
        <v>211</v>
      </c>
      <c r="AU2569" s="226" t="s">
        <v>85</v>
      </c>
      <c r="AY2569" s="19" t="s">
        <v>207</v>
      </c>
      <c r="BE2569" s="227">
        <f>IF(N2569="základní",J2569,0)</f>
        <v>0</v>
      </c>
      <c r="BF2569" s="227">
        <f>IF(N2569="snížená",J2569,0)</f>
        <v>0</v>
      </c>
      <c r="BG2569" s="227">
        <f>IF(N2569="zákl. přenesená",J2569,0)</f>
        <v>0</v>
      </c>
      <c r="BH2569" s="227">
        <f>IF(N2569="sníž. přenesená",J2569,0)</f>
        <v>0</v>
      </c>
      <c r="BI2569" s="227">
        <f>IF(N2569="nulová",J2569,0)</f>
        <v>0</v>
      </c>
      <c r="BJ2569" s="19" t="s">
        <v>82</v>
      </c>
      <c r="BK2569" s="227">
        <f>ROUND(I2569*H2569,2)</f>
        <v>0</v>
      </c>
      <c r="BL2569" s="19" t="s">
        <v>486</v>
      </c>
      <c r="BM2569" s="226" t="s">
        <v>3293</v>
      </c>
    </row>
    <row r="2570" s="2" customFormat="1">
      <c r="A2570" s="40"/>
      <c r="B2570" s="41"/>
      <c r="C2570" s="42"/>
      <c r="D2570" s="233" t="s">
        <v>325</v>
      </c>
      <c r="E2570" s="42"/>
      <c r="F2570" s="234" t="s">
        <v>3294</v>
      </c>
      <c r="G2570" s="42"/>
      <c r="H2570" s="42"/>
      <c r="I2570" s="235"/>
      <c r="J2570" s="42"/>
      <c r="K2570" s="42"/>
      <c r="L2570" s="46"/>
      <c r="M2570" s="236"/>
      <c r="N2570" s="237"/>
      <c r="O2570" s="86"/>
      <c r="P2570" s="86"/>
      <c r="Q2570" s="86"/>
      <c r="R2570" s="86"/>
      <c r="S2570" s="86"/>
      <c r="T2570" s="87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T2570" s="19" t="s">
        <v>325</v>
      </c>
      <c r="AU2570" s="19" t="s">
        <v>85</v>
      </c>
    </row>
    <row r="2571" s="14" customFormat="1">
      <c r="A2571" s="14"/>
      <c r="B2571" s="249"/>
      <c r="C2571" s="250"/>
      <c r="D2571" s="240" t="s">
        <v>327</v>
      </c>
      <c r="E2571" s="251" t="s">
        <v>19</v>
      </c>
      <c r="F2571" s="252" t="s">
        <v>225</v>
      </c>
      <c r="G2571" s="250"/>
      <c r="H2571" s="253">
        <v>159.88</v>
      </c>
      <c r="I2571" s="254"/>
      <c r="J2571" s="250"/>
      <c r="K2571" s="250"/>
      <c r="L2571" s="255"/>
      <c r="M2571" s="256"/>
      <c r="N2571" s="257"/>
      <c r="O2571" s="257"/>
      <c r="P2571" s="257"/>
      <c r="Q2571" s="257"/>
      <c r="R2571" s="257"/>
      <c r="S2571" s="257"/>
      <c r="T2571" s="258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9" t="s">
        <v>327</v>
      </c>
      <c r="AU2571" s="259" t="s">
        <v>85</v>
      </c>
      <c r="AV2571" s="14" t="s">
        <v>85</v>
      </c>
      <c r="AW2571" s="14" t="s">
        <v>36</v>
      </c>
      <c r="AX2571" s="14" t="s">
        <v>82</v>
      </c>
      <c r="AY2571" s="259" t="s">
        <v>207</v>
      </c>
    </row>
    <row r="2572" s="2" customFormat="1" ht="21.75" customHeight="1">
      <c r="A2572" s="40"/>
      <c r="B2572" s="41"/>
      <c r="C2572" s="214" t="s">
        <v>3295</v>
      </c>
      <c r="D2572" s="214" t="s">
        <v>211</v>
      </c>
      <c r="E2572" s="215" t="s">
        <v>3296</v>
      </c>
      <c r="F2572" s="216" t="s">
        <v>3297</v>
      </c>
      <c r="G2572" s="217" t="s">
        <v>220</v>
      </c>
      <c r="H2572" s="218">
        <v>159.88</v>
      </c>
      <c r="I2572" s="219"/>
      <c r="J2572" s="220">
        <f>ROUND(I2572*H2572,2)</f>
        <v>0</v>
      </c>
      <c r="K2572" s="216" t="s">
        <v>323</v>
      </c>
      <c r="L2572" s="46"/>
      <c r="M2572" s="229" t="s">
        <v>19</v>
      </c>
      <c r="N2572" s="230" t="s">
        <v>46</v>
      </c>
      <c r="O2572" s="86"/>
      <c r="P2572" s="231">
        <f>O2572*H2572</f>
        <v>0</v>
      </c>
      <c r="Q2572" s="231">
        <v>0.0075799999999999999</v>
      </c>
      <c r="R2572" s="231">
        <f>Q2572*H2572</f>
        <v>1.2118903999999999</v>
      </c>
      <c r="S2572" s="231">
        <v>0</v>
      </c>
      <c r="T2572" s="232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6" t="s">
        <v>486</v>
      </c>
      <c r="AT2572" s="226" t="s">
        <v>211</v>
      </c>
      <c r="AU2572" s="226" t="s">
        <v>85</v>
      </c>
      <c r="AY2572" s="19" t="s">
        <v>207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19" t="s">
        <v>82</v>
      </c>
      <c r="BK2572" s="227">
        <f>ROUND(I2572*H2572,2)</f>
        <v>0</v>
      </c>
      <c r="BL2572" s="19" t="s">
        <v>486</v>
      </c>
      <c r="BM2572" s="226" t="s">
        <v>3298</v>
      </c>
    </row>
    <row r="2573" s="2" customFormat="1">
      <c r="A2573" s="40"/>
      <c r="B2573" s="41"/>
      <c r="C2573" s="42"/>
      <c r="D2573" s="233" t="s">
        <v>325</v>
      </c>
      <c r="E2573" s="42"/>
      <c r="F2573" s="234" t="s">
        <v>3299</v>
      </c>
      <c r="G2573" s="42"/>
      <c r="H2573" s="42"/>
      <c r="I2573" s="235"/>
      <c r="J2573" s="42"/>
      <c r="K2573" s="42"/>
      <c r="L2573" s="46"/>
      <c r="M2573" s="236"/>
      <c r="N2573" s="237"/>
      <c r="O2573" s="86"/>
      <c r="P2573" s="86"/>
      <c r="Q2573" s="86"/>
      <c r="R2573" s="86"/>
      <c r="S2573" s="86"/>
      <c r="T2573" s="87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9" t="s">
        <v>325</v>
      </c>
      <c r="AU2573" s="19" t="s">
        <v>85</v>
      </c>
    </row>
    <row r="2574" s="14" customFormat="1">
      <c r="A2574" s="14"/>
      <c r="B2574" s="249"/>
      <c r="C2574" s="250"/>
      <c r="D2574" s="240" t="s">
        <v>327</v>
      </c>
      <c r="E2574" s="251" t="s">
        <v>19</v>
      </c>
      <c r="F2574" s="252" t="s">
        <v>225</v>
      </c>
      <c r="G2574" s="250"/>
      <c r="H2574" s="253">
        <v>159.88</v>
      </c>
      <c r="I2574" s="254"/>
      <c r="J2574" s="250"/>
      <c r="K2574" s="250"/>
      <c r="L2574" s="255"/>
      <c r="M2574" s="256"/>
      <c r="N2574" s="257"/>
      <c r="O2574" s="257"/>
      <c r="P2574" s="257"/>
      <c r="Q2574" s="257"/>
      <c r="R2574" s="257"/>
      <c r="S2574" s="257"/>
      <c r="T2574" s="258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9" t="s">
        <v>327</v>
      </c>
      <c r="AU2574" s="259" t="s">
        <v>85</v>
      </c>
      <c r="AV2574" s="14" t="s">
        <v>85</v>
      </c>
      <c r="AW2574" s="14" t="s">
        <v>36</v>
      </c>
      <c r="AX2574" s="14" t="s">
        <v>82</v>
      </c>
      <c r="AY2574" s="259" t="s">
        <v>207</v>
      </c>
    </row>
    <row r="2575" s="2" customFormat="1" ht="21.75" customHeight="1">
      <c r="A2575" s="40"/>
      <c r="B2575" s="41"/>
      <c r="C2575" s="214" t="s">
        <v>3300</v>
      </c>
      <c r="D2575" s="214" t="s">
        <v>211</v>
      </c>
      <c r="E2575" s="215" t="s">
        <v>3301</v>
      </c>
      <c r="F2575" s="216" t="s">
        <v>3302</v>
      </c>
      <c r="G2575" s="217" t="s">
        <v>220</v>
      </c>
      <c r="H2575" s="218">
        <v>19.516999999999999</v>
      </c>
      <c r="I2575" s="219"/>
      <c r="J2575" s="220">
        <f>ROUND(I2575*H2575,2)</f>
        <v>0</v>
      </c>
      <c r="K2575" s="216" t="s">
        <v>323</v>
      </c>
      <c r="L2575" s="46"/>
      <c r="M2575" s="229" t="s">
        <v>19</v>
      </c>
      <c r="N2575" s="230" t="s">
        <v>46</v>
      </c>
      <c r="O2575" s="86"/>
      <c r="P2575" s="231">
        <f>O2575*H2575</f>
        <v>0</v>
      </c>
      <c r="Q2575" s="231">
        <v>0.0049500000000000004</v>
      </c>
      <c r="R2575" s="231">
        <f>Q2575*H2575</f>
        <v>0.096609150000000005</v>
      </c>
      <c r="S2575" s="231">
        <v>0</v>
      </c>
      <c r="T2575" s="232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26" t="s">
        <v>486</v>
      </c>
      <c r="AT2575" s="226" t="s">
        <v>211</v>
      </c>
      <c r="AU2575" s="226" t="s">
        <v>85</v>
      </c>
      <c r="AY2575" s="19" t="s">
        <v>207</v>
      </c>
      <c r="BE2575" s="227">
        <f>IF(N2575="základní",J2575,0)</f>
        <v>0</v>
      </c>
      <c r="BF2575" s="227">
        <f>IF(N2575="snížená",J2575,0)</f>
        <v>0</v>
      </c>
      <c r="BG2575" s="227">
        <f>IF(N2575="zákl. přenesená",J2575,0)</f>
        <v>0</v>
      </c>
      <c r="BH2575" s="227">
        <f>IF(N2575="sníž. přenesená",J2575,0)</f>
        <v>0</v>
      </c>
      <c r="BI2575" s="227">
        <f>IF(N2575="nulová",J2575,0)</f>
        <v>0</v>
      </c>
      <c r="BJ2575" s="19" t="s">
        <v>82</v>
      </c>
      <c r="BK2575" s="227">
        <f>ROUND(I2575*H2575,2)</f>
        <v>0</v>
      </c>
      <c r="BL2575" s="19" t="s">
        <v>486</v>
      </c>
      <c r="BM2575" s="226" t="s">
        <v>3303</v>
      </c>
    </row>
    <row r="2576" s="2" customFormat="1">
      <c r="A2576" s="40"/>
      <c r="B2576" s="41"/>
      <c r="C2576" s="42"/>
      <c r="D2576" s="233" t="s">
        <v>325</v>
      </c>
      <c r="E2576" s="42"/>
      <c r="F2576" s="234" t="s">
        <v>3304</v>
      </c>
      <c r="G2576" s="42"/>
      <c r="H2576" s="42"/>
      <c r="I2576" s="235"/>
      <c r="J2576" s="42"/>
      <c r="K2576" s="42"/>
      <c r="L2576" s="46"/>
      <c r="M2576" s="236"/>
      <c r="N2576" s="237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325</v>
      </c>
      <c r="AU2576" s="19" t="s">
        <v>85</v>
      </c>
    </row>
    <row r="2577" s="14" customFormat="1">
      <c r="A2577" s="14"/>
      <c r="B2577" s="249"/>
      <c r="C2577" s="250"/>
      <c r="D2577" s="240" t="s">
        <v>327</v>
      </c>
      <c r="E2577" s="251" t="s">
        <v>19</v>
      </c>
      <c r="F2577" s="252" t="s">
        <v>240</v>
      </c>
      <c r="G2577" s="250"/>
      <c r="H2577" s="253">
        <v>19.516999999999999</v>
      </c>
      <c r="I2577" s="254"/>
      <c r="J2577" s="250"/>
      <c r="K2577" s="250"/>
      <c r="L2577" s="255"/>
      <c r="M2577" s="256"/>
      <c r="N2577" s="257"/>
      <c r="O2577" s="257"/>
      <c r="P2577" s="257"/>
      <c r="Q2577" s="257"/>
      <c r="R2577" s="257"/>
      <c r="S2577" s="257"/>
      <c r="T2577" s="258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9" t="s">
        <v>327</v>
      </c>
      <c r="AU2577" s="259" t="s">
        <v>85</v>
      </c>
      <c r="AV2577" s="14" t="s">
        <v>85</v>
      </c>
      <c r="AW2577" s="14" t="s">
        <v>36</v>
      </c>
      <c r="AX2577" s="14" t="s">
        <v>82</v>
      </c>
      <c r="AY2577" s="259" t="s">
        <v>207</v>
      </c>
    </row>
    <row r="2578" s="2" customFormat="1" ht="16.5" customHeight="1">
      <c r="A2578" s="40"/>
      <c r="B2578" s="41"/>
      <c r="C2578" s="214" t="s">
        <v>3305</v>
      </c>
      <c r="D2578" s="214" t="s">
        <v>211</v>
      </c>
      <c r="E2578" s="215" t="s">
        <v>3306</v>
      </c>
      <c r="F2578" s="216" t="s">
        <v>3307</v>
      </c>
      <c r="G2578" s="217" t="s">
        <v>220</v>
      </c>
      <c r="H2578" s="218">
        <v>23.699999999999999</v>
      </c>
      <c r="I2578" s="219"/>
      <c r="J2578" s="220">
        <f>ROUND(I2578*H2578,2)</f>
        <v>0</v>
      </c>
      <c r="K2578" s="216" t="s">
        <v>323</v>
      </c>
      <c r="L2578" s="46"/>
      <c r="M2578" s="229" t="s">
        <v>19</v>
      </c>
      <c r="N2578" s="230" t="s">
        <v>46</v>
      </c>
      <c r="O2578" s="86"/>
      <c r="P2578" s="231">
        <f>O2578*H2578</f>
        <v>0</v>
      </c>
      <c r="Q2578" s="231">
        <v>0</v>
      </c>
      <c r="R2578" s="231">
        <f>Q2578*H2578</f>
        <v>0</v>
      </c>
      <c r="S2578" s="231">
        <v>0.0025000000000000001</v>
      </c>
      <c r="T2578" s="232">
        <f>S2578*H2578</f>
        <v>0.059249999999999997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26" t="s">
        <v>486</v>
      </c>
      <c r="AT2578" s="226" t="s">
        <v>211</v>
      </c>
      <c r="AU2578" s="226" t="s">
        <v>85</v>
      </c>
      <c r="AY2578" s="19" t="s">
        <v>207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19" t="s">
        <v>82</v>
      </c>
      <c r="BK2578" s="227">
        <f>ROUND(I2578*H2578,2)</f>
        <v>0</v>
      </c>
      <c r="BL2578" s="19" t="s">
        <v>486</v>
      </c>
      <c r="BM2578" s="226" t="s">
        <v>3308</v>
      </c>
    </row>
    <row r="2579" s="2" customFormat="1">
      <c r="A2579" s="40"/>
      <c r="B2579" s="41"/>
      <c r="C2579" s="42"/>
      <c r="D2579" s="233" t="s">
        <v>325</v>
      </c>
      <c r="E2579" s="42"/>
      <c r="F2579" s="234" t="s">
        <v>3309</v>
      </c>
      <c r="G2579" s="42"/>
      <c r="H2579" s="42"/>
      <c r="I2579" s="235"/>
      <c r="J2579" s="42"/>
      <c r="K2579" s="42"/>
      <c r="L2579" s="46"/>
      <c r="M2579" s="236"/>
      <c r="N2579" s="237"/>
      <c r="O2579" s="86"/>
      <c r="P2579" s="86"/>
      <c r="Q2579" s="86"/>
      <c r="R2579" s="86"/>
      <c r="S2579" s="86"/>
      <c r="T2579" s="87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9" t="s">
        <v>325</v>
      </c>
      <c r="AU2579" s="19" t="s">
        <v>85</v>
      </c>
    </row>
    <row r="2580" s="13" customFormat="1">
      <c r="A2580" s="13"/>
      <c r="B2580" s="238"/>
      <c r="C2580" s="239"/>
      <c r="D2580" s="240" t="s">
        <v>327</v>
      </c>
      <c r="E2580" s="241" t="s">
        <v>19</v>
      </c>
      <c r="F2580" s="242" t="s">
        <v>2701</v>
      </c>
      <c r="G2580" s="239"/>
      <c r="H2580" s="241" t="s">
        <v>19</v>
      </c>
      <c r="I2580" s="243"/>
      <c r="J2580" s="239"/>
      <c r="K2580" s="239"/>
      <c r="L2580" s="244"/>
      <c r="M2580" s="245"/>
      <c r="N2580" s="246"/>
      <c r="O2580" s="246"/>
      <c r="P2580" s="246"/>
      <c r="Q2580" s="246"/>
      <c r="R2580" s="246"/>
      <c r="S2580" s="246"/>
      <c r="T2580" s="247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8" t="s">
        <v>327</v>
      </c>
      <c r="AU2580" s="248" t="s">
        <v>85</v>
      </c>
      <c r="AV2580" s="13" t="s">
        <v>82</v>
      </c>
      <c r="AW2580" s="13" t="s">
        <v>36</v>
      </c>
      <c r="AX2580" s="13" t="s">
        <v>75</v>
      </c>
      <c r="AY2580" s="248" t="s">
        <v>207</v>
      </c>
    </row>
    <row r="2581" s="14" customFormat="1">
      <c r="A2581" s="14"/>
      <c r="B2581" s="249"/>
      <c r="C2581" s="250"/>
      <c r="D2581" s="240" t="s">
        <v>327</v>
      </c>
      <c r="E2581" s="251" t="s">
        <v>19</v>
      </c>
      <c r="F2581" s="252" t="s">
        <v>2702</v>
      </c>
      <c r="G2581" s="250"/>
      <c r="H2581" s="253">
        <v>23.699999999999999</v>
      </c>
      <c r="I2581" s="254"/>
      <c r="J2581" s="250"/>
      <c r="K2581" s="250"/>
      <c r="L2581" s="255"/>
      <c r="M2581" s="256"/>
      <c r="N2581" s="257"/>
      <c r="O2581" s="257"/>
      <c r="P2581" s="257"/>
      <c r="Q2581" s="257"/>
      <c r="R2581" s="257"/>
      <c r="S2581" s="257"/>
      <c r="T2581" s="258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9" t="s">
        <v>327</v>
      </c>
      <c r="AU2581" s="259" t="s">
        <v>85</v>
      </c>
      <c r="AV2581" s="14" t="s">
        <v>85</v>
      </c>
      <c r="AW2581" s="14" t="s">
        <v>36</v>
      </c>
      <c r="AX2581" s="14" t="s">
        <v>82</v>
      </c>
      <c r="AY2581" s="259" t="s">
        <v>207</v>
      </c>
    </row>
    <row r="2582" s="2" customFormat="1" ht="21.75" customHeight="1">
      <c r="A2582" s="40"/>
      <c r="B2582" s="41"/>
      <c r="C2582" s="214" t="s">
        <v>3310</v>
      </c>
      <c r="D2582" s="214" t="s">
        <v>211</v>
      </c>
      <c r="E2582" s="215" t="s">
        <v>3311</v>
      </c>
      <c r="F2582" s="216" t="s">
        <v>3312</v>
      </c>
      <c r="G2582" s="217" t="s">
        <v>220</v>
      </c>
      <c r="H2582" s="218">
        <v>179.39699999999999</v>
      </c>
      <c r="I2582" s="219"/>
      <c r="J2582" s="220">
        <f>ROUND(I2582*H2582,2)</f>
        <v>0</v>
      </c>
      <c r="K2582" s="216" t="s">
        <v>323</v>
      </c>
      <c r="L2582" s="46"/>
      <c r="M2582" s="229" t="s">
        <v>19</v>
      </c>
      <c r="N2582" s="230" t="s">
        <v>46</v>
      </c>
      <c r="O2582" s="86"/>
      <c r="P2582" s="231">
        <f>O2582*H2582</f>
        <v>0</v>
      </c>
      <c r="Q2582" s="231">
        <v>0.00040000000000000002</v>
      </c>
      <c r="R2582" s="231">
        <f>Q2582*H2582</f>
        <v>0.071758799999999998</v>
      </c>
      <c r="S2582" s="231">
        <v>0</v>
      </c>
      <c r="T2582" s="232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6" t="s">
        <v>486</v>
      </c>
      <c r="AT2582" s="226" t="s">
        <v>211</v>
      </c>
      <c r="AU2582" s="226" t="s">
        <v>85</v>
      </c>
      <c r="AY2582" s="19" t="s">
        <v>207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9" t="s">
        <v>82</v>
      </c>
      <c r="BK2582" s="227">
        <f>ROUND(I2582*H2582,2)</f>
        <v>0</v>
      </c>
      <c r="BL2582" s="19" t="s">
        <v>486</v>
      </c>
      <c r="BM2582" s="226" t="s">
        <v>3313</v>
      </c>
    </row>
    <row r="2583" s="2" customFormat="1">
      <c r="A2583" s="40"/>
      <c r="B2583" s="41"/>
      <c r="C2583" s="42"/>
      <c r="D2583" s="233" t="s">
        <v>325</v>
      </c>
      <c r="E2583" s="42"/>
      <c r="F2583" s="234" t="s">
        <v>3314</v>
      </c>
      <c r="G2583" s="42"/>
      <c r="H2583" s="42"/>
      <c r="I2583" s="235"/>
      <c r="J2583" s="42"/>
      <c r="K2583" s="42"/>
      <c r="L2583" s="46"/>
      <c r="M2583" s="236"/>
      <c r="N2583" s="237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325</v>
      </c>
      <c r="AU2583" s="19" t="s">
        <v>85</v>
      </c>
    </row>
    <row r="2584" s="14" customFormat="1">
      <c r="A2584" s="14"/>
      <c r="B2584" s="249"/>
      <c r="C2584" s="250"/>
      <c r="D2584" s="240" t="s">
        <v>327</v>
      </c>
      <c r="E2584" s="251" t="s">
        <v>19</v>
      </c>
      <c r="F2584" s="252" t="s">
        <v>225</v>
      </c>
      <c r="G2584" s="250"/>
      <c r="H2584" s="253">
        <v>159.88</v>
      </c>
      <c r="I2584" s="254"/>
      <c r="J2584" s="250"/>
      <c r="K2584" s="250"/>
      <c r="L2584" s="255"/>
      <c r="M2584" s="256"/>
      <c r="N2584" s="257"/>
      <c r="O2584" s="257"/>
      <c r="P2584" s="257"/>
      <c r="Q2584" s="257"/>
      <c r="R2584" s="257"/>
      <c r="S2584" s="257"/>
      <c r="T2584" s="258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9" t="s">
        <v>327</v>
      </c>
      <c r="AU2584" s="259" t="s">
        <v>85</v>
      </c>
      <c r="AV2584" s="14" t="s">
        <v>85</v>
      </c>
      <c r="AW2584" s="14" t="s">
        <v>36</v>
      </c>
      <c r="AX2584" s="14" t="s">
        <v>75</v>
      </c>
      <c r="AY2584" s="259" t="s">
        <v>207</v>
      </c>
    </row>
    <row r="2585" s="14" customFormat="1">
      <c r="A2585" s="14"/>
      <c r="B2585" s="249"/>
      <c r="C2585" s="250"/>
      <c r="D2585" s="240" t="s">
        <v>327</v>
      </c>
      <c r="E2585" s="251" t="s">
        <v>19</v>
      </c>
      <c r="F2585" s="252" t="s">
        <v>240</v>
      </c>
      <c r="G2585" s="250"/>
      <c r="H2585" s="253">
        <v>19.516999999999999</v>
      </c>
      <c r="I2585" s="254"/>
      <c r="J2585" s="250"/>
      <c r="K2585" s="250"/>
      <c r="L2585" s="255"/>
      <c r="M2585" s="256"/>
      <c r="N2585" s="257"/>
      <c r="O2585" s="257"/>
      <c r="P2585" s="257"/>
      <c r="Q2585" s="257"/>
      <c r="R2585" s="257"/>
      <c r="S2585" s="257"/>
      <c r="T2585" s="258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9" t="s">
        <v>327</v>
      </c>
      <c r="AU2585" s="259" t="s">
        <v>85</v>
      </c>
      <c r="AV2585" s="14" t="s">
        <v>85</v>
      </c>
      <c r="AW2585" s="14" t="s">
        <v>36</v>
      </c>
      <c r="AX2585" s="14" t="s">
        <v>75</v>
      </c>
      <c r="AY2585" s="259" t="s">
        <v>207</v>
      </c>
    </row>
    <row r="2586" s="15" customFormat="1">
      <c r="A2586" s="15"/>
      <c r="B2586" s="260"/>
      <c r="C2586" s="261"/>
      <c r="D2586" s="240" t="s">
        <v>327</v>
      </c>
      <c r="E2586" s="262" t="s">
        <v>19</v>
      </c>
      <c r="F2586" s="263" t="s">
        <v>345</v>
      </c>
      <c r="G2586" s="261"/>
      <c r="H2586" s="264">
        <v>179.39699999999999</v>
      </c>
      <c r="I2586" s="265"/>
      <c r="J2586" s="261"/>
      <c r="K2586" s="261"/>
      <c r="L2586" s="266"/>
      <c r="M2586" s="267"/>
      <c r="N2586" s="268"/>
      <c r="O2586" s="268"/>
      <c r="P2586" s="268"/>
      <c r="Q2586" s="268"/>
      <c r="R2586" s="268"/>
      <c r="S2586" s="268"/>
      <c r="T2586" s="269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70" t="s">
        <v>327</v>
      </c>
      <c r="AU2586" s="270" t="s">
        <v>85</v>
      </c>
      <c r="AV2586" s="15" t="s">
        <v>215</v>
      </c>
      <c r="AW2586" s="15" t="s">
        <v>36</v>
      </c>
      <c r="AX2586" s="15" t="s">
        <v>82</v>
      </c>
      <c r="AY2586" s="270" t="s">
        <v>207</v>
      </c>
    </row>
    <row r="2587" s="2" customFormat="1" ht="16.5" customHeight="1">
      <c r="A2587" s="40"/>
      <c r="B2587" s="41"/>
      <c r="C2587" s="282" t="s">
        <v>3315</v>
      </c>
      <c r="D2587" s="282" t="s">
        <v>427</v>
      </c>
      <c r="E2587" s="283" t="s">
        <v>3316</v>
      </c>
      <c r="F2587" s="284" t="s">
        <v>3317</v>
      </c>
      <c r="G2587" s="285" t="s">
        <v>220</v>
      </c>
      <c r="H2587" s="286">
        <v>197.33699999999999</v>
      </c>
      <c r="I2587" s="287"/>
      <c r="J2587" s="288">
        <f>ROUND(I2587*H2587,2)</f>
        <v>0</v>
      </c>
      <c r="K2587" s="284" t="s">
        <v>323</v>
      </c>
      <c r="L2587" s="289"/>
      <c r="M2587" s="290" t="s">
        <v>19</v>
      </c>
      <c r="N2587" s="291" t="s">
        <v>46</v>
      </c>
      <c r="O2587" s="86"/>
      <c r="P2587" s="231">
        <f>O2587*H2587</f>
        <v>0</v>
      </c>
      <c r="Q2587" s="231">
        <v>0.0032000000000000002</v>
      </c>
      <c r="R2587" s="231">
        <f>Q2587*H2587</f>
        <v>0.6314784</v>
      </c>
      <c r="S2587" s="231">
        <v>0</v>
      </c>
      <c r="T2587" s="232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26" t="s">
        <v>677</v>
      </c>
      <c r="AT2587" s="226" t="s">
        <v>427</v>
      </c>
      <c r="AU2587" s="226" t="s">
        <v>85</v>
      </c>
      <c r="AY2587" s="19" t="s">
        <v>207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19" t="s">
        <v>82</v>
      </c>
      <c r="BK2587" s="227">
        <f>ROUND(I2587*H2587,2)</f>
        <v>0</v>
      </c>
      <c r="BL2587" s="19" t="s">
        <v>486</v>
      </c>
      <c r="BM2587" s="226" t="s">
        <v>3318</v>
      </c>
    </row>
    <row r="2588" s="14" customFormat="1">
      <c r="A2588" s="14"/>
      <c r="B2588" s="249"/>
      <c r="C2588" s="250"/>
      <c r="D2588" s="240" t="s">
        <v>327</v>
      </c>
      <c r="E2588" s="251" t="s">
        <v>19</v>
      </c>
      <c r="F2588" s="252" t="s">
        <v>3319</v>
      </c>
      <c r="G2588" s="250"/>
      <c r="H2588" s="253">
        <v>175.868</v>
      </c>
      <c r="I2588" s="254"/>
      <c r="J2588" s="250"/>
      <c r="K2588" s="250"/>
      <c r="L2588" s="255"/>
      <c r="M2588" s="256"/>
      <c r="N2588" s="257"/>
      <c r="O2588" s="257"/>
      <c r="P2588" s="257"/>
      <c r="Q2588" s="257"/>
      <c r="R2588" s="257"/>
      <c r="S2588" s="257"/>
      <c r="T2588" s="258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9" t="s">
        <v>327</v>
      </c>
      <c r="AU2588" s="259" t="s">
        <v>85</v>
      </c>
      <c r="AV2588" s="14" t="s">
        <v>85</v>
      </c>
      <c r="AW2588" s="14" t="s">
        <v>36</v>
      </c>
      <c r="AX2588" s="14" t="s">
        <v>75</v>
      </c>
      <c r="AY2588" s="259" t="s">
        <v>207</v>
      </c>
    </row>
    <row r="2589" s="14" customFormat="1">
      <c r="A2589" s="14"/>
      <c r="B2589" s="249"/>
      <c r="C2589" s="250"/>
      <c r="D2589" s="240" t="s">
        <v>327</v>
      </c>
      <c r="E2589" s="251" t="s">
        <v>19</v>
      </c>
      <c r="F2589" s="252" t="s">
        <v>3320</v>
      </c>
      <c r="G2589" s="250"/>
      <c r="H2589" s="253">
        <v>21.469000000000001</v>
      </c>
      <c r="I2589" s="254"/>
      <c r="J2589" s="250"/>
      <c r="K2589" s="250"/>
      <c r="L2589" s="255"/>
      <c r="M2589" s="256"/>
      <c r="N2589" s="257"/>
      <c r="O2589" s="257"/>
      <c r="P2589" s="257"/>
      <c r="Q2589" s="257"/>
      <c r="R2589" s="257"/>
      <c r="S2589" s="257"/>
      <c r="T2589" s="258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9" t="s">
        <v>327</v>
      </c>
      <c r="AU2589" s="259" t="s">
        <v>85</v>
      </c>
      <c r="AV2589" s="14" t="s">
        <v>85</v>
      </c>
      <c r="AW2589" s="14" t="s">
        <v>36</v>
      </c>
      <c r="AX2589" s="14" t="s">
        <v>75</v>
      </c>
      <c r="AY2589" s="259" t="s">
        <v>207</v>
      </c>
    </row>
    <row r="2590" s="15" customFormat="1">
      <c r="A2590" s="15"/>
      <c r="B2590" s="260"/>
      <c r="C2590" s="261"/>
      <c r="D2590" s="240" t="s">
        <v>327</v>
      </c>
      <c r="E2590" s="262" t="s">
        <v>19</v>
      </c>
      <c r="F2590" s="263" t="s">
        <v>345</v>
      </c>
      <c r="G2590" s="261"/>
      <c r="H2590" s="264">
        <v>197.33699999999999</v>
      </c>
      <c r="I2590" s="265"/>
      <c r="J2590" s="261"/>
      <c r="K2590" s="261"/>
      <c r="L2590" s="266"/>
      <c r="M2590" s="267"/>
      <c r="N2590" s="268"/>
      <c r="O2590" s="268"/>
      <c r="P2590" s="268"/>
      <c r="Q2590" s="268"/>
      <c r="R2590" s="268"/>
      <c r="S2590" s="268"/>
      <c r="T2590" s="269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70" t="s">
        <v>327</v>
      </c>
      <c r="AU2590" s="270" t="s">
        <v>85</v>
      </c>
      <c r="AV2590" s="15" t="s">
        <v>215</v>
      </c>
      <c r="AW2590" s="15" t="s">
        <v>36</v>
      </c>
      <c r="AX2590" s="15" t="s">
        <v>82</v>
      </c>
      <c r="AY2590" s="270" t="s">
        <v>207</v>
      </c>
    </row>
    <row r="2591" s="2" customFormat="1" ht="16.5" customHeight="1">
      <c r="A2591" s="40"/>
      <c r="B2591" s="41"/>
      <c r="C2591" s="214" t="s">
        <v>3321</v>
      </c>
      <c r="D2591" s="214" t="s">
        <v>211</v>
      </c>
      <c r="E2591" s="215" t="s">
        <v>3322</v>
      </c>
      <c r="F2591" s="216" t="s">
        <v>3323</v>
      </c>
      <c r="G2591" s="217" t="s">
        <v>496</v>
      </c>
      <c r="H2591" s="218">
        <v>26</v>
      </c>
      <c r="I2591" s="219"/>
      <c r="J2591" s="220">
        <f>ROUND(I2591*H2591,2)</f>
        <v>0</v>
      </c>
      <c r="K2591" s="216" t="s">
        <v>323</v>
      </c>
      <c r="L2591" s="46"/>
      <c r="M2591" s="229" t="s">
        <v>19</v>
      </c>
      <c r="N2591" s="230" t="s">
        <v>46</v>
      </c>
      <c r="O2591" s="86"/>
      <c r="P2591" s="231">
        <f>O2591*H2591</f>
        <v>0</v>
      </c>
      <c r="Q2591" s="231">
        <v>0</v>
      </c>
      <c r="R2591" s="231">
        <f>Q2591*H2591</f>
        <v>0</v>
      </c>
      <c r="S2591" s="231">
        <v>0.00029999999999999997</v>
      </c>
      <c r="T2591" s="232">
        <f>S2591*H2591</f>
        <v>0.0077999999999999996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26" t="s">
        <v>486</v>
      </c>
      <c r="AT2591" s="226" t="s">
        <v>211</v>
      </c>
      <c r="AU2591" s="226" t="s">
        <v>85</v>
      </c>
      <c r="AY2591" s="19" t="s">
        <v>207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19" t="s">
        <v>82</v>
      </c>
      <c r="BK2591" s="227">
        <f>ROUND(I2591*H2591,2)</f>
        <v>0</v>
      </c>
      <c r="BL2591" s="19" t="s">
        <v>486</v>
      </c>
      <c r="BM2591" s="226" t="s">
        <v>3324</v>
      </c>
    </row>
    <row r="2592" s="2" customFormat="1">
      <c r="A2592" s="40"/>
      <c r="B2592" s="41"/>
      <c r="C2592" s="42"/>
      <c r="D2592" s="233" t="s">
        <v>325</v>
      </c>
      <c r="E2592" s="42"/>
      <c r="F2592" s="234" t="s">
        <v>3325</v>
      </c>
      <c r="G2592" s="42"/>
      <c r="H2592" s="42"/>
      <c r="I2592" s="235"/>
      <c r="J2592" s="42"/>
      <c r="K2592" s="42"/>
      <c r="L2592" s="46"/>
      <c r="M2592" s="236"/>
      <c r="N2592" s="237"/>
      <c r="O2592" s="86"/>
      <c r="P2592" s="86"/>
      <c r="Q2592" s="86"/>
      <c r="R2592" s="86"/>
      <c r="S2592" s="86"/>
      <c r="T2592" s="87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T2592" s="19" t="s">
        <v>325</v>
      </c>
      <c r="AU2592" s="19" t="s">
        <v>85</v>
      </c>
    </row>
    <row r="2593" s="13" customFormat="1">
      <c r="A2593" s="13"/>
      <c r="B2593" s="238"/>
      <c r="C2593" s="239"/>
      <c r="D2593" s="240" t="s">
        <v>327</v>
      </c>
      <c r="E2593" s="241" t="s">
        <v>19</v>
      </c>
      <c r="F2593" s="242" t="s">
        <v>3326</v>
      </c>
      <c r="G2593" s="239"/>
      <c r="H2593" s="241" t="s">
        <v>19</v>
      </c>
      <c r="I2593" s="243"/>
      <c r="J2593" s="239"/>
      <c r="K2593" s="239"/>
      <c r="L2593" s="244"/>
      <c r="M2593" s="245"/>
      <c r="N2593" s="246"/>
      <c r="O2593" s="246"/>
      <c r="P2593" s="246"/>
      <c r="Q2593" s="246"/>
      <c r="R2593" s="246"/>
      <c r="S2593" s="246"/>
      <c r="T2593" s="247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8" t="s">
        <v>327</v>
      </c>
      <c r="AU2593" s="248" t="s">
        <v>85</v>
      </c>
      <c r="AV2593" s="13" t="s">
        <v>82</v>
      </c>
      <c r="AW2593" s="13" t="s">
        <v>36</v>
      </c>
      <c r="AX2593" s="13" t="s">
        <v>75</v>
      </c>
      <c r="AY2593" s="248" t="s">
        <v>207</v>
      </c>
    </row>
    <row r="2594" s="14" customFormat="1">
      <c r="A2594" s="14"/>
      <c r="B2594" s="249"/>
      <c r="C2594" s="250"/>
      <c r="D2594" s="240" t="s">
        <v>327</v>
      </c>
      <c r="E2594" s="251" t="s">
        <v>19</v>
      </c>
      <c r="F2594" s="252" t="s">
        <v>3327</v>
      </c>
      <c r="G2594" s="250"/>
      <c r="H2594" s="253">
        <v>26</v>
      </c>
      <c r="I2594" s="254"/>
      <c r="J2594" s="250"/>
      <c r="K2594" s="250"/>
      <c r="L2594" s="255"/>
      <c r="M2594" s="256"/>
      <c r="N2594" s="257"/>
      <c r="O2594" s="257"/>
      <c r="P2594" s="257"/>
      <c r="Q2594" s="257"/>
      <c r="R2594" s="257"/>
      <c r="S2594" s="257"/>
      <c r="T2594" s="258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9" t="s">
        <v>327</v>
      </c>
      <c r="AU2594" s="259" t="s">
        <v>85</v>
      </c>
      <c r="AV2594" s="14" t="s">
        <v>85</v>
      </c>
      <c r="AW2594" s="14" t="s">
        <v>36</v>
      </c>
      <c r="AX2594" s="14" t="s">
        <v>82</v>
      </c>
      <c r="AY2594" s="259" t="s">
        <v>207</v>
      </c>
    </row>
    <row r="2595" s="2" customFormat="1" ht="16.5" customHeight="1">
      <c r="A2595" s="40"/>
      <c r="B2595" s="41"/>
      <c r="C2595" s="214" t="s">
        <v>3328</v>
      </c>
      <c r="D2595" s="214" t="s">
        <v>211</v>
      </c>
      <c r="E2595" s="215" t="s">
        <v>3329</v>
      </c>
      <c r="F2595" s="216" t="s">
        <v>3330</v>
      </c>
      <c r="G2595" s="217" t="s">
        <v>496</v>
      </c>
      <c r="H2595" s="218">
        <v>77.049999999999997</v>
      </c>
      <c r="I2595" s="219"/>
      <c r="J2595" s="220">
        <f>ROUND(I2595*H2595,2)</f>
        <v>0</v>
      </c>
      <c r="K2595" s="216" t="s">
        <v>323</v>
      </c>
      <c r="L2595" s="46"/>
      <c r="M2595" s="229" t="s">
        <v>19</v>
      </c>
      <c r="N2595" s="230" t="s">
        <v>46</v>
      </c>
      <c r="O2595" s="86"/>
      <c r="P2595" s="231">
        <f>O2595*H2595</f>
        <v>0</v>
      </c>
      <c r="Q2595" s="231">
        <v>1.0000000000000001E-05</v>
      </c>
      <c r="R2595" s="231">
        <f>Q2595*H2595</f>
        <v>0.00077050000000000003</v>
      </c>
      <c r="S2595" s="231">
        <v>0</v>
      </c>
      <c r="T2595" s="232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6" t="s">
        <v>486</v>
      </c>
      <c r="AT2595" s="226" t="s">
        <v>211</v>
      </c>
      <c r="AU2595" s="226" t="s">
        <v>85</v>
      </c>
      <c r="AY2595" s="19" t="s">
        <v>207</v>
      </c>
      <c r="BE2595" s="227">
        <f>IF(N2595="základní",J2595,0)</f>
        <v>0</v>
      </c>
      <c r="BF2595" s="227">
        <f>IF(N2595="snížená",J2595,0)</f>
        <v>0</v>
      </c>
      <c r="BG2595" s="227">
        <f>IF(N2595="zákl. přenesená",J2595,0)</f>
        <v>0</v>
      </c>
      <c r="BH2595" s="227">
        <f>IF(N2595="sníž. přenesená",J2595,0)</f>
        <v>0</v>
      </c>
      <c r="BI2595" s="227">
        <f>IF(N2595="nulová",J2595,0)</f>
        <v>0</v>
      </c>
      <c r="BJ2595" s="19" t="s">
        <v>82</v>
      </c>
      <c r="BK2595" s="227">
        <f>ROUND(I2595*H2595,2)</f>
        <v>0</v>
      </c>
      <c r="BL2595" s="19" t="s">
        <v>486</v>
      </c>
      <c r="BM2595" s="226" t="s">
        <v>3331</v>
      </c>
    </row>
    <row r="2596" s="2" customFormat="1">
      <c r="A2596" s="40"/>
      <c r="B2596" s="41"/>
      <c r="C2596" s="42"/>
      <c r="D2596" s="233" t="s">
        <v>325</v>
      </c>
      <c r="E2596" s="42"/>
      <c r="F2596" s="234" t="s">
        <v>3332</v>
      </c>
      <c r="G2596" s="42"/>
      <c r="H2596" s="42"/>
      <c r="I2596" s="235"/>
      <c r="J2596" s="42"/>
      <c r="K2596" s="42"/>
      <c r="L2596" s="46"/>
      <c r="M2596" s="236"/>
      <c r="N2596" s="237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325</v>
      </c>
      <c r="AU2596" s="19" t="s">
        <v>85</v>
      </c>
    </row>
    <row r="2597" s="13" customFormat="1">
      <c r="A2597" s="13"/>
      <c r="B2597" s="238"/>
      <c r="C2597" s="239"/>
      <c r="D2597" s="240" t="s">
        <v>327</v>
      </c>
      <c r="E2597" s="241" t="s">
        <v>19</v>
      </c>
      <c r="F2597" s="242" t="s">
        <v>1605</v>
      </c>
      <c r="G2597" s="239"/>
      <c r="H2597" s="241" t="s">
        <v>19</v>
      </c>
      <c r="I2597" s="243"/>
      <c r="J2597" s="239"/>
      <c r="K2597" s="239"/>
      <c r="L2597" s="244"/>
      <c r="M2597" s="245"/>
      <c r="N2597" s="246"/>
      <c r="O2597" s="246"/>
      <c r="P2597" s="246"/>
      <c r="Q2597" s="246"/>
      <c r="R2597" s="246"/>
      <c r="S2597" s="246"/>
      <c r="T2597" s="247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8" t="s">
        <v>327</v>
      </c>
      <c r="AU2597" s="248" t="s">
        <v>85</v>
      </c>
      <c r="AV2597" s="13" t="s">
        <v>82</v>
      </c>
      <c r="AW2597" s="13" t="s">
        <v>36</v>
      </c>
      <c r="AX2597" s="13" t="s">
        <v>75</v>
      </c>
      <c r="AY2597" s="248" t="s">
        <v>207</v>
      </c>
    </row>
    <row r="2598" s="14" customFormat="1">
      <c r="A2598" s="14"/>
      <c r="B2598" s="249"/>
      <c r="C2598" s="250"/>
      <c r="D2598" s="240" t="s">
        <v>327</v>
      </c>
      <c r="E2598" s="251" t="s">
        <v>19</v>
      </c>
      <c r="F2598" s="252" t="s">
        <v>3333</v>
      </c>
      <c r="G2598" s="250"/>
      <c r="H2598" s="253">
        <v>21.379999999999999</v>
      </c>
      <c r="I2598" s="254"/>
      <c r="J2598" s="250"/>
      <c r="K2598" s="250"/>
      <c r="L2598" s="255"/>
      <c r="M2598" s="256"/>
      <c r="N2598" s="257"/>
      <c r="O2598" s="257"/>
      <c r="P2598" s="257"/>
      <c r="Q2598" s="257"/>
      <c r="R2598" s="257"/>
      <c r="S2598" s="257"/>
      <c r="T2598" s="258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9" t="s">
        <v>327</v>
      </c>
      <c r="AU2598" s="259" t="s">
        <v>85</v>
      </c>
      <c r="AV2598" s="14" t="s">
        <v>85</v>
      </c>
      <c r="AW2598" s="14" t="s">
        <v>36</v>
      </c>
      <c r="AX2598" s="14" t="s">
        <v>75</v>
      </c>
      <c r="AY2598" s="259" t="s">
        <v>207</v>
      </c>
    </row>
    <row r="2599" s="13" customFormat="1">
      <c r="A2599" s="13"/>
      <c r="B2599" s="238"/>
      <c r="C2599" s="239"/>
      <c r="D2599" s="240" t="s">
        <v>327</v>
      </c>
      <c r="E2599" s="241" t="s">
        <v>19</v>
      </c>
      <c r="F2599" s="242" t="s">
        <v>1322</v>
      </c>
      <c r="G2599" s="239"/>
      <c r="H2599" s="241" t="s">
        <v>19</v>
      </c>
      <c r="I2599" s="243"/>
      <c r="J2599" s="239"/>
      <c r="K2599" s="239"/>
      <c r="L2599" s="244"/>
      <c r="M2599" s="245"/>
      <c r="N2599" s="246"/>
      <c r="O2599" s="246"/>
      <c r="P2599" s="246"/>
      <c r="Q2599" s="246"/>
      <c r="R2599" s="246"/>
      <c r="S2599" s="246"/>
      <c r="T2599" s="247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8" t="s">
        <v>327</v>
      </c>
      <c r="AU2599" s="248" t="s">
        <v>85</v>
      </c>
      <c r="AV2599" s="13" t="s">
        <v>82</v>
      </c>
      <c r="AW2599" s="13" t="s">
        <v>36</v>
      </c>
      <c r="AX2599" s="13" t="s">
        <v>75</v>
      </c>
      <c r="AY2599" s="248" t="s">
        <v>207</v>
      </c>
    </row>
    <row r="2600" s="14" customFormat="1">
      <c r="A2600" s="14"/>
      <c r="B2600" s="249"/>
      <c r="C2600" s="250"/>
      <c r="D2600" s="240" t="s">
        <v>327</v>
      </c>
      <c r="E2600" s="251" t="s">
        <v>19</v>
      </c>
      <c r="F2600" s="252" t="s">
        <v>3334</v>
      </c>
      <c r="G2600" s="250"/>
      <c r="H2600" s="253">
        <v>36.700000000000003</v>
      </c>
      <c r="I2600" s="254"/>
      <c r="J2600" s="250"/>
      <c r="K2600" s="250"/>
      <c r="L2600" s="255"/>
      <c r="M2600" s="256"/>
      <c r="N2600" s="257"/>
      <c r="O2600" s="257"/>
      <c r="P2600" s="257"/>
      <c r="Q2600" s="257"/>
      <c r="R2600" s="257"/>
      <c r="S2600" s="257"/>
      <c r="T2600" s="258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9" t="s">
        <v>327</v>
      </c>
      <c r="AU2600" s="259" t="s">
        <v>85</v>
      </c>
      <c r="AV2600" s="14" t="s">
        <v>85</v>
      </c>
      <c r="AW2600" s="14" t="s">
        <v>36</v>
      </c>
      <c r="AX2600" s="14" t="s">
        <v>75</v>
      </c>
      <c r="AY2600" s="259" t="s">
        <v>207</v>
      </c>
    </row>
    <row r="2601" s="14" customFormat="1">
      <c r="A2601" s="14"/>
      <c r="B2601" s="249"/>
      <c r="C2601" s="250"/>
      <c r="D2601" s="240" t="s">
        <v>327</v>
      </c>
      <c r="E2601" s="251" t="s">
        <v>19</v>
      </c>
      <c r="F2601" s="252" t="s">
        <v>3335</v>
      </c>
      <c r="G2601" s="250"/>
      <c r="H2601" s="253">
        <v>-2.5</v>
      </c>
      <c r="I2601" s="254"/>
      <c r="J2601" s="250"/>
      <c r="K2601" s="250"/>
      <c r="L2601" s="255"/>
      <c r="M2601" s="256"/>
      <c r="N2601" s="257"/>
      <c r="O2601" s="257"/>
      <c r="P2601" s="257"/>
      <c r="Q2601" s="257"/>
      <c r="R2601" s="257"/>
      <c r="S2601" s="257"/>
      <c r="T2601" s="258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9" t="s">
        <v>327</v>
      </c>
      <c r="AU2601" s="259" t="s">
        <v>85</v>
      </c>
      <c r="AV2601" s="14" t="s">
        <v>85</v>
      </c>
      <c r="AW2601" s="14" t="s">
        <v>36</v>
      </c>
      <c r="AX2601" s="14" t="s">
        <v>75</v>
      </c>
      <c r="AY2601" s="259" t="s">
        <v>207</v>
      </c>
    </row>
    <row r="2602" s="13" customFormat="1">
      <c r="A2602" s="13"/>
      <c r="B2602" s="238"/>
      <c r="C2602" s="239"/>
      <c r="D2602" s="240" t="s">
        <v>327</v>
      </c>
      <c r="E2602" s="241" t="s">
        <v>19</v>
      </c>
      <c r="F2602" s="242" t="s">
        <v>1235</v>
      </c>
      <c r="G2602" s="239"/>
      <c r="H2602" s="241" t="s">
        <v>19</v>
      </c>
      <c r="I2602" s="243"/>
      <c r="J2602" s="239"/>
      <c r="K2602" s="239"/>
      <c r="L2602" s="244"/>
      <c r="M2602" s="245"/>
      <c r="N2602" s="246"/>
      <c r="O2602" s="246"/>
      <c r="P2602" s="246"/>
      <c r="Q2602" s="246"/>
      <c r="R2602" s="246"/>
      <c r="S2602" s="246"/>
      <c r="T2602" s="247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8" t="s">
        <v>327</v>
      </c>
      <c r="AU2602" s="248" t="s">
        <v>85</v>
      </c>
      <c r="AV2602" s="13" t="s">
        <v>82</v>
      </c>
      <c r="AW2602" s="13" t="s">
        <v>36</v>
      </c>
      <c r="AX2602" s="13" t="s">
        <v>75</v>
      </c>
      <c r="AY2602" s="248" t="s">
        <v>207</v>
      </c>
    </row>
    <row r="2603" s="14" customFormat="1">
      <c r="A2603" s="14"/>
      <c r="B2603" s="249"/>
      <c r="C2603" s="250"/>
      <c r="D2603" s="240" t="s">
        <v>327</v>
      </c>
      <c r="E2603" s="251" t="s">
        <v>19</v>
      </c>
      <c r="F2603" s="252" t="s">
        <v>3336</v>
      </c>
      <c r="G2603" s="250"/>
      <c r="H2603" s="253">
        <v>19.309999999999999</v>
      </c>
      <c r="I2603" s="254"/>
      <c r="J2603" s="250"/>
      <c r="K2603" s="250"/>
      <c r="L2603" s="255"/>
      <c r="M2603" s="256"/>
      <c r="N2603" s="257"/>
      <c r="O2603" s="257"/>
      <c r="P2603" s="257"/>
      <c r="Q2603" s="257"/>
      <c r="R2603" s="257"/>
      <c r="S2603" s="257"/>
      <c r="T2603" s="258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9" t="s">
        <v>327</v>
      </c>
      <c r="AU2603" s="259" t="s">
        <v>85</v>
      </c>
      <c r="AV2603" s="14" t="s">
        <v>85</v>
      </c>
      <c r="AW2603" s="14" t="s">
        <v>36</v>
      </c>
      <c r="AX2603" s="14" t="s">
        <v>75</v>
      </c>
      <c r="AY2603" s="259" t="s">
        <v>207</v>
      </c>
    </row>
    <row r="2604" s="14" customFormat="1">
      <c r="A2604" s="14"/>
      <c r="B2604" s="249"/>
      <c r="C2604" s="250"/>
      <c r="D2604" s="240" t="s">
        <v>327</v>
      </c>
      <c r="E2604" s="251" t="s">
        <v>19</v>
      </c>
      <c r="F2604" s="252" t="s">
        <v>3337</v>
      </c>
      <c r="G2604" s="250"/>
      <c r="H2604" s="253">
        <v>3.1600000000000001</v>
      </c>
      <c r="I2604" s="254"/>
      <c r="J2604" s="250"/>
      <c r="K2604" s="250"/>
      <c r="L2604" s="255"/>
      <c r="M2604" s="256"/>
      <c r="N2604" s="257"/>
      <c r="O2604" s="257"/>
      <c r="P2604" s="257"/>
      <c r="Q2604" s="257"/>
      <c r="R2604" s="257"/>
      <c r="S2604" s="257"/>
      <c r="T2604" s="258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9" t="s">
        <v>327</v>
      </c>
      <c r="AU2604" s="259" t="s">
        <v>85</v>
      </c>
      <c r="AV2604" s="14" t="s">
        <v>85</v>
      </c>
      <c r="AW2604" s="14" t="s">
        <v>36</v>
      </c>
      <c r="AX2604" s="14" t="s">
        <v>75</v>
      </c>
      <c r="AY2604" s="259" t="s">
        <v>207</v>
      </c>
    </row>
    <row r="2605" s="14" customFormat="1">
      <c r="A2605" s="14"/>
      <c r="B2605" s="249"/>
      <c r="C2605" s="250"/>
      <c r="D2605" s="240" t="s">
        <v>327</v>
      </c>
      <c r="E2605" s="251" t="s">
        <v>19</v>
      </c>
      <c r="F2605" s="252" t="s">
        <v>3338</v>
      </c>
      <c r="G2605" s="250"/>
      <c r="H2605" s="253">
        <v>-2.3999999999999999</v>
      </c>
      <c r="I2605" s="254"/>
      <c r="J2605" s="250"/>
      <c r="K2605" s="250"/>
      <c r="L2605" s="255"/>
      <c r="M2605" s="256"/>
      <c r="N2605" s="257"/>
      <c r="O2605" s="257"/>
      <c r="P2605" s="257"/>
      <c r="Q2605" s="257"/>
      <c r="R2605" s="257"/>
      <c r="S2605" s="257"/>
      <c r="T2605" s="258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9" t="s">
        <v>327</v>
      </c>
      <c r="AU2605" s="259" t="s">
        <v>85</v>
      </c>
      <c r="AV2605" s="14" t="s">
        <v>85</v>
      </c>
      <c r="AW2605" s="14" t="s">
        <v>36</v>
      </c>
      <c r="AX2605" s="14" t="s">
        <v>75</v>
      </c>
      <c r="AY2605" s="259" t="s">
        <v>207</v>
      </c>
    </row>
    <row r="2606" s="14" customFormat="1">
      <c r="A2606" s="14"/>
      <c r="B2606" s="249"/>
      <c r="C2606" s="250"/>
      <c r="D2606" s="240" t="s">
        <v>327</v>
      </c>
      <c r="E2606" s="251" t="s">
        <v>19</v>
      </c>
      <c r="F2606" s="252" t="s">
        <v>3339</v>
      </c>
      <c r="G2606" s="250"/>
      <c r="H2606" s="253">
        <v>1.3999999999999999</v>
      </c>
      <c r="I2606" s="254"/>
      <c r="J2606" s="250"/>
      <c r="K2606" s="250"/>
      <c r="L2606" s="255"/>
      <c r="M2606" s="256"/>
      <c r="N2606" s="257"/>
      <c r="O2606" s="257"/>
      <c r="P2606" s="257"/>
      <c r="Q2606" s="257"/>
      <c r="R2606" s="257"/>
      <c r="S2606" s="257"/>
      <c r="T2606" s="258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9" t="s">
        <v>327</v>
      </c>
      <c r="AU2606" s="259" t="s">
        <v>85</v>
      </c>
      <c r="AV2606" s="14" t="s">
        <v>85</v>
      </c>
      <c r="AW2606" s="14" t="s">
        <v>36</v>
      </c>
      <c r="AX2606" s="14" t="s">
        <v>75</v>
      </c>
      <c r="AY2606" s="259" t="s">
        <v>207</v>
      </c>
    </row>
    <row r="2607" s="15" customFormat="1">
      <c r="A2607" s="15"/>
      <c r="B2607" s="260"/>
      <c r="C2607" s="261"/>
      <c r="D2607" s="240" t="s">
        <v>327</v>
      </c>
      <c r="E2607" s="262" t="s">
        <v>19</v>
      </c>
      <c r="F2607" s="263" t="s">
        <v>345</v>
      </c>
      <c r="G2607" s="261"/>
      <c r="H2607" s="264">
        <v>77.049999999999997</v>
      </c>
      <c r="I2607" s="265"/>
      <c r="J2607" s="261"/>
      <c r="K2607" s="261"/>
      <c r="L2607" s="266"/>
      <c r="M2607" s="267"/>
      <c r="N2607" s="268"/>
      <c r="O2607" s="268"/>
      <c r="P2607" s="268"/>
      <c r="Q2607" s="268"/>
      <c r="R2607" s="268"/>
      <c r="S2607" s="268"/>
      <c r="T2607" s="269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70" t="s">
        <v>327</v>
      </c>
      <c r="AU2607" s="270" t="s">
        <v>85</v>
      </c>
      <c r="AV2607" s="15" t="s">
        <v>215</v>
      </c>
      <c r="AW2607" s="15" t="s">
        <v>36</v>
      </c>
      <c r="AX2607" s="15" t="s">
        <v>82</v>
      </c>
      <c r="AY2607" s="270" t="s">
        <v>207</v>
      </c>
    </row>
    <row r="2608" s="2" customFormat="1" ht="16.5" customHeight="1">
      <c r="A2608" s="40"/>
      <c r="B2608" s="41"/>
      <c r="C2608" s="282" t="s">
        <v>3340</v>
      </c>
      <c r="D2608" s="282" t="s">
        <v>427</v>
      </c>
      <c r="E2608" s="283" t="s">
        <v>3341</v>
      </c>
      <c r="F2608" s="284" t="s">
        <v>3342</v>
      </c>
      <c r="G2608" s="285" t="s">
        <v>496</v>
      </c>
      <c r="H2608" s="286">
        <v>80.903000000000006</v>
      </c>
      <c r="I2608" s="287"/>
      <c r="J2608" s="288">
        <f>ROUND(I2608*H2608,2)</f>
        <v>0</v>
      </c>
      <c r="K2608" s="284" t="s">
        <v>323</v>
      </c>
      <c r="L2608" s="289"/>
      <c r="M2608" s="290" t="s">
        <v>19</v>
      </c>
      <c r="N2608" s="291" t="s">
        <v>46</v>
      </c>
      <c r="O2608" s="86"/>
      <c r="P2608" s="231">
        <f>O2608*H2608</f>
        <v>0</v>
      </c>
      <c r="Q2608" s="231">
        <v>0.00035</v>
      </c>
      <c r="R2608" s="231">
        <f>Q2608*H2608</f>
        <v>0.028316050000000002</v>
      </c>
      <c r="S2608" s="231">
        <v>0</v>
      </c>
      <c r="T2608" s="232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26" t="s">
        <v>677</v>
      </c>
      <c r="AT2608" s="226" t="s">
        <v>427</v>
      </c>
      <c r="AU2608" s="226" t="s">
        <v>85</v>
      </c>
      <c r="AY2608" s="19" t="s">
        <v>207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19" t="s">
        <v>82</v>
      </c>
      <c r="BK2608" s="227">
        <f>ROUND(I2608*H2608,2)</f>
        <v>0</v>
      </c>
      <c r="BL2608" s="19" t="s">
        <v>486</v>
      </c>
      <c r="BM2608" s="226" t="s">
        <v>3343</v>
      </c>
    </row>
    <row r="2609" s="14" customFormat="1">
      <c r="A2609" s="14"/>
      <c r="B2609" s="249"/>
      <c r="C2609" s="250"/>
      <c r="D2609" s="240" t="s">
        <v>327</v>
      </c>
      <c r="E2609" s="251" t="s">
        <v>19</v>
      </c>
      <c r="F2609" s="252" t="s">
        <v>3344</v>
      </c>
      <c r="G2609" s="250"/>
      <c r="H2609" s="253">
        <v>80.903000000000006</v>
      </c>
      <c r="I2609" s="254"/>
      <c r="J2609" s="250"/>
      <c r="K2609" s="250"/>
      <c r="L2609" s="255"/>
      <c r="M2609" s="256"/>
      <c r="N2609" s="257"/>
      <c r="O2609" s="257"/>
      <c r="P2609" s="257"/>
      <c r="Q2609" s="257"/>
      <c r="R2609" s="257"/>
      <c r="S2609" s="257"/>
      <c r="T2609" s="258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9" t="s">
        <v>327</v>
      </c>
      <c r="AU2609" s="259" t="s">
        <v>85</v>
      </c>
      <c r="AV2609" s="14" t="s">
        <v>85</v>
      </c>
      <c r="AW2609" s="14" t="s">
        <v>36</v>
      </c>
      <c r="AX2609" s="14" t="s">
        <v>82</v>
      </c>
      <c r="AY2609" s="259" t="s">
        <v>207</v>
      </c>
    </row>
    <row r="2610" s="2" customFormat="1" ht="24.15" customHeight="1">
      <c r="A2610" s="40"/>
      <c r="B2610" s="41"/>
      <c r="C2610" s="214" t="s">
        <v>3345</v>
      </c>
      <c r="D2610" s="214" t="s">
        <v>211</v>
      </c>
      <c r="E2610" s="215" t="s">
        <v>3346</v>
      </c>
      <c r="F2610" s="216" t="s">
        <v>3347</v>
      </c>
      <c r="G2610" s="217" t="s">
        <v>430</v>
      </c>
      <c r="H2610" s="218">
        <v>2.0459999999999998</v>
      </c>
      <c r="I2610" s="219"/>
      <c r="J2610" s="220">
        <f>ROUND(I2610*H2610,2)</f>
        <v>0</v>
      </c>
      <c r="K2610" s="216" t="s">
        <v>323</v>
      </c>
      <c r="L2610" s="46"/>
      <c r="M2610" s="229" t="s">
        <v>19</v>
      </c>
      <c r="N2610" s="230" t="s">
        <v>46</v>
      </c>
      <c r="O2610" s="86"/>
      <c r="P2610" s="231">
        <f>O2610*H2610</f>
        <v>0</v>
      </c>
      <c r="Q2610" s="231">
        <v>0</v>
      </c>
      <c r="R2610" s="231">
        <f>Q2610*H2610</f>
        <v>0</v>
      </c>
      <c r="S2610" s="231">
        <v>0</v>
      </c>
      <c r="T2610" s="232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6" t="s">
        <v>486</v>
      </c>
      <c r="AT2610" s="226" t="s">
        <v>211</v>
      </c>
      <c r="AU2610" s="226" t="s">
        <v>85</v>
      </c>
      <c r="AY2610" s="19" t="s">
        <v>207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19" t="s">
        <v>82</v>
      </c>
      <c r="BK2610" s="227">
        <f>ROUND(I2610*H2610,2)</f>
        <v>0</v>
      </c>
      <c r="BL2610" s="19" t="s">
        <v>486</v>
      </c>
      <c r="BM2610" s="226" t="s">
        <v>3348</v>
      </c>
    </row>
    <row r="2611" s="2" customFormat="1">
      <c r="A2611" s="40"/>
      <c r="B2611" s="41"/>
      <c r="C2611" s="42"/>
      <c r="D2611" s="233" t="s">
        <v>325</v>
      </c>
      <c r="E2611" s="42"/>
      <c r="F2611" s="234" t="s">
        <v>3349</v>
      </c>
      <c r="G2611" s="42"/>
      <c r="H2611" s="42"/>
      <c r="I2611" s="235"/>
      <c r="J2611" s="42"/>
      <c r="K2611" s="42"/>
      <c r="L2611" s="46"/>
      <c r="M2611" s="236"/>
      <c r="N2611" s="237"/>
      <c r="O2611" s="86"/>
      <c r="P2611" s="86"/>
      <c r="Q2611" s="86"/>
      <c r="R2611" s="86"/>
      <c r="S2611" s="86"/>
      <c r="T2611" s="87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9" t="s">
        <v>325</v>
      </c>
      <c r="AU2611" s="19" t="s">
        <v>85</v>
      </c>
    </row>
    <row r="2612" s="12" customFormat="1" ht="22.8" customHeight="1">
      <c r="A2612" s="12"/>
      <c r="B2612" s="198"/>
      <c r="C2612" s="199"/>
      <c r="D2612" s="200" t="s">
        <v>74</v>
      </c>
      <c r="E2612" s="212" t="s">
        <v>3350</v>
      </c>
      <c r="F2612" s="212" t="s">
        <v>3351</v>
      </c>
      <c r="G2612" s="199"/>
      <c r="H2612" s="199"/>
      <c r="I2612" s="202"/>
      <c r="J2612" s="213">
        <f>BK2612</f>
        <v>0</v>
      </c>
      <c r="K2612" s="199"/>
      <c r="L2612" s="204"/>
      <c r="M2612" s="205"/>
      <c r="N2612" s="206"/>
      <c r="O2612" s="206"/>
      <c r="P2612" s="207">
        <f>SUM(P2613:P2886)</f>
        <v>0</v>
      </c>
      <c r="Q2612" s="206"/>
      <c r="R2612" s="207">
        <f>SUM(R2613:R2886)</f>
        <v>3.1857041599999998</v>
      </c>
      <c r="S2612" s="206"/>
      <c r="T2612" s="208">
        <f>SUM(T2613:T2886)</f>
        <v>0</v>
      </c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R2612" s="209" t="s">
        <v>85</v>
      </c>
      <c r="AT2612" s="210" t="s">
        <v>74</v>
      </c>
      <c r="AU2612" s="210" t="s">
        <v>82</v>
      </c>
      <c r="AY2612" s="209" t="s">
        <v>207</v>
      </c>
      <c r="BK2612" s="211">
        <f>SUM(BK2613:BK2886)</f>
        <v>0</v>
      </c>
    </row>
    <row r="2613" s="2" customFormat="1" ht="16.5" customHeight="1">
      <c r="A2613" s="40"/>
      <c r="B2613" s="41"/>
      <c r="C2613" s="214" t="s">
        <v>3352</v>
      </c>
      <c r="D2613" s="214" t="s">
        <v>211</v>
      </c>
      <c r="E2613" s="215" t="s">
        <v>3353</v>
      </c>
      <c r="F2613" s="216" t="s">
        <v>3354</v>
      </c>
      <c r="G2613" s="217" t="s">
        <v>220</v>
      </c>
      <c r="H2613" s="218">
        <v>587.01300000000003</v>
      </c>
      <c r="I2613" s="219"/>
      <c r="J2613" s="220">
        <f>ROUND(I2613*H2613,2)</f>
        <v>0</v>
      </c>
      <c r="K2613" s="216" t="s">
        <v>323</v>
      </c>
      <c r="L2613" s="46"/>
      <c r="M2613" s="229" t="s">
        <v>19</v>
      </c>
      <c r="N2613" s="230" t="s">
        <v>46</v>
      </c>
      <c r="O2613" s="86"/>
      <c r="P2613" s="231">
        <f>O2613*H2613</f>
        <v>0</v>
      </c>
      <c r="Q2613" s="231">
        <v>0.00020000000000000001</v>
      </c>
      <c r="R2613" s="231">
        <f>Q2613*H2613</f>
        <v>0.11740260000000001</v>
      </c>
      <c r="S2613" s="231">
        <v>0</v>
      </c>
      <c r="T2613" s="232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26" t="s">
        <v>486</v>
      </c>
      <c r="AT2613" s="226" t="s">
        <v>211</v>
      </c>
      <c r="AU2613" s="226" t="s">
        <v>85</v>
      </c>
      <c r="AY2613" s="19" t="s">
        <v>207</v>
      </c>
      <c r="BE2613" s="227">
        <f>IF(N2613="základní",J2613,0)</f>
        <v>0</v>
      </c>
      <c r="BF2613" s="227">
        <f>IF(N2613="snížená",J2613,0)</f>
        <v>0</v>
      </c>
      <c r="BG2613" s="227">
        <f>IF(N2613="zákl. přenesená",J2613,0)</f>
        <v>0</v>
      </c>
      <c r="BH2613" s="227">
        <f>IF(N2613="sníž. přenesená",J2613,0)</f>
        <v>0</v>
      </c>
      <c r="BI2613" s="227">
        <f>IF(N2613="nulová",J2613,0)</f>
        <v>0</v>
      </c>
      <c r="BJ2613" s="19" t="s">
        <v>82</v>
      </c>
      <c r="BK2613" s="227">
        <f>ROUND(I2613*H2613,2)</f>
        <v>0</v>
      </c>
      <c r="BL2613" s="19" t="s">
        <v>486</v>
      </c>
      <c r="BM2613" s="226" t="s">
        <v>3355</v>
      </c>
    </row>
    <row r="2614" s="2" customFormat="1">
      <c r="A2614" s="40"/>
      <c r="B2614" s="41"/>
      <c r="C2614" s="42"/>
      <c r="D2614" s="233" t="s">
        <v>325</v>
      </c>
      <c r="E2614" s="42"/>
      <c r="F2614" s="234" t="s">
        <v>3356</v>
      </c>
      <c r="G2614" s="42"/>
      <c r="H2614" s="42"/>
      <c r="I2614" s="235"/>
      <c r="J2614" s="42"/>
      <c r="K2614" s="42"/>
      <c r="L2614" s="46"/>
      <c r="M2614" s="236"/>
      <c r="N2614" s="237"/>
      <c r="O2614" s="86"/>
      <c r="P2614" s="86"/>
      <c r="Q2614" s="86"/>
      <c r="R2614" s="86"/>
      <c r="S2614" s="86"/>
      <c r="T2614" s="87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9" t="s">
        <v>325</v>
      </c>
      <c r="AU2614" s="19" t="s">
        <v>85</v>
      </c>
    </row>
    <row r="2615" s="14" customFormat="1">
      <c r="A2615" s="14"/>
      <c r="B2615" s="249"/>
      <c r="C2615" s="250"/>
      <c r="D2615" s="240" t="s">
        <v>327</v>
      </c>
      <c r="E2615" s="251" t="s">
        <v>19</v>
      </c>
      <c r="F2615" s="252" t="s">
        <v>222</v>
      </c>
      <c r="G2615" s="250"/>
      <c r="H2615" s="253">
        <v>54.549999999999997</v>
      </c>
      <c r="I2615" s="254"/>
      <c r="J2615" s="250"/>
      <c r="K2615" s="250"/>
      <c r="L2615" s="255"/>
      <c r="M2615" s="256"/>
      <c r="N2615" s="257"/>
      <c r="O2615" s="257"/>
      <c r="P2615" s="257"/>
      <c r="Q2615" s="257"/>
      <c r="R2615" s="257"/>
      <c r="S2615" s="257"/>
      <c r="T2615" s="258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9" t="s">
        <v>327</v>
      </c>
      <c r="AU2615" s="259" t="s">
        <v>85</v>
      </c>
      <c r="AV2615" s="14" t="s">
        <v>85</v>
      </c>
      <c r="AW2615" s="14" t="s">
        <v>36</v>
      </c>
      <c r="AX2615" s="14" t="s">
        <v>75</v>
      </c>
      <c r="AY2615" s="259" t="s">
        <v>207</v>
      </c>
    </row>
    <row r="2616" s="14" customFormat="1">
      <c r="A2616" s="14"/>
      <c r="B2616" s="249"/>
      <c r="C2616" s="250"/>
      <c r="D2616" s="240" t="s">
        <v>327</v>
      </c>
      <c r="E2616" s="251" t="s">
        <v>19</v>
      </c>
      <c r="F2616" s="252" t="s">
        <v>228</v>
      </c>
      <c r="G2616" s="250"/>
      <c r="H2616" s="253">
        <v>125.01000000000001</v>
      </c>
      <c r="I2616" s="254"/>
      <c r="J2616" s="250"/>
      <c r="K2616" s="250"/>
      <c r="L2616" s="255"/>
      <c r="M2616" s="256"/>
      <c r="N2616" s="257"/>
      <c r="O2616" s="257"/>
      <c r="P2616" s="257"/>
      <c r="Q2616" s="257"/>
      <c r="R2616" s="257"/>
      <c r="S2616" s="257"/>
      <c r="T2616" s="258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9" t="s">
        <v>327</v>
      </c>
      <c r="AU2616" s="259" t="s">
        <v>85</v>
      </c>
      <c r="AV2616" s="14" t="s">
        <v>85</v>
      </c>
      <c r="AW2616" s="14" t="s">
        <v>36</v>
      </c>
      <c r="AX2616" s="14" t="s">
        <v>75</v>
      </c>
      <c r="AY2616" s="259" t="s">
        <v>207</v>
      </c>
    </row>
    <row r="2617" s="14" customFormat="1">
      <c r="A2617" s="14"/>
      <c r="B2617" s="249"/>
      <c r="C2617" s="250"/>
      <c r="D2617" s="240" t="s">
        <v>327</v>
      </c>
      <c r="E2617" s="251" t="s">
        <v>19</v>
      </c>
      <c r="F2617" s="252" t="s">
        <v>230</v>
      </c>
      <c r="G2617" s="250"/>
      <c r="H2617" s="253">
        <v>30.719999999999999</v>
      </c>
      <c r="I2617" s="254"/>
      <c r="J2617" s="250"/>
      <c r="K2617" s="250"/>
      <c r="L2617" s="255"/>
      <c r="M2617" s="256"/>
      <c r="N2617" s="257"/>
      <c r="O2617" s="257"/>
      <c r="P2617" s="257"/>
      <c r="Q2617" s="257"/>
      <c r="R2617" s="257"/>
      <c r="S2617" s="257"/>
      <c r="T2617" s="258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9" t="s">
        <v>327</v>
      </c>
      <c r="AU2617" s="259" t="s">
        <v>85</v>
      </c>
      <c r="AV2617" s="14" t="s">
        <v>85</v>
      </c>
      <c r="AW2617" s="14" t="s">
        <v>36</v>
      </c>
      <c r="AX2617" s="14" t="s">
        <v>75</v>
      </c>
      <c r="AY2617" s="259" t="s">
        <v>207</v>
      </c>
    </row>
    <row r="2618" s="14" customFormat="1">
      <c r="A2618" s="14"/>
      <c r="B2618" s="249"/>
      <c r="C2618" s="250"/>
      <c r="D2618" s="240" t="s">
        <v>327</v>
      </c>
      <c r="E2618" s="251" t="s">
        <v>19</v>
      </c>
      <c r="F2618" s="252" t="s">
        <v>244</v>
      </c>
      <c r="G2618" s="250"/>
      <c r="H2618" s="253">
        <v>95.189999999999998</v>
      </c>
      <c r="I2618" s="254"/>
      <c r="J2618" s="250"/>
      <c r="K2618" s="250"/>
      <c r="L2618" s="255"/>
      <c r="M2618" s="256"/>
      <c r="N2618" s="257"/>
      <c r="O2618" s="257"/>
      <c r="P2618" s="257"/>
      <c r="Q2618" s="257"/>
      <c r="R2618" s="257"/>
      <c r="S2618" s="257"/>
      <c r="T2618" s="258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9" t="s">
        <v>327</v>
      </c>
      <c r="AU2618" s="259" t="s">
        <v>85</v>
      </c>
      <c r="AV2618" s="14" t="s">
        <v>85</v>
      </c>
      <c r="AW2618" s="14" t="s">
        <v>36</v>
      </c>
      <c r="AX2618" s="14" t="s">
        <v>75</v>
      </c>
      <c r="AY2618" s="259" t="s">
        <v>207</v>
      </c>
    </row>
    <row r="2619" s="14" customFormat="1">
      <c r="A2619" s="14"/>
      <c r="B2619" s="249"/>
      <c r="C2619" s="250"/>
      <c r="D2619" s="240" t="s">
        <v>327</v>
      </c>
      <c r="E2619" s="251" t="s">
        <v>19</v>
      </c>
      <c r="F2619" s="252" t="s">
        <v>246</v>
      </c>
      <c r="G2619" s="250"/>
      <c r="H2619" s="253">
        <v>0</v>
      </c>
      <c r="I2619" s="254"/>
      <c r="J2619" s="250"/>
      <c r="K2619" s="250"/>
      <c r="L2619" s="255"/>
      <c r="M2619" s="256"/>
      <c r="N2619" s="257"/>
      <c r="O2619" s="257"/>
      <c r="P2619" s="257"/>
      <c r="Q2619" s="257"/>
      <c r="R2619" s="257"/>
      <c r="S2619" s="257"/>
      <c r="T2619" s="258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9" t="s">
        <v>327</v>
      </c>
      <c r="AU2619" s="259" t="s">
        <v>85</v>
      </c>
      <c r="AV2619" s="14" t="s">
        <v>85</v>
      </c>
      <c r="AW2619" s="14" t="s">
        <v>36</v>
      </c>
      <c r="AX2619" s="14" t="s">
        <v>75</v>
      </c>
      <c r="AY2619" s="259" t="s">
        <v>207</v>
      </c>
    </row>
    <row r="2620" s="14" customFormat="1">
      <c r="A2620" s="14"/>
      <c r="B2620" s="249"/>
      <c r="C2620" s="250"/>
      <c r="D2620" s="240" t="s">
        <v>327</v>
      </c>
      <c r="E2620" s="251" t="s">
        <v>19</v>
      </c>
      <c r="F2620" s="252" t="s">
        <v>254</v>
      </c>
      <c r="G2620" s="250"/>
      <c r="H2620" s="253">
        <v>115.88</v>
      </c>
      <c r="I2620" s="254"/>
      <c r="J2620" s="250"/>
      <c r="K2620" s="250"/>
      <c r="L2620" s="255"/>
      <c r="M2620" s="256"/>
      <c r="N2620" s="257"/>
      <c r="O2620" s="257"/>
      <c r="P2620" s="257"/>
      <c r="Q2620" s="257"/>
      <c r="R2620" s="257"/>
      <c r="S2620" s="257"/>
      <c r="T2620" s="258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9" t="s">
        <v>327</v>
      </c>
      <c r="AU2620" s="259" t="s">
        <v>85</v>
      </c>
      <c r="AV2620" s="14" t="s">
        <v>85</v>
      </c>
      <c r="AW2620" s="14" t="s">
        <v>36</v>
      </c>
      <c r="AX2620" s="14" t="s">
        <v>75</v>
      </c>
      <c r="AY2620" s="259" t="s">
        <v>207</v>
      </c>
    </row>
    <row r="2621" s="14" customFormat="1">
      <c r="A2621" s="14"/>
      <c r="B2621" s="249"/>
      <c r="C2621" s="250"/>
      <c r="D2621" s="240" t="s">
        <v>327</v>
      </c>
      <c r="E2621" s="251" t="s">
        <v>19</v>
      </c>
      <c r="F2621" s="252" t="s">
        <v>256</v>
      </c>
      <c r="G2621" s="250"/>
      <c r="H2621" s="253">
        <v>146.63999999999999</v>
      </c>
      <c r="I2621" s="254"/>
      <c r="J2621" s="250"/>
      <c r="K2621" s="250"/>
      <c r="L2621" s="255"/>
      <c r="M2621" s="256"/>
      <c r="N2621" s="257"/>
      <c r="O2621" s="257"/>
      <c r="P2621" s="257"/>
      <c r="Q2621" s="257"/>
      <c r="R2621" s="257"/>
      <c r="S2621" s="257"/>
      <c r="T2621" s="258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9" t="s">
        <v>327</v>
      </c>
      <c r="AU2621" s="259" t="s">
        <v>85</v>
      </c>
      <c r="AV2621" s="14" t="s">
        <v>85</v>
      </c>
      <c r="AW2621" s="14" t="s">
        <v>36</v>
      </c>
      <c r="AX2621" s="14" t="s">
        <v>75</v>
      </c>
      <c r="AY2621" s="259" t="s">
        <v>207</v>
      </c>
    </row>
    <row r="2622" s="16" customFormat="1">
      <c r="A2622" s="16"/>
      <c r="B2622" s="271"/>
      <c r="C2622" s="272"/>
      <c r="D2622" s="240" t="s">
        <v>327</v>
      </c>
      <c r="E2622" s="273" t="s">
        <v>19</v>
      </c>
      <c r="F2622" s="274" t="s">
        <v>420</v>
      </c>
      <c r="G2622" s="272"/>
      <c r="H2622" s="275">
        <v>567.99000000000001</v>
      </c>
      <c r="I2622" s="276"/>
      <c r="J2622" s="272"/>
      <c r="K2622" s="272"/>
      <c r="L2622" s="277"/>
      <c r="M2622" s="278"/>
      <c r="N2622" s="279"/>
      <c r="O2622" s="279"/>
      <c r="P2622" s="279"/>
      <c r="Q2622" s="279"/>
      <c r="R2622" s="279"/>
      <c r="S2622" s="279"/>
      <c r="T2622" s="280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81" t="s">
        <v>327</v>
      </c>
      <c r="AU2622" s="281" t="s">
        <v>85</v>
      </c>
      <c r="AV2622" s="16" t="s">
        <v>216</v>
      </c>
      <c r="AW2622" s="16" t="s">
        <v>36</v>
      </c>
      <c r="AX2622" s="16" t="s">
        <v>75</v>
      </c>
      <c r="AY2622" s="281" t="s">
        <v>207</v>
      </c>
    </row>
    <row r="2623" s="13" customFormat="1">
      <c r="A2623" s="13"/>
      <c r="B2623" s="238"/>
      <c r="C2623" s="239"/>
      <c r="D2623" s="240" t="s">
        <v>327</v>
      </c>
      <c r="E2623" s="241" t="s">
        <v>19</v>
      </c>
      <c r="F2623" s="242" t="s">
        <v>3357</v>
      </c>
      <c r="G2623" s="239"/>
      <c r="H2623" s="241" t="s">
        <v>19</v>
      </c>
      <c r="I2623" s="243"/>
      <c r="J2623" s="239"/>
      <c r="K2623" s="239"/>
      <c r="L2623" s="244"/>
      <c r="M2623" s="245"/>
      <c r="N2623" s="246"/>
      <c r="O2623" s="246"/>
      <c r="P2623" s="246"/>
      <c r="Q2623" s="246"/>
      <c r="R2623" s="246"/>
      <c r="S2623" s="246"/>
      <c r="T2623" s="247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8" t="s">
        <v>327</v>
      </c>
      <c r="AU2623" s="248" t="s">
        <v>85</v>
      </c>
      <c r="AV2623" s="13" t="s">
        <v>82</v>
      </c>
      <c r="AW2623" s="13" t="s">
        <v>36</v>
      </c>
      <c r="AX2623" s="13" t="s">
        <v>75</v>
      </c>
      <c r="AY2623" s="248" t="s">
        <v>207</v>
      </c>
    </row>
    <row r="2624" s="13" customFormat="1">
      <c r="A2624" s="13"/>
      <c r="B2624" s="238"/>
      <c r="C2624" s="239"/>
      <c r="D2624" s="240" t="s">
        <v>327</v>
      </c>
      <c r="E2624" s="241" t="s">
        <v>19</v>
      </c>
      <c r="F2624" s="242" t="s">
        <v>764</v>
      </c>
      <c r="G2624" s="239"/>
      <c r="H2624" s="241" t="s">
        <v>19</v>
      </c>
      <c r="I2624" s="243"/>
      <c r="J2624" s="239"/>
      <c r="K2624" s="239"/>
      <c r="L2624" s="244"/>
      <c r="M2624" s="245"/>
      <c r="N2624" s="246"/>
      <c r="O2624" s="246"/>
      <c r="P2624" s="246"/>
      <c r="Q2624" s="246"/>
      <c r="R2624" s="246"/>
      <c r="S2624" s="246"/>
      <c r="T2624" s="247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8" t="s">
        <v>327</v>
      </c>
      <c r="AU2624" s="248" t="s">
        <v>85</v>
      </c>
      <c r="AV2624" s="13" t="s">
        <v>82</v>
      </c>
      <c r="AW2624" s="13" t="s">
        <v>36</v>
      </c>
      <c r="AX2624" s="13" t="s">
        <v>75</v>
      </c>
      <c r="AY2624" s="248" t="s">
        <v>207</v>
      </c>
    </row>
    <row r="2625" s="13" customFormat="1">
      <c r="A2625" s="13"/>
      <c r="B2625" s="238"/>
      <c r="C2625" s="239"/>
      <c r="D2625" s="240" t="s">
        <v>327</v>
      </c>
      <c r="E2625" s="241" t="s">
        <v>19</v>
      </c>
      <c r="F2625" s="242" t="s">
        <v>1603</v>
      </c>
      <c r="G2625" s="239"/>
      <c r="H2625" s="241" t="s">
        <v>19</v>
      </c>
      <c r="I2625" s="243"/>
      <c r="J2625" s="239"/>
      <c r="K2625" s="239"/>
      <c r="L2625" s="244"/>
      <c r="M2625" s="245"/>
      <c r="N2625" s="246"/>
      <c r="O2625" s="246"/>
      <c r="P2625" s="246"/>
      <c r="Q2625" s="246"/>
      <c r="R2625" s="246"/>
      <c r="S2625" s="246"/>
      <c r="T2625" s="247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8" t="s">
        <v>327</v>
      </c>
      <c r="AU2625" s="248" t="s">
        <v>85</v>
      </c>
      <c r="AV2625" s="13" t="s">
        <v>82</v>
      </c>
      <c r="AW2625" s="13" t="s">
        <v>36</v>
      </c>
      <c r="AX2625" s="13" t="s">
        <v>75</v>
      </c>
      <c r="AY2625" s="248" t="s">
        <v>207</v>
      </c>
    </row>
    <row r="2626" s="14" customFormat="1">
      <c r="A2626" s="14"/>
      <c r="B2626" s="249"/>
      <c r="C2626" s="250"/>
      <c r="D2626" s="240" t="s">
        <v>327</v>
      </c>
      <c r="E2626" s="251" t="s">
        <v>19</v>
      </c>
      <c r="F2626" s="252" t="s">
        <v>3358</v>
      </c>
      <c r="G2626" s="250"/>
      <c r="H2626" s="253">
        <v>0.85399999999999998</v>
      </c>
      <c r="I2626" s="254"/>
      <c r="J2626" s="250"/>
      <c r="K2626" s="250"/>
      <c r="L2626" s="255"/>
      <c r="M2626" s="256"/>
      <c r="N2626" s="257"/>
      <c r="O2626" s="257"/>
      <c r="P2626" s="257"/>
      <c r="Q2626" s="257"/>
      <c r="R2626" s="257"/>
      <c r="S2626" s="257"/>
      <c r="T2626" s="258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9" t="s">
        <v>327</v>
      </c>
      <c r="AU2626" s="259" t="s">
        <v>85</v>
      </c>
      <c r="AV2626" s="14" t="s">
        <v>85</v>
      </c>
      <c r="AW2626" s="14" t="s">
        <v>36</v>
      </c>
      <c r="AX2626" s="14" t="s">
        <v>75</v>
      </c>
      <c r="AY2626" s="259" t="s">
        <v>207</v>
      </c>
    </row>
    <row r="2627" s="13" customFormat="1">
      <c r="A2627" s="13"/>
      <c r="B2627" s="238"/>
      <c r="C2627" s="239"/>
      <c r="D2627" s="240" t="s">
        <v>327</v>
      </c>
      <c r="E2627" s="241" t="s">
        <v>19</v>
      </c>
      <c r="F2627" s="242" t="s">
        <v>1388</v>
      </c>
      <c r="G2627" s="239"/>
      <c r="H2627" s="241" t="s">
        <v>19</v>
      </c>
      <c r="I2627" s="243"/>
      <c r="J2627" s="239"/>
      <c r="K2627" s="239"/>
      <c r="L2627" s="244"/>
      <c r="M2627" s="245"/>
      <c r="N2627" s="246"/>
      <c r="O2627" s="246"/>
      <c r="P2627" s="246"/>
      <c r="Q2627" s="246"/>
      <c r="R2627" s="246"/>
      <c r="S2627" s="246"/>
      <c r="T2627" s="247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8" t="s">
        <v>327</v>
      </c>
      <c r="AU2627" s="248" t="s">
        <v>85</v>
      </c>
      <c r="AV2627" s="13" t="s">
        <v>82</v>
      </c>
      <c r="AW2627" s="13" t="s">
        <v>36</v>
      </c>
      <c r="AX2627" s="13" t="s">
        <v>75</v>
      </c>
      <c r="AY2627" s="248" t="s">
        <v>207</v>
      </c>
    </row>
    <row r="2628" s="14" customFormat="1">
      <c r="A2628" s="14"/>
      <c r="B2628" s="249"/>
      <c r="C2628" s="250"/>
      <c r="D2628" s="240" t="s">
        <v>327</v>
      </c>
      <c r="E2628" s="251" t="s">
        <v>19</v>
      </c>
      <c r="F2628" s="252" t="s">
        <v>3359</v>
      </c>
      <c r="G2628" s="250"/>
      <c r="H2628" s="253">
        <v>1.167</v>
      </c>
      <c r="I2628" s="254"/>
      <c r="J2628" s="250"/>
      <c r="K2628" s="250"/>
      <c r="L2628" s="255"/>
      <c r="M2628" s="256"/>
      <c r="N2628" s="257"/>
      <c r="O2628" s="257"/>
      <c r="P2628" s="257"/>
      <c r="Q2628" s="257"/>
      <c r="R2628" s="257"/>
      <c r="S2628" s="257"/>
      <c r="T2628" s="258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9" t="s">
        <v>327</v>
      </c>
      <c r="AU2628" s="259" t="s">
        <v>85</v>
      </c>
      <c r="AV2628" s="14" t="s">
        <v>85</v>
      </c>
      <c r="AW2628" s="14" t="s">
        <v>36</v>
      </c>
      <c r="AX2628" s="14" t="s">
        <v>75</v>
      </c>
      <c r="AY2628" s="259" t="s">
        <v>207</v>
      </c>
    </row>
    <row r="2629" s="13" customFormat="1">
      <c r="A2629" s="13"/>
      <c r="B2629" s="238"/>
      <c r="C2629" s="239"/>
      <c r="D2629" s="240" t="s">
        <v>327</v>
      </c>
      <c r="E2629" s="241" t="s">
        <v>19</v>
      </c>
      <c r="F2629" s="242" t="s">
        <v>1610</v>
      </c>
      <c r="G2629" s="239"/>
      <c r="H2629" s="241" t="s">
        <v>19</v>
      </c>
      <c r="I2629" s="243"/>
      <c r="J2629" s="239"/>
      <c r="K2629" s="239"/>
      <c r="L2629" s="244"/>
      <c r="M2629" s="245"/>
      <c r="N2629" s="246"/>
      <c r="O2629" s="246"/>
      <c r="P2629" s="246"/>
      <c r="Q2629" s="246"/>
      <c r="R2629" s="246"/>
      <c r="S2629" s="246"/>
      <c r="T2629" s="247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8" t="s">
        <v>327</v>
      </c>
      <c r="AU2629" s="248" t="s">
        <v>85</v>
      </c>
      <c r="AV2629" s="13" t="s">
        <v>82</v>
      </c>
      <c r="AW2629" s="13" t="s">
        <v>36</v>
      </c>
      <c r="AX2629" s="13" t="s">
        <v>75</v>
      </c>
      <c r="AY2629" s="248" t="s">
        <v>207</v>
      </c>
    </row>
    <row r="2630" s="14" customFormat="1">
      <c r="A2630" s="14"/>
      <c r="B2630" s="249"/>
      <c r="C2630" s="250"/>
      <c r="D2630" s="240" t="s">
        <v>327</v>
      </c>
      <c r="E2630" s="251" t="s">
        <v>19</v>
      </c>
      <c r="F2630" s="252" t="s">
        <v>3360</v>
      </c>
      <c r="G2630" s="250"/>
      <c r="H2630" s="253">
        <v>0.52000000000000002</v>
      </c>
      <c r="I2630" s="254"/>
      <c r="J2630" s="250"/>
      <c r="K2630" s="250"/>
      <c r="L2630" s="255"/>
      <c r="M2630" s="256"/>
      <c r="N2630" s="257"/>
      <c r="O2630" s="257"/>
      <c r="P2630" s="257"/>
      <c r="Q2630" s="257"/>
      <c r="R2630" s="257"/>
      <c r="S2630" s="257"/>
      <c r="T2630" s="258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9" t="s">
        <v>327</v>
      </c>
      <c r="AU2630" s="259" t="s">
        <v>85</v>
      </c>
      <c r="AV2630" s="14" t="s">
        <v>85</v>
      </c>
      <c r="AW2630" s="14" t="s">
        <v>36</v>
      </c>
      <c r="AX2630" s="14" t="s">
        <v>75</v>
      </c>
      <c r="AY2630" s="259" t="s">
        <v>207</v>
      </c>
    </row>
    <row r="2631" s="13" customFormat="1">
      <c r="A2631" s="13"/>
      <c r="B2631" s="238"/>
      <c r="C2631" s="239"/>
      <c r="D2631" s="240" t="s">
        <v>327</v>
      </c>
      <c r="E2631" s="241" t="s">
        <v>19</v>
      </c>
      <c r="F2631" s="242" t="s">
        <v>1620</v>
      </c>
      <c r="G2631" s="239"/>
      <c r="H2631" s="241" t="s">
        <v>19</v>
      </c>
      <c r="I2631" s="243"/>
      <c r="J2631" s="239"/>
      <c r="K2631" s="239"/>
      <c r="L2631" s="244"/>
      <c r="M2631" s="245"/>
      <c r="N2631" s="246"/>
      <c r="O2631" s="246"/>
      <c r="P2631" s="246"/>
      <c r="Q2631" s="246"/>
      <c r="R2631" s="246"/>
      <c r="S2631" s="246"/>
      <c r="T2631" s="247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8" t="s">
        <v>327</v>
      </c>
      <c r="AU2631" s="248" t="s">
        <v>85</v>
      </c>
      <c r="AV2631" s="13" t="s">
        <v>82</v>
      </c>
      <c r="AW2631" s="13" t="s">
        <v>36</v>
      </c>
      <c r="AX2631" s="13" t="s">
        <v>75</v>
      </c>
      <c r="AY2631" s="248" t="s">
        <v>207</v>
      </c>
    </row>
    <row r="2632" s="14" customFormat="1">
      <c r="A2632" s="14"/>
      <c r="B2632" s="249"/>
      <c r="C2632" s="250"/>
      <c r="D2632" s="240" t="s">
        <v>327</v>
      </c>
      <c r="E2632" s="251" t="s">
        <v>19</v>
      </c>
      <c r="F2632" s="252" t="s">
        <v>3361</v>
      </c>
      <c r="G2632" s="250"/>
      <c r="H2632" s="253">
        <v>0.36799999999999999</v>
      </c>
      <c r="I2632" s="254"/>
      <c r="J2632" s="250"/>
      <c r="K2632" s="250"/>
      <c r="L2632" s="255"/>
      <c r="M2632" s="256"/>
      <c r="N2632" s="257"/>
      <c r="O2632" s="257"/>
      <c r="P2632" s="257"/>
      <c r="Q2632" s="257"/>
      <c r="R2632" s="257"/>
      <c r="S2632" s="257"/>
      <c r="T2632" s="258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9" t="s">
        <v>327</v>
      </c>
      <c r="AU2632" s="259" t="s">
        <v>85</v>
      </c>
      <c r="AV2632" s="14" t="s">
        <v>85</v>
      </c>
      <c r="AW2632" s="14" t="s">
        <v>36</v>
      </c>
      <c r="AX2632" s="14" t="s">
        <v>75</v>
      </c>
      <c r="AY2632" s="259" t="s">
        <v>207</v>
      </c>
    </row>
    <row r="2633" s="13" customFormat="1">
      <c r="A2633" s="13"/>
      <c r="B2633" s="238"/>
      <c r="C2633" s="239"/>
      <c r="D2633" s="240" t="s">
        <v>327</v>
      </c>
      <c r="E2633" s="241" t="s">
        <v>19</v>
      </c>
      <c r="F2633" s="242" t="s">
        <v>1625</v>
      </c>
      <c r="G2633" s="239"/>
      <c r="H2633" s="241" t="s">
        <v>19</v>
      </c>
      <c r="I2633" s="243"/>
      <c r="J2633" s="239"/>
      <c r="K2633" s="239"/>
      <c r="L2633" s="244"/>
      <c r="M2633" s="245"/>
      <c r="N2633" s="246"/>
      <c r="O2633" s="246"/>
      <c r="P2633" s="246"/>
      <c r="Q2633" s="246"/>
      <c r="R2633" s="246"/>
      <c r="S2633" s="246"/>
      <c r="T2633" s="247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8" t="s">
        <v>327</v>
      </c>
      <c r="AU2633" s="248" t="s">
        <v>85</v>
      </c>
      <c r="AV2633" s="13" t="s">
        <v>82</v>
      </c>
      <c r="AW2633" s="13" t="s">
        <v>36</v>
      </c>
      <c r="AX2633" s="13" t="s">
        <v>75</v>
      </c>
      <c r="AY2633" s="248" t="s">
        <v>207</v>
      </c>
    </row>
    <row r="2634" s="14" customFormat="1">
      <c r="A2634" s="14"/>
      <c r="B2634" s="249"/>
      <c r="C2634" s="250"/>
      <c r="D2634" s="240" t="s">
        <v>327</v>
      </c>
      <c r="E2634" s="251" t="s">
        <v>19</v>
      </c>
      <c r="F2634" s="252" t="s">
        <v>3362</v>
      </c>
      <c r="G2634" s="250"/>
      <c r="H2634" s="253">
        <v>0.75</v>
      </c>
      <c r="I2634" s="254"/>
      <c r="J2634" s="250"/>
      <c r="K2634" s="250"/>
      <c r="L2634" s="255"/>
      <c r="M2634" s="256"/>
      <c r="N2634" s="257"/>
      <c r="O2634" s="257"/>
      <c r="P2634" s="257"/>
      <c r="Q2634" s="257"/>
      <c r="R2634" s="257"/>
      <c r="S2634" s="257"/>
      <c r="T2634" s="258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9" t="s">
        <v>327</v>
      </c>
      <c r="AU2634" s="259" t="s">
        <v>85</v>
      </c>
      <c r="AV2634" s="14" t="s">
        <v>85</v>
      </c>
      <c r="AW2634" s="14" t="s">
        <v>36</v>
      </c>
      <c r="AX2634" s="14" t="s">
        <v>75</v>
      </c>
      <c r="AY2634" s="259" t="s">
        <v>207</v>
      </c>
    </row>
    <row r="2635" s="13" customFormat="1">
      <c r="A2635" s="13"/>
      <c r="B2635" s="238"/>
      <c r="C2635" s="239"/>
      <c r="D2635" s="240" t="s">
        <v>327</v>
      </c>
      <c r="E2635" s="241" t="s">
        <v>19</v>
      </c>
      <c r="F2635" s="242" t="s">
        <v>1332</v>
      </c>
      <c r="G2635" s="239"/>
      <c r="H2635" s="241" t="s">
        <v>19</v>
      </c>
      <c r="I2635" s="243"/>
      <c r="J2635" s="239"/>
      <c r="K2635" s="239"/>
      <c r="L2635" s="244"/>
      <c r="M2635" s="245"/>
      <c r="N2635" s="246"/>
      <c r="O2635" s="246"/>
      <c r="P2635" s="246"/>
      <c r="Q2635" s="246"/>
      <c r="R2635" s="246"/>
      <c r="S2635" s="246"/>
      <c r="T2635" s="247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8" t="s">
        <v>327</v>
      </c>
      <c r="AU2635" s="248" t="s">
        <v>85</v>
      </c>
      <c r="AV2635" s="13" t="s">
        <v>82</v>
      </c>
      <c r="AW2635" s="13" t="s">
        <v>36</v>
      </c>
      <c r="AX2635" s="13" t="s">
        <v>75</v>
      </c>
      <c r="AY2635" s="248" t="s">
        <v>207</v>
      </c>
    </row>
    <row r="2636" s="14" customFormat="1">
      <c r="A2636" s="14"/>
      <c r="B2636" s="249"/>
      <c r="C2636" s="250"/>
      <c r="D2636" s="240" t="s">
        <v>327</v>
      </c>
      <c r="E2636" s="251" t="s">
        <v>19</v>
      </c>
      <c r="F2636" s="252" t="s">
        <v>3363</v>
      </c>
      <c r="G2636" s="250"/>
      <c r="H2636" s="253">
        <v>1.96</v>
      </c>
      <c r="I2636" s="254"/>
      <c r="J2636" s="250"/>
      <c r="K2636" s="250"/>
      <c r="L2636" s="255"/>
      <c r="M2636" s="256"/>
      <c r="N2636" s="257"/>
      <c r="O2636" s="257"/>
      <c r="P2636" s="257"/>
      <c r="Q2636" s="257"/>
      <c r="R2636" s="257"/>
      <c r="S2636" s="257"/>
      <c r="T2636" s="258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9" t="s">
        <v>327</v>
      </c>
      <c r="AU2636" s="259" t="s">
        <v>85</v>
      </c>
      <c r="AV2636" s="14" t="s">
        <v>85</v>
      </c>
      <c r="AW2636" s="14" t="s">
        <v>36</v>
      </c>
      <c r="AX2636" s="14" t="s">
        <v>75</v>
      </c>
      <c r="AY2636" s="259" t="s">
        <v>207</v>
      </c>
    </row>
    <row r="2637" s="13" customFormat="1">
      <c r="A2637" s="13"/>
      <c r="B2637" s="238"/>
      <c r="C2637" s="239"/>
      <c r="D2637" s="240" t="s">
        <v>327</v>
      </c>
      <c r="E2637" s="241" t="s">
        <v>19</v>
      </c>
      <c r="F2637" s="242" t="s">
        <v>1335</v>
      </c>
      <c r="G2637" s="239"/>
      <c r="H2637" s="241" t="s">
        <v>19</v>
      </c>
      <c r="I2637" s="243"/>
      <c r="J2637" s="239"/>
      <c r="K2637" s="239"/>
      <c r="L2637" s="244"/>
      <c r="M2637" s="245"/>
      <c r="N2637" s="246"/>
      <c r="O2637" s="246"/>
      <c r="P2637" s="246"/>
      <c r="Q2637" s="246"/>
      <c r="R2637" s="246"/>
      <c r="S2637" s="246"/>
      <c r="T2637" s="247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8" t="s">
        <v>327</v>
      </c>
      <c r="AU2637" s="248" t="s">
        <v>85</v>
      </c>
      <c r="AV2637" s="13" t="s">
        <v>82</v>
      </c>
      <c r="AW2637" s="13" t="s">
        <v>36</v>
      </c>
      <c r="AX2637" s="13" t="s">
        <v>75</v>
      </c>
      <c r="AY2637" s="248" t="s">
        <v>207</v>
      </c>
    </row>
    <row r="2638" s="14" customFormat="1">
      <c r="A2638" s="14"/>
      <c r="B2638" s="249"/>
      <c r="C2638" s="250"/>
      <c r="D2638" s="240" t="s">
        <v>327</v>
      </c>
      <c r="E2638" s="251" t="s">
        <v>19</v>
      </c>
      <c r="F2638" s="252" t="s">
        <v>3364</v>
      </c>
      <c r="G2638" s="250"/>
      <c r="H2638" s="253">
        <v>2.5310000000000001</v>
      </c>
      <c r="I2638" s="254"/>
      <c r="J2638" s="250"/>
      <c r="K2638" s="250"/>
      <c r="L2638" s="255"/>
      <c r="M2638" s="256"/>
      <c r="N2638" s="257"/>
      <c r="O2638" s="257"/>
      <c r="P2638" s="257"/>
      <c r="Q2638" s="257"/>
      <c r="R2638" s="257"/>
      <c r="S2638" s="257"/>
      <c r="T2638" s="258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9" t="s">
        <v>327</v>
      </c>
      <c r="AU2638" s="259" t="s">
        <v>85</v>
      </c>
      <c r="AV2638" s="14" t="s">
        <v>85</v>
      </c>
      <c r="AW2638" s="14" t="s">
        <v>36</v>
      </c>
      <c r="AX2638" s="14" t="s">
        <v>75</v>
      </c>
      <c r="AY2638" s="259" t="s">
        <v>207</v>
      </c>
    </row>
    <row r="2639" s="14" customFormat="1">
      <c r="A2639" s="14"/>
      <c r="B2639" s="249"/>
      <c r="C2639" s="250"/>
      <c r="D2639" s="240" t="s">
        <v>327</v>
      </c>
      <c r="E2639" s="251" t="s">
        <v>19</v>
      </c>
      <c r="F2639" s="252" t="s">
        <v>3365</v>
      </c>
      <c r="G2639" s="250"/>
      <c r="H2639" s="253">
        <v>0.064000000000000001</v>
      </c>
      <c r="I2639" s="254"/>
      <c r="J2639" s="250"/>
      <c r="K2639" s="250"/>
      <c r="L2639" s="255"/>
      <c r="M2639" s="256"/>
      <c r="N2639" s="257"/>
      <c r="O2639" s="257"/>
      <c r="P2639" s="257"/>
      <c r="Q2639" s="257"/>
      <c r="R2639" s="257"/>
      <c r="S2639" s="257"/>
      <c r="T2639" s="258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9" t="s">
        <v>327</v>
      </c>
      <c r="AU2639" s="259" t="s">
        <v>85</v>
      </c>
      <c r="AV2639" s="14" t="s">
        <v>85</v>
      </c>
      <c r="AW2639" s="14" t="s">
        <v>36</v>
      </c>
      <c r="AX2639" s="14" t="s">
        <v>75</v>
      </c>
      <c r="AY2639" s="259" t="s">
        <v>207</v>
      </c>
    </row>
    <row r="2640" s="13" customFormat="1">
      <c r="A2640" s="13"/>
      <c r="B2640" s="238"/>
      <c r="C2640" s="239"/>
      <c r="D2640" s="240" t="s">
        <v>327</v>
      </c>
      <c r="E2640" s="241" t="s">
        <v>19</v>
      </c>
      <c r="F2640" s="242" t="s">
        <v>1339</v>
      </c>
      <c r="G2640" s="239"/>
      <c r="H2640" s="241" t="s">
        <v>19</v>
      </c>
      <c r="I2640" s="243"/>
      <c r="J2640" s="239"/>
      <c r="K2640" s="239"/>
      <c r="L2640" s="244"/>
      <c r="M2640" s="245"/>
      <c r="N2640" s="246"/>
      <c r="O2640" s="246"/>
      <c r="P2640" s="246"/>
      <c r="Q2640" s="246"/>
      <c r="R2640" s="246"/>
      <c r="S2640" s="246"/>
      <c r="T2640" s="247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8" t="s">
        <v>327</v>
      </c>
      <c r="AU2640" s="248" t="s">
        <v>85</v>
      </c>
      <c r="AV2640" s="13" t="s">
        <v>82</v>
      </c>
      <c r="AW2640" s="13" t="s">
        <v>36</v>
      </c>
      <c r="AX2640" s="13" t="s">
        <v>75</v>
      </c>
      <c r="AY2640" s="248" t="s">
        <v>207</v>
      </c>
    </row>
    <row r="2641" s="14" customFormat="1">
      <c r="A2641" s="14"/>
      <c r="B2641" s="249"/>
      <c r="C2641" s="250"/>
      <c r="D2641" s="240" t="s">
        <v>327</v>
      </c>
      <c r="E2641" s="251" t="s">
        <v>19</v>
      </c>
      <c r="F2641" s="252" t="s">
        <v>3366</v>
      </c>
      <c r="G2641" s="250"/>
      <c r="H2641" s="253">
        <v>0.92800000000000005</v>
      </c>
      <c r="I2641" s="254"/>
      <c r="J2641" s="250"/>
      <c r="K2641" s="250"/>
      <c r="L2641" s="255"/>
      <c r="M2641" s="256"/>
      <c r="N2641" s="257"/>
      <c r="O2641" s="257"/>
      <c r="P2641" s="257"/>
      <c r="Q2641" s="257"/>
      <c r="R2641" s="257"/>
      <c r="S2641" s="257"/>
      <c r="T2641" s="258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9" t="s">
        <v>327</v>
      </c>
      <c r="AU2641" s="259" t="s">
        <v>85</v>
      </c>
      <c r="AV2641" s="14" t="s">
        <v>85</v>
      </c>
      <c r="AW2641" s="14" t="s">
        <v>36</v>
      </c>
      <c r="AX2641" s="14" t="s">
        <v>75</v>
      </c>
      <c r="AY2641" s="259" t="s">
        <v>207</v>
      </c>
    </row>
    <row r="2642" s="13" customFormat="1">
      <c r="A2642" s="13"/>
      <c r="B2642" s="238"/>
      <c r="C2642" s="239"/>
      <c r="D2642" s="240" t="s">
        <v>327</v>
      </c>
      <c r="E2642" s="241" t="s">
        <v>19</v>
      </c>
      <c r="F2642" s="242" t="s">
        <v>1341</v>
      </c>
      <c r="G2642" s="239"/>
      <c r="H2642" s="241" t="s">
        <v>19</v>
      </c>
      <c r="I2642" s="243"/>
      <c r="J2642" s="239"/>
      <c r="K2642" s="239"/>
      <c r="L2642" s="244"/>
      <c r="M2642" s="245"/>
      <c r="N2642" s="246"/>
      <c r="O2642" s="246"/>
      <c r="P2642" s="246"/>
      <c r="Q2642" s="246"/>
      <c r="R2642" s="246"/>
      <c r="S2642" s="246"/>
      <c r="T2642" s="247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8" t="s">
        <v>327</v>
      </c>
      <c r="AU2642" s="248" t="s">
        <v>85</v>
      </c>
      <c r="AV2642" s="13" t="s">
        <v>82</v>
      </c>
      <c r="AW2642" s="13" t="s">
        <v>36</v>
      </c>
      <c r="AX2642" s="13" t="s">
        <v>75</v>
      </c>
      <c r="AY2642" s="248" t="s">
        <v>207</v>
      </c>
    </row>
    <row r="2643" s="14" customFormat="1">
      <c r="A2643" s="14"/>
      <c r="B2643" s="249"/>
      <c r="C2643" s="250"/>
      <c r="D2643" s="240" t="s">
        <v>327</v>
      </c>
      <c r="E2643" s="251" t="s">
        <v>19</v>
      </c>
      <c r="F2643" s="252" t="s">
        <v>3367</v>
      </c>
      <c r="G2643" s="250"/>
      <c r="H2643" s="253">
        <v>0.64800000000000002</v>
      </c>
      <c r="I2643" s="254"/>
      <c r="J2643" s="250"/>
      <c r="K2643" s="250"/>
      <c r="L2643" s="255"/>
      <c r="M2643" s="256"/>
      <c r="N2643" s="257"/>
      <c r="O2643" s="257"/>
      <c r="P2643" s="257"/>
      <c r="Q2643" s="257"/>
      <c r="R2643" s="257"/>
      <c r="S2643" s="257"/>
      <c r="T2643" s="258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9" t="s">
        <v>327</v>
      </c>
      <c r="AU2643" s="259" t="s">
        <v>85</v>
      </c>
      <c r="AV2643" s="14" t="s">
        <v>85</v>
      </c>
      <c r="AW2643" s="14" t="s">
        <v>36</v>
      </c>
      <c r="AX2643" s="14" t="s">
        <v>75</v>
      </c>
      <c r="AY2643" s="259" t="s">
        <v>207</v>
      </c>
    </row>
    <row r="2644" s="14" customFormat="1">
      <c r="A2644" s="14"/>
      <c r="B2644" s="249"/>
      <c r="C2644" s="250"/>
      <c r="D2644" s="240" t="s">
        <v>327</v>
      </c>
      <c r="E2644" s="251" t="s">
        <v>19</v>
      </c>
      <c r="F2644" s="252" t="s">
        <v>3365</v>
      </c>
      <c r="G2644" s="250"/>
      <c r="H2644" s="253">
        <v>0.064000000000000001</v>
      </c>
      <c r="I2644" s="254"/>
      <c r="J2644" s="250"/>
      <c r="K2644" s="250"/>
      <c r="L2644" s="255"/>
      <c r="M2644" s="256"/>
      <c r="N2644" s="257"/>
      <c r="O2644" s="257"/>
      <c r="P2644" s="257"/>
      <c r="Q2644" s="257"/>
      <c r="R2644" s="257"/>
      <c r="S2644" s="257"/>
      <c r="T2644" s="258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9" t="s">
        <v>327</v>
      </c>
      <c r="AU2644" s="259" t="s">
        <v>85</v>
      </c>
      <c r="AV2644" s="14" t="s">
        <v>85</v>
      </c>
      <c r="AW2644" s="14" t="s">
        <v>36</v>
      </c>
      <c r="AX2644" s="14" t="s">
        <v>75</v>
      </c>
      <c r="AY2644" s="259" t="s">
        <v>207</v>
      </c>
    </row>
    <row r="2645" s="13" customFormat="1">
      <c r="A2645" s="13"/>
      <c r="B2645" s="238"/>
      <c r="C2645" s="239"/>
      <c r="D2645" s="240" t="s">
        <v>327</v>
      </c>
      <c r="E2645" s="241" t="s">
        <v>19</v>
      </c>
      <c r="F2645" s="242" t="s">
        <v>1631</v>
      </c>
      <c r="G2645" s="239"/>
      <c r="H2645" s="241" t="s">
        <v>19</v>
      </c>
      <c r="I2645" s="243"/>
      <c r="J2645" s="239"/>
      <c r="K2645" s="239"/>
      <c r="L2645" s="244"/>
      <c r="M2645" s="245"/>
      <c r="N2645" s="246"/>
      <c r="O2645" s="246"/>
      <c r="P2645" s="246"/>
      <c r="Q2645" s="246"/>
      <c r="R2645" s="246"/>
      <c r="S2645" s="246"/>
      <c r="T2645" s="247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8" t="s">
        <v>327</v>
      </c>
      <c r="AU2645" s="248" t="s">
        <v>85</v>
      </c>
      <c r="AV2645" s="13" t="s">
        <v>82</v>
      </c>
      <c r="AW2645" s="13" t="s">
        <v>36</v>
      </c>
      <c r="AX2645" s="13" t="s">
        <v>75</v>
      </c>
      <c r="AY2645" s="248" t="s">
        <v>207</v>
      </c>
    </row>
    <row r="2646" s="14" customFormat="1">
      <c r="A2646" s="14"/>
      <c r="B2646" s="249"/>
      <c r="C2646" s="250"/>
      <c r="D2646" s="240" t="s">
        <v>327</v>
      </c>
      <c r="E2646" s="251" t="s">
        <v>19</v>
      </c>
      <c r="F2646" s="252" t="s">
        <v>3368</v>
      </c>
      <c r="G2646" s="250"/>
      <c r="H2646" s="253">
        <v>0.67300000000000004</v>
      </c>
      <c r="I2646" s="254"/>
      <c r="J2646" s="250"/>
      <c r="K2646" s="250"/>
      <c r="L2646" s="255"/>
      <c r="M2646" s="256"/>
      <c r="N2646" s="257"/>
      <c r="O2646" s="257"/>
      <c r="P2646" s="257"/>
      <c r="Q2646" s="257"/>
      <c r="R2646" s="257"/>
      <c r="S2646" s="257"/>
      <c r="T2646" s="258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9" t="s">
        <v>327</v>
      </c>
      <c r="AU2646" s="259" t="s">
        <v>85</v>
      </c>
      <c r="AV2646" s="14" t="s">
        <v>85</v>
      </c>
      <c r="AW2646" s="14" t="s">
        <v>36</v>
      </c>
      <c r="AX2646" s="14" t="s">
        <v>75</v>
      </c>
      <c r="AY2646" s="259" t="s">
        <v>207</v>
      </c>
    </row>
    <row r="2647" s="13" customFormat="1">
      <c r="A2647" s="13"/>
      <c r="B2647" s="238"/>
      <c r="C2647" s="239"/>
      <c r="D2647" s="240" t="s">
        <v>327</v>
      </c>
      <c r="E2647" s="241" t="s">
        <v>19</v>
      </c>
      <c r="F2647" s="242" t="s">
        <v>769</v>
      </c>
      <c r="G2647" s="239"/>
      <c r="H2647" s="241" t="s">
        <v>19</v>
      </c>
      <c r="I2647" s="243"/>
      <c r="J2647" s="239"/>
      <c r="K2647" s="239"/>
      <c r="L2647" s="244"/>
      <c r="M2647" s="245"/>
      <c r="N2647" s="246"/>
      <c r="O2647" s="246"/>
      <c r="P2647" s="246"/>
      <c r="Q2647" s="246"/>
      <c r="R2647" s="246"/>
      <c r="S2647" s="246"/>
      <c r="T2647" s="247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8" t="s">
        <v>327</v>
      </c>
      <c r="AU2647" s="248" t="s">
        <v>85</v>
      </c>
      <c r="AV2647" s="13" t="s">
        <v>82</v>
      </c>
      <c r="AW2647" s="13" t="s">
        <v>36</v>
      </c>
      <c r="AX2647" s="13" t="s">
        <v>75</v>
      </c>
      <c r="AY2647" s="248" t="s">
        <v>207</v>
      </c>
    </row>
    <row r="2648" s="13" customFormat="1">
      <c r="A2648" s="13"/>
      <c r="B2648" s="238"/>
      <c r="C2648" s="239"/>
      <c r="D2648" s="240" t="s">
        <v>327</v>
      </c>
      <c r="E2648" s="241" t="s">
        <v>19</v>
      </c>
      <c r="F2648" s="242" t="s">
        <v>1392</v>
      </c>
      <c r="G2648" s="239"/>
      <c r="H2648" s="241" t="s">
        <v>19</v>
      </c>
      <c r="I2648" s="243"/>
      <c r="J2648" s="239"/>
      <c r="K2648" s="239"/>
      <c r="L2648" s="244"/>
      <c r="M2648" s="245"/>
      <c r="N2648" s="246"/>
      <c r="O2648" s="246"/>
      <c r="P2648" s="246"/>
      <c r="Q2648" s="246"/>
      <c r="R2648" s="246"/>
      <c r="S2648" s="246"/>
      <c r="T2648" s="247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8" t="s">
        <v>327</v>
      </c>
      <c r="AU2648" s="248" t="s">
        <v>85</v>
      </c>
      <c r="AV2648" s="13" t="s">
        <v>82</v>
      </c>
      <c r="AW2648" s="13" t="s">
        <v>36</v>
      </c>
      <c r="AX2648" s="13" t="s">
        <v>75</v>
      </c>
      <c r="AY2648" s="248" t="s">
        <v>207</v>
      </c>
    </row>
    <row r="2649" s="14" customFormat="1">
      <c r="A2649" s="14"/>
      <c r="B2649" s="249"/>
      <c r="C2649" s="250"/>
      <c r="D2649" s="240" t="s">
        <v>327</v>
      </c>
      <c r="E2649" s="251" t="s">
        <v>19</v>
      </c>
      <c r="F2649" s="252" t="s">
        <v>3369</v>
      </c>
      <c r="G2649" s="250"/>
      <c r="H2649" s="253">
        <v>2.5600000000000001</v>
      </c>
      <c r="I2649" s="254"/>
      <c r="J2649" s="250"/>
      <c r="K2649" s="250"/>
      <c r="L2649" s="255"/>
      <c r="M2649" s="256"/>
      <c r="N2649" s="257"/>
      <c r="O2649" s="257"/>
      <c r="P2649" s="257"/>
      <c r="Q2649" s="257"/>
      <c r="R2649" s="257"/>
      <c r="S2649" s="257"/>
      <c r="T2649" s="258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9" t="s">
        <v>327</v>
      </c>
      <c r="AU2649" s="259" t="s">
        <v>85</v>
      </c>
      <c r="AV2649" s="14" t="s">
        <v>85</v>
      </c>
      <c r="AW2649" s="14" t="s">
        <v>36</v>
      </c>
      <c r="AX2649" s="14" t="s">
        <v>75</v>
      </c>
      <c r="AY2649" s="259" t="s">
        <v>207</v>
      </c>
    </row>
    <row r="2650" s="14" customFormat="1">
      <c r="A2650" s="14"/>
      <c r="B2650" s="249"/>
      <c r="C2650" s="250"/>
      <c r="D2650" s="240" t="s">
        <v>327</v>
      </c>
      <c r="E2650" s="251" t="s">
        <v>19</v>
      </c>
      <c r="F2650" s="252" t="s">
        <v>3370</v>
      </c>
      <c r="G2650" s="250"/>
      <c r="H2650" s="253">
        <v>-0.30099999999999999</v>
      </c>
      <c r="I2650" s="254"/>
      <c r="J2650" s="250"/>
      <c r="K2650" s="250"/>
      <c r="L2650" s="255"/>
      <c r="M2650" s="256"/>
      <c r="N2650" s="257"/>
      <c r="O2650" s="257"/>
      <c r="P2650" s="257"/>
      <c r="Q2650" s="257"/>
      <c r="R2650" s="257"/>
      <c r="S2650" s="257"/>
      <c r="T2650" s="258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9" t="s">
        <v>327</v>
      </c>
      <c r="AU2650" s="259" t="s">
        <v>85</v>
      </c>
      <c r="AV2650" s="14" t="s">
        <v>85</v>
      </c>
      <c r="AW2650" s="14" t="s">
        <v>36</v>
      </c>
      <c r="AX2650" s="14" t="s">
        <v>75</v>
      </c>
      <c r="AY2650" s="259" t="s">
        <v>207</v>
      </c>
    </row>
    <row r="2651" s="13" customFormat="1">
      <c r="A2651" s="13"/>
      <c r="B2651" s="238"/>
      <c r="C2651" s="239"/>
      <c r="D2651" s="240" t="s">
        <v>327</v>
      </c>
      <c r="E2651" s="241" t="s">
        <v>19</v>
      </c>
      <c r="F2651" s="242" t="s">
        <v>3371</v>
      </c>
      <c r="G2651" s="239"/>
      <c r="H2651" s="241" t="s">
        <v>19</v>
      </c>
      <c r="I2651" s="243"/>
      <c r="J2651" s="239"/>
      <c r="K2651" s="239"/>
      <c r="L2651" s="244"/>
      <c r="M2651" s="245"/>
      <c r="N2651" s="246"/>
      <c r="O2651" s="246"/>
      <c r="P2651" s="246"/>
      <c r="Q2651" s="246"/>
      <c r="R2651" s="246"/>
      <c r="S2651" s="246"/>
      <c r="T2651" s="247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8" t="s">
        <v>327</v>
      </c>
      <c r="AU2651" s="248" t="s">
        <v>85</v>
      </c>
      <c r="AV2651" s="13" t="s">
        <v>82</v>
      </c>
      <c r="AW2651" s="13" t="s">
        <v>36</v>
      </c>
      <c r="AX2651" s="13" t="s">
        <v>75</v>
      </c>
      <c r="AY2651" s="248" t="s">
        <v>207</v>
      </c>
    </row>
    <row r="2652" s="14" customFormat="1">
      <c r="A2652" s="14"/>
      <c r="B2652" s="249"/>
      <c r="C2652" s="250"/>
      <c r="D2652" s="240" t="s">
        <v>327</v>
      </c>
      <c r="E2652" s="251" t="s">
        <v>19</v>
      </c>
      <c r="F2652" s="252" t="s">
        <v>3372</v>
      </c>
      <c r="G2652" s="250"/>
      <c r="H2652" s="253">
        <v>0.81599999999999995</v>
      </c>
      <c r="I2652" s="254"/>
      <c r="J2652" s="250"/>
      <c r="K2652" s="250"/>
      <c r="L2652" s="255"/>
      <c r="M2652" s="256"/>
      <c r="N2652" s="257"/>
      <c r="O2652" s="257"/>
      <c r="P2652" s="257"/>
      <c r="Q2652" s="257"/>
      <c r="R2652" s="257"/>
      <c r="S2652" s="257"/>
      <c r="T2652" s="258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9" t="s">
        <v>327</v>
      </c>
      <c r="AU2652" s="259" t="s">
        <v>85</v>
      </c>
      <c r="AV2652" s="14" t="s">
        <v>85</v>
      </c>
      <c r="AW2652" s="14" t="s">
        <v>36</v>
      </c>
      <c r="AX2652" s="14" t="s">
        <v>75</v>
      </c>
      <c r="AY2652" s="259" t="s">
        <v>207</v>
      </c>
    </row>
    <row r="2653" s="13" customFormat="1">
      <c r="A2653" s="13"/>
      <c r="B2653" s="238"/>
      <c r="C2653" s="239"/>
      <c r="D2653" s="240" t="s">
        <v>327</v>
      </c>
      <c r="E2653" s="241" t="s">
        <v>19</v>
      </c>
      <c r="F2653" s="242" t="s">
        <v>3373</v>
      </c>
      <c r="G2653" s="239"/>
      <c r="H2653" s="241" t="s">
        <v>19</v>
      </c>
      <c r="I2653" s="243"/>
      <c r="J2653" s="239"/>
      <c r="K2653" s="239"/>
      <c r="L2653" s="244"/>
      <c r="M2653" s="245"/>
      <c r="N2653" s="246"/>
      <c r="O2653" s="246"/>
      <c r="P2653" s="246"/>
      <c r="Q2653" s="246"/>
      <c r="R2653" s="246"/>
      <c r="S2653" s="246"/>
      <c r="T2653" s="247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8" t="s">
        <v>327</v>
      </c>
      <c r="AU2653" s="248" t="s">
        <v>85</v>
      </c>
      <c r="AV2653" s="13" t="s">
        <v>82</v>
      </c>
      <c r="AW2653" s="13" t="s">
        <v>36</v>
      </c>
      <c r="AX2653" s="13" t="s">
        <v>75</v>
      </c>
      <c r="AY2653" s="248" t="s">
        <v>207</v>
      </c>
    </row>
    <row r="2654" s="14" customFormat="1">
      <c r="A2654" s="14"/>
      <c r="B2654" s="249"/>
      <c r="C2654" s="250"/>
      <c r="D2654" s="240" t="s">
        <v>327</v>
      </c>
      <c r="E2654" s="251" t="s">
        <v>19</v>
      </c>
      <c r="F2654" s="252" t="s">
        <v>3374</v>
      </c>
      <c r="G2654" s="250"/>
      <c r="H2654" s="253">
        <v>0.84799999999999998</v>
      </c>
      <c r="I2654" s="254"/>
      <c r="J2654" s="250"/>
      <c r="K2654" s="250"/>
      <c r="L2654" s="255"/>
      <c r="M2654" s="256"/>
      <c r="N2654" s="257"/>
      <c r="O2654" s="257"/>
      <c r="P2654" s="257"/>
      <c r="Q2654" s="257"/>
      <c r="R2654" s="257"/>
      <c r="S2654" s="257"/>
      <c r="T2654" s="258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9" t="s">
        <v>327</v>
      </c>
      <c r="AU2654" s="259" t="s">
        <v>85</v>
      </c>
      <c r="AV2654" s="14" t="s">
        <v>85</v>
      </c>
      <c r="AW2654" s="14" t="s">
        <v>36</v>
      </c>
      <c r="AX2654" s="14" t="s">
        <v>75</v>
      </c>
      <c r="AY2654" s="259" t="s">
        <v>207</v>
      </c>
    </row>
    <row r="2655" s="13" customFormat="1">
      <c r="A2655" s="13"/>
      <c r="B2655" s="238"/>
      <c r="C2655" s="239"/>
      <c r="D2655" s="240" t="s">
        <v>327</v>
      </c>
      <c r="E2655" s="241" t="s">
        <v>19</v>
      </c>
      <c r="F2655" s="242" t="s">
        <v>3375</v>
      </c>
      <c r="G2655" s="239"/>
      <c r="H2655" s="241" t="s">
        <v>19</v>
      </c>
      <c r="I2655" s="243"/>
      <c r="J2655" s="239"/>
      <c r="K2655" s="239"/>
      <c r="L2655" s="244"/>
      <c r="M2655" s="245"/>
      <c r="N2655" s="246"/>
      <c r="O2655" s="246"/>
      <c r="P2655" s="246"/>
      <c r="Q2655" s="246"/>
      <c r="R2655" s="246"/>
      <c r="S2655" s="246"/>
      <c r="T2655" s="247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8" t="s">
        <v>327</v>
      </c>
      <c r="AU2655" s="248" t="s">
        <v>85</v>
      </c>
      <c r="AV2655" s="13" t="s">
        <v>82</v>
      </c>
      <c r="AW2655" s="13" t="s">
        <v>36</v>
      </c>
      <c r="AX2655" s="13" t="s">
        <v>75</v>
      </c>
      <c r="AY2655" s="248" t="s">
        <v>207</v>
      </c>
    </row>
    <row r="2656" s="14" customFormat="1">
      <c r="A2656" s="14"/>
      <c r="B2656" s="249"/>
      <c r="C2656" s="250"/>
      <c r="D2656" s="240" t="s">
        <v>327</v>
      </c>
      <c r="E2656" s="251" t="s">
        <v>19</v>
      </c>
      <c r="F2656" s="252" t="s">
        <v>3374</v>
      </c>
      <c r="G2656" s="250"/>
      <c r="H2656" s="253">
        <v>0.84799999999999998</v>
      </c>
      <c r="I2656" s="254"/>
      <c r="J2656" s="250"/>
      <c r="K2656" s="250"/>
      <c r="L2656" s="255"/>
      <c r="M2656" s="256"/>
      <c r="N2656" s="257"/>
      <c r="O2656" s="257"/>
      <c r="P2656" s="257"/>
      <c r="Q2656" s="257"/>
      <c r="R2656" s="257"/>
      <c r="S2656" s="257"/>
      <c r="T2656" s="258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9" t="s">
        <v>327</v>
      </c>
      <c r="AU2656" s="259" t="s">
        <v>85</v>
      </c>
      <c r="AV2656" s="14" t="s">
        <v>85</v>
      </c>
      <c r="AW2656" s="14" t="s">
        <v>36</v>
      </c>
      <c r="AX2656" s="14" t="s">
        <v>75</v>
      </c>
      <c r="AY2656" s="259" t="s">
        <v>207</v>
      </c>
    </row>
    <row r="2657" s="13" customFormat="1">
      <c r="A2657" s="13"/>
      <c r="B2657" s="238"/>
      <c r="C2657" s="239"/>
      <c r="D2657" s="240" t="s">
        <v>327</v>
      </c>
      <c r="E2657" s="241" t="s">
        <v>19</v>
      </c>
      <c r="F2657" s="242" t="s">
        <v>3376</v>
      </c>
      <c r="G2657" s="239"/>
      <c r="H2657" s="241" t="s">
        <v>19</v>
      </c>
      <c r="I2657" s="243"/>
      <c r="J2657" s="239"/>
      <c r="K2657" s="239"/>
      <c r="L2657" s="244"/>
      <c r="M2657" s="245"/>
      <c r="N2657" s="246"/>
      <c r="O2657" s="246"/>
      <c r="P2657" s="246"/>
      <c r="Q2657" s="246"/>
      <c r="R2657" s="246"/>
      <c r="S2657" s="246"/>
      <c r="T2657" s="247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8" t="s">
        <v>327</v>
      </c>
      <c r="AU2657" s="248" t="s">
        <v>85</v>
      </c>
      <c r="AV2657" s="13" t="s">
        <v>82</v>
      </c>
      <c r="AW2657" s="13" t="s">
        <v>36</v>
      </c>
      <c r="AX2657" s="13" t="s">
        <v>75</v>
      </c>
      <c r="AY2657" s="248" t="s">
        <v>207</v>
      </c>
    </row>
    <row r="2658" s="14" customFormat="1">
      <c r="A2658" s="14"/>
      <c r="B2658" s="249"/>
      <c r="C2658" s="250"/>
      <c r="D2658" s="240" t="s">
        <v>327</v>
      </c>
      <c r="E2658" s="251" t="s">
        <v>19</v>
      </c>
      <c r="F2658" s="252" t="s">
        <v>3372</v>
      </c>
      <c r="G2658" s="250"/>
      <c r="H2658" s="253">
        <v>0.81599999999999995</v>
      </c>
      <c r="I2658" s="254"/>
      <c r="J2658" s="250"/>
      <c r="K2658" s="250"/>
      <c r="L2658" s="255"/>
      <c r="M2658" s="256"/>
      <c r="N2658" s="257"/>
      <c r="O2658" s="257"/>
      <c r="P2658" s="257"/>
      <c r="Q2658" s="257"/>
      <c r="R2658" s="257"/>
      <c r="S2658" s="257"/>
      <c r="T2658" s="258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9" t="s">
        <v>327</v>
      </c>
      <c r="AU2658" s="259" t="s">
        <v>85</v>
      </c>
      <c r="AV2658" s="14" t="s">
        <v>85</v>
      </c>
      <c r="AW2658" s="14" t="s">
        <v>36</v>
      </c>
      <c r="AX2658" s="14" t="s">
        <v>75</v>
      </c>
      <c r="AY2658" s="259" t="s">
        <v>207</v>
      </c>
    </row>
    <row r="2659" s="13" customFormat="1">
      <c r="A2659" s="13"/>
      <c r="B2659" s="238"/>
      <c r="C2659" s="239"/>
      <c r="D2659" s="240" t="s">
        <v>327</v>
      </c>
      <c r="E2659" s="241" t="s">
        <v>19</v>
      </c>
      <c r="F2659" s="242" t="s">
        <v>771</v>
      </c>
      <c r="G2659" s="239"/>
      <c r="H2659" s="241" t="s">
        <v>19</v>
      </c>
      <c r="I2659" s="243"/>
      <c r="J2659" s="239"/>
      <c r="K2659" s="239"/>
      <c r="L2659" s="244"/>
      <c r="M2659" s="245"/>
      <c r="N2659" s="246"/>
      <c r="O2659" s="246"/>
      <c r="P2659" s="246"/>
      <c r="Q2659" s="246"/>
      <c r="R2659" s="246"/>
      <c r="S2659" s="246"/>
      <c r="T2659" s="247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8" t="s">
        <v>327</v>
      </c>
      <c r="AU2659" s="248" t="s">
        <v>85</v>
      </c>
      <c r="AV2659" s="13" t="s">
        <v>82</v>
      </c>
      <c r="AW2659" s="13" t="s">
        <v>36</v>
      </c>
      <c r="AX2659" s="13" t="s">
        <v>75</v>
      </c>
      <c r="AY2659" s="248" t="s">
        <v>207</v>
      </c>
    </row>
    <row r="2660" s="13" customFormat="1">
      <c r="A2660" s="13"/>
      <c r="B2660" s="238"/>
      <c r="C2660" s="239"/>
      <c r="D2660" s="240" t="s">
        <v>327</v>
      </c>
      <c r="E2660" s="241" t="s">
        <v>19</v>
      </c>
      <c r="F2660" s="242" t="s">
        <v>1394</v>
      </c>
      <c r="G2660" s="239"/>
      <c r="H2660" s="241" t="s">
        <v>19</v>
      </c>
      <c r="I2660" s="243"/>
      <c r="J2660" s="239"/>
      <c r="K2660" s="239"/>
      <c r="L2660" s="244"/>
      <c r="M2660" s="245"/>
      <c r="N2660" s="246"/>
      <c r="O2660" s="246"/>
      <c r="P2660" s="246"/>
      <c r="Q2660" s="246"/>
      <c r="R2660" s="246"/>
      <c r="S2660" s="246"/>
      <c r="T2660" s="247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8" t="s">
        <v>327</v>
      </c>
      <c r="AU2660" s="248" t="s">
        <v>85</v>
      </c>
      <c r="AV2660" s="13" t="s">
        <v>82</v>
      </c>
      <c r="AW2660" s="13" t="s">
        <v>36</v>
      </c>
      <c r="AX2660" s="13" t="s">
        <v>75</v>
      </c>
      <c r="AY2660" s="248" t="s">
        <v>207</v>
      </c>
    </row>
    <row r="2661" s="14" customFormat="1">
      <c r="A2661" s="14"/>
      <c r="B2661" s="249"/>
      <c r="C2661" s="250"/>
      <c r="D2661" s="240" t="s">
        <v>327</v>
      </c>
      <c r="E2661" s="251" t="s">
        <v>19</v>
      </c>
      <c r="F2661" s="252" t="s">
        <v>3377</v>
      </c>
      <c r="G2661" s="250"/>
      <c r="H2661" s="253">
        <v>0.27300000000000002</v>
      </c>
      <c r="I2661" s="254"/>
      <c r="J2661" s="250"/>
      <c r="K2661" s="250"/>
      <c r="L2661" s="255"/>
      <c r="M2661" s="256"/>
      <c r="N2661" s="257"/>
      <c r="O2661" s="257"/>
      <c r="P2661" s="257"/>
      <c r="Q2661" s="257"/>
      <c r="R2661" s="257"/>
      <c r="S2661" s="257"/>
      <c r="T2661" s="258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9" t="s">
        <v>327</v>
      </c>
      <c r="AU2661" s="259" t="s">
        <v>85</v>
      </c>
      <c r="AV2661" s="14" t="s">
        <v>85</v>
      </c>
      <c r="AW2661" s="14" t="s">
        <v>36</v>
      </c>
      <c r="AX2661" s="14" t="s">
        <v>75</v>
      </c>
      <c r="AY2661" s="259" t="s">
        <v>207</v>
      </c>
    </row>
    <row r="2662" s="13" customFormat="1">
      <c r="A2662" s="13"/>
      <c r="B2662" s="238"/>
      <c r="C2662" s="239"/>
      <c r="D2662" s="240" t="s">
        <v>327</v>
      </c>
      <c r="E2662" s="241" t="s">
        <v>19</v>
      </c>
      <c r="F2662" s="242" t="s">
        <v>3378</v>
      </c>
      <c r="G2662" s="239"/>
      <c r="H2662" s="241" t="s">
        <v>19</v>
      </c>
      <c r="I2662" s="243"/>
      <c r="J2662" s="239"/>
      <c r="K2662" s="239"/>
      <c r="L2662" s="244"/>
      <c r="M2662" s="245"/>
      <c r="N2662" s="246"/>
      <c r="O2662" s="246"/>
      <c r="P2662" s="246"/>
      <c r="Q2662" s="246"/>
      <c r="R2662" s="246"/>
      <c r="S2662" s="246"/>
      <c r="T2662" s="247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8" t="s">
        <v>327</v>
      </c>
      <c r="AU2662" s="248" t="s">
        <v>85</v>
      </c>
      <c r="AV2662" s="13" t="s">
        <v>82</v>
      </c>
      <c r="AW2662" s="13" t="s">
        <v>36</v>
      </c>
      <c r="AX2662" s="13" t="s">
        <v>75</v>
      </c>
      <c r="AY2662" s="248" t="s">
        <v>207</v>
      </c>
    </row>
    <row r="2663" s="14" customFormat="1">
      <c r="A2663" s="14"/>
      <c r="B2663" s="249"/>
      <c r="C2663" s="250"/>
      <c r="D2663" s="240" t="s">
        <v>327</v>
      </c>
      <c r="E2663" s="251" t="s">
        <v>19</v>
      </c>
      <c r="F2663" s="252" t="s">
        <v>3379</v>
      </c>
      <c r="G2663" s="250"/>
      <c r="H2663" s="253">
        <v>0.121</v>
      </c>
      <c r="I2663" s="254"/>
      <c r="J2663" s="250"/>
      <c r="K2663" s="250"/>
      <c r="L2663" s="255"/>
      <c r="M2663" s="256"/>
      <c r="N2663" s="257"/>
      <c r="O2663" s="257"/>
      <c r="P2663" s="257"/>
      <c r="Q2663" s="257"/>
      <c r="R2663" s="257"/>
      <c r="S2663" s="257"/>
      <c r="T2663" s="258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9" t="s">
        <v>327</v>
      </c>
      <c r="AU2663" s="259" t="s">
        <v>85</v>
      </c>
      <c r="AV2663" s="14" t="s">
        <v>85</v>
      </c>
      <c r="AW2663" s="14" t="s">
        <v>36</v>
      </c>
      <c r="AX2663" s="14" t="s">
        <v>75</v>
      </c>
      <c r="AY2663" s="259" t="s">
        <v>207</v>
      </c>
    </row>
    <row r="2664" s="14" customFormat="1">
      <c r="A2664" s="14"/>
      <c r="B2664" s="249"/>
      <c r="C2664" s="250"/>
      <c r="D2664" s="240" t="s">
        <v>327</v>
      </c>
      <c r="E2664" s="251" t="s">
        <v>19</v>
      </c>
      <c r="F2664" s="252" t="s">
        <v>3380</v>
      </c>
      <c r="G2664" s="250"/>
      <c r="H2664" s="253">
        <v>-0.044999999999999998</v>
      </c>
      <c r="I2664" s="254"/>
      <c r="J2664" s="250"/>
      <c r="K2664" s="250"/>
      <c r="L2664" s="255"/>
      <c r="M2664" s="256"/>
      <c r="N2664" s="257"/>
      <c r="O2664" s="257"/>
      <c r="P2664" s="257"/>
      <c r="Q2664" s="257"/>
      <c r="R2664" s="257"/>
      <c r="S2664" s="257"/>
      <c r="T2664" s="258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9" t="s">
        <v>327</v>
      </c>
      <c r="AU2664" s="259" t="s">
        <v>85</v>
      </c>
      <c r="AV2664" s="14" t="s">
        <v>85</v>
      </c>
      <c r="AW2664" s="14" t="s">
        <v>36</v>
      </c>
      <c r="AX2664" s="14" t="s">
        <v>75</v>
      </c>
      <c r="AY2664" s="259" t="s">
        <v>207</v>
      </c>
    </row>
    <row r="2665" s="13" customFormat="1">
      <c r="A2665" s="13"/>
      <c r="B2665" s="238"/>
      <c r="C2665" s="239"/>
      <c r="D2665" s="240" t="s">
        <v>327</v>
      </c>
      <c r="E2665" s="241" t="s">
        <v>19</v>
      </c>
      <c r="F2665" s="242" t="s">
        <v>1348</v>
      </c>
      <c r="G2665" s="239"/>
      <c r="H2665" s="241" t="s">
        <v>19</v>
      </c>
      <c r="I2665" s="243"/>
      <c r="J2665" s="239"/>
      <c r="K2665" s="239"/>
      <c r="L2665" s="244"/>
      <c r="M2665" s="245"/>
      <c r="N2665" s="246"/>
      <c r="O2665" s="246"/>
      <c r="P2665" s="246"/>
      <c r="Q2665" s="246"/>
      <c r="R2665" s="246"/>
      <c r="S2665" s="246"/>
      <c r="T2665" s="247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8" t="s">
        <v>327</v>
      </c>
      <c r="AU2665" s="248" t="s">
        <v>85</v>
      </c>
      <c r="AV2665" s="13" t="s">
        <v>82</v>
      </c>
      <c r="AW2665" s="13" t="s">
        <v>36</v>
      </c>
      <c r="AX2665" s="13" t="s">
        <v>75</v>
      </c>
      <c r="AY2665" s="248" t="s">
        <v>207</v>
      </c>
    </row>
    <row r="2666" s="14" customFormat="1">
      <c r="A2666" s="14"/>
      <c r="B2666" s="249"/>
      <c r="C2666" s="250"/>
      <c r="D2666" s="240" t="s">
        <v>327</v>
      </c>
      <c r="E2666" s="251" t="s">
        <v>19</v>
      </c>
      <c r="F2666" s="252" t="s">
        <v>3381</v>
      </c>
      <c r="G2666" s="250"/>
      <c r="H2666" s="253">
        <v>1.536</v>
      </c>
      <c r="I2666" s="254"/>
      <c r="J2666" s="250"/>
      <c r="K2666" s="250"/>
      <c r="L2666" s="255"/>
      <c r="M2666" s="256"/>
      <c r="N2666" s="257"/>
      <c r="O2666" s="257"/>
      <c r="P2666" s="257"/>
      <c r="Q2666" s="257"/>
      <c r="R2666" s="257"/>
      <c r="S2666" s="257"/>
      <c r="T2666" s="258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9" t="s">
        <v>327</v>
      </c>
      <c r="AU2666" s="259" t="s">
        <v>85</v>
      </c>
      <c r="AV2666" s="14" t="s">
        <v>85</v>
      </c>
      <c r="AW2666" s="14" t="s">
        <v>36</v>
      </c>
      <c r="AX2666" s="14" t="s">
        <v>75</v>
      </c>
      <c r="AY2666" s="259" t="s">
        <v>207</v>
      </c>
    </row>
    <row r="2667" s="14" customFormat="1">
      <c r="A2667" s="14"/>
      <c r="B2667" s="249"/>
      <c r="C2667" s="250"/>
      <c r="D2667" s="240" t="s">
        <v>327</v>
      </c>
      <c r="E2667" s="251" t="s">
        <v>19</v>
      </c>
      <c r="F2667" s="252" t="s">
        <v>3382</v>
      </c>
      <c r="G2667" s="250"/>
      <c r="H2667" s="253">
        <v>0.16</v>
      </c>
      <c r="I2667" s="254"/>
      <c r="J2667" s="250"/>
      <c r="K2667" s="250"/>
      <c r="L2667" s="255"/>
      <c r="M2667" s="256"/>
      <c r="N2667" s="257"/>
      <c r="O2667" s="257"/>
      <c r="P2667" s="257"/>
      <c r="Q2667" s="257"/>
      <c r="R2667" s="257"/>
      <c r="S2667" s="257"/>
      <c r="T2667" s="258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9" t="s">
        <v>327</v>
      </c>
      <c r="AU2667" s="259" t="s">
        <v>85</v>
      </c>
      <c r="AV2667" s="14" t="s">
        <v>85</v>
      </c>
      <c r="AW2667" s="14" t="s">
        <v>36</v>
      </c>
      <c r="AX2667" s="14" t="s">
        <v>75</v>
      </c>
      <c r="AY2667" s="259" t="s">
        <v>207</v>
      </c>
    </row>
    <row r="2668" s="14" customFormat="1">
      <c r="A2668" s="14"/>
      <c r="B2668" s="249"/>
      <c r="C2668" s="250"/>
      <c r="D2668" s="240" t="s">
        <v>327</v>
      </c>
      <c r="E2668" s="251" t="s">
        <v>19</v>
      </c>
      <c r="F2668" s="252" t="s">
        <v>3383</v>
      </c>
      <c r="G2668" s="250"/>
      <c r="H2668" s="253">
        <v>0.86399999999999999</v>
      </c>
      <c r="I2668" s="254"/>
      <c r="J2668" s="250"/>
      <c r="K2668" s="250"/>
      <c r="L2668" s="255"/>
      <c r="M2668" s="256"/>
      <c r="N2668" s="257"/>
      <c r="O2668" s="257"/>
      <c r="P2668" s="257"/>
      <c r="Q2668" s="257"/>
      <c r="R2668" s="257"/>
      <c r="S2668" s="257"/>
      <c r="T2668" s="258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9" t="s">
        <v>327</v>
      </c>
      <c r="AU2668" s="259" t="s">
        <v>85</v>
      </c>
      <c r="AV2668" s="14" t="s">
        <v>85</v>
      </c>
      <c r="AW2668" s="14" t="s">
        <v>36</v>
      </c>
      <c r="AX2668" s="14" t="s">
        <v>75</v>
      </c>
      <c r="AY2668" s="259" t="s">
        <v>207</v>
      </c>
    </row>
    <row r="2669" s="16" customFormat="1">
      <c r="A2669" s="16"/>
      <c r="B2669" s="271"/>
      <c r="C2669" s="272"/>
      <c r="D2669" s="240" t="s">
        <v>327</v>
      </c>
      <c r="E2669" s="273" t="s">
        <v>19</v>
      </c>
      <c r="F2669" s="274" t="s">
        <v>420</v>
      </c>
      <c r="G2669" s="272"/>
      <c r="H2669" s="275">
        <v>19.023</v>
      </c>
      <c r="I2669" s="276"/>
      <c r="J2669" s="272"/>
      <c r="K2669" s="272"/>
      <c r="L2669" s="277"/>
      <c r="M2669" s="278"/>
      <c r="N2669" s="279"/>
      <c r="O2669" s="279"/>
      <c r="P2669" s="279"/>
      <c r="Q2669" s="279"/>
      <c r="R2669" s="279"/>
      <c r="S2669" s="279"/>
      <c r="T2669" s="280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T2669" s="281" t="s">
        <v>327</v>
      </c>
      <c r="AU2669" s="281" t="s">
        <v>85</v>
      </c>
      <c r="AV2669" s="16" t="s">
        <v>216</v>
      </c>
      <c r="AW2669" s="16" t="s">
        <v>36</v>
      </c>
      <c r="AX2669" s="16" t="s">
        <v>75</v>
      </c>
      <c r="AY2669" s="281" t="s">
        <v>207</v>
      </c>
    </row>
    <row r="2670" s="15" customFormat="1">
      <c r="A2670" s="15"/>
      <c r="B2670" s="260"/>
      <c r="C2670" s="261"/>
      <c r="D2670" s="240" t="s">
        <v>327</v>
      </c>
      <c r="E2670" s="262" t="s">
        <v>19</v>
      </c>
      <c r="F2670" s="263" t="s">
        <v>345</v>
      </c>
      <c r="G2670" s="261"/>
      <c r="H2670" s="264">
        <v>587.01300000000003</v>
      </c>
      <c r="I2670" s="265"/>
      <c r="J2670" s="261"/>
      <c r="K2670" s="261"/>
      <c r="L2670" s="266"/>
      <c r="M2670" s="267"/>
      <c r="N2670" s="268"/>
      <c r="O2670" s="268"/>
      <c r="P2670" s="268"/>
      <c r="Q2670" s="268"/>
      <c r="R2670" s="268"/>
      <c r="S2670" s="268"/>
      <c r="T2670" s="269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70" t="s">
        <v>327</v>
      </c>
      <c r="AU2670" s="270" t="s">
        <v>85</v>
      </c>
      <c r="AV2670" s="15" t="s">
        <v>215</v>
      </c>
      <c r="AW2670" s="15" t="s">
        <v>36</v>
      </c>
      <c r="AX2670" s="15" t="s">
        <v>82</v>
      </c>
      <c r="AY2670" s="270" t="s">
        <v>207</v>
      </c>
    </row>
    <row r="2671" s="2" customFormat="1" ht="16.5" customHeight="1">
      <c r="A2671" s="40"/>
      <c r="B2671" s="41"/>
      <c r="C2671" s="214" t="s">
        <v>3384</v>
      </c>
      <c r="D2671" s="214" t="s">
        <v>211</v>
      </c>
      <c r="E2671" s="215" t="s">
        <v>3385</v>
      </c>
      <c r="F2671" s="216" t="s">
        <v>3386</v>
      </c>
      <c r="G2671" s="217" t="s">
        <v>220</v>
      </c>
      <c r="H2671" s="218">
        <v>41.234000000000002</v>
      </c>
      <c r="I2671" s="219"/>
      <c r="J2671" s="220">
        <f>ROUND(I2671*H2671,2)</f>
        <v>0</v>
      </c>
      <c r="K2671" s="216" t="s">
        <v>323</v>
      </c>
      <c r="L2671" s="46"/>
      <c r="M2671" s="229" t="s">
        <v>19</v>
      </c>
      <c r="N2671" s="230" t="s">
        <v>46</v>
      </c>
      <c r="O2671" s="86"/>
      <c r="P2671" s="231">
        <f>O2671*H2671</f>
        <v>0</v>
      </c>
      <c r="Q2671" s="231">
        <v>0.00021000000000000001</v>
      </c>
      <c r="R2671" s="231">
        <f>Q2671*H2671</f>
        <v>0.0086591400000000009</v>
      </c>
      <c r="S2671" s="231">
        <v>0</v>
      </c>
      <c r="T2671" s="232">
        <f>S2671*H2671</f>
        <v>0</v>
      </c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R2671" s="226" t="s">
        <v>486</v>
      </c>
      <c r="AT2671" s="226" t="s">
        <v>211</v>
      </c>
      <c r="AU2671" s="226" t="s">
        <v>85</v>
      </c>
      <c r="AY2671" s="19" t="s">
        <v>207</v>
      </c>
      <c r="BE2671" s="227">
        <f>IF(N2671="základní",J2671,0)</f>
        <v>0</v>
      </c>
      <c r="BF2671" s="227">
        <f>IF(N2671="snížená",J2671,0)</f>
        <v>0</v>
      </c>
      <c r="BG2671" s="227">
        <f>IF(N2671="zákl. přenesená",J2671,0)</f>
        <v>0</v>
      </c>
      <c r="BH2671" s="227">
        <f>IF(N2671="sníž. přenesená",J2671,0)</f>
        <v>0</v>
      </c>
      <c r="BI2671" s="227">
        <f>IF(N2671="nulová",J2671,0)</f>
        <v>0</v>
      </c>
      <c r="BJ2671" s="19" t="s">
        <v>82</v>
      </c>
      <c r="BK2671" s="227">
        <f>ROUND(I2671*H2671,2)</f>
        <v>0</v>
      </c>
      <c r="BL2671" s="19" t="s">
        <v>486</v>
      </c>
      <c r="BM2671" s="226" t="s">
        <v>3387</v>
      </c>
    </row>
    <row r="2672" s="2" customFormat="1">
      <c r="A2672" s="40"/>
      <c r="B2672" s="41"/>
      <c r="C2672" s="42"/>
      <c r="D2672" s="233" t="s">
        <v>325</v>
      </c>
      <c r="E2672" s="42"/>
      <c r="F2672" s="234" t="s">
        <v>3388</v>
      </c>
      <c r="G2672" s="42"/>
      <c r="H2672" s="42"/>
      <c r="I2672" s="235"/>
      <c r="J2672" s="42"/>
      <c r="K2672" s="42"/>
      <c r="L2672" s="46"/>
      <c r="M2672" s="236"/>
      <c r="N2672" s="237"/>
      <c r="O2672" s="86"/>
      <c r="P2672" s="86"/>
      <c r="Q2672" s="86"/>
      <c r="R2672" s="86"/>
      <c r="S2672" s="86"/>
      <c r="T2672" s="87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T2672" s="19" t="s">
        <v>325</v>
      </c>
      <c r="AU2672" s="19" t="s">
        <v>85</v>
      </c>
    </row>
    <row r="2673" s="13" customFormat="1">
      <c r="A2673" s="13"/>
      <c r="B2673" s="238"/>
      <c r="C2673" s="239"/>
      <c r="D2673" s="240" t="s">
        <v>327</v>
      </c>
      <c r="E2673" s="241" t="s">
        <v>19</v>
      </c>
      <c r="F2673" s="242" t="s">
        <v>3389</v>
      </c>
      <c r="G2673" s="239"/>
      <c r="H2673" s="241" t="s">
        <v>19</v>
      </c>
      <c r="I2673" s="243"/>
      <c r="J2673" s="239"/>
      <c r="K2673" s="239"/>
      <c r="L2673" s="244"/>
      <c r="M2673" s="245"/>
      <c r="N2673" s="246"/>
      <c r="O2673" s="246"/>
      <c r="P2673" s="246"/>
      <c r="Q2673" s="246"/>
      <c r="R2673" s="246"/>
      <c r="S2673" s="246"/>
      <c r="T2673" s="247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8" t="s">
        <v>327</v>
      </c>
      <c r="AU2673" s="248" t="s">
        <v>85</v>
      </c>
      <c r="AV2673" s="13" t="s">
        <v>82</v>
      </c>
      <c r="AW2673" s="13" t="s">
        <v>36</v>
      </c>
      <c r="AX2673" s="13" t="s">
        <v>75</v>
      </c>
      <c r="AY2673" s="248" t="s">
        <v>207</v>
      </c>
    </row>
    <row r="2674" s="13" customFormat="1">
      <c r="A2674" s="13"/>
      <c r="B2674" s="238"/>
      <c r="C2674" s="239"/>
      <c r="D2674" s="240" t="s">
        <v>327</v>
      </c>
      <c r="E2674" s="241" t="s">
        <v>19</v>
      </c>
      <c r="F2674" s="242" t="s">
        <v>769</v>
      </c>
      <c r="G2674" s="239"/>
      <c r="H2674" s="241" t="s">
        <v>19</v>
      </c>
      <c r="I2674" s="243"/>
      <c r="J2674" s="239"/>
      <c r="K2674" s="239"/>
      <c r="L2674" s="244"/>
      <c r="M2674" s="245"/>
      <c r="N2674" s="246"/>
      <c r="O2674" s="246"/>
      <c r="P2674" s="246"/>
      <c r="Q2674" s="246"/>
      <c r="R2674" s="246"/>
      <c r="S2674" s="246"/>
      <c r="T2674" s="247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8" t="s">
        <v>327</v>
      </c>
      <c r="AU2674" s="248" t="s">
        <v>85</v>
      </c>
      <c r="AV2674" s="13" t="s">
        <v>82</v>
      </c>
      <c r="AW2674" s="13" t="s">
        <v>36</v>
      </c>
      <c r="AX2674" s="13" t="s">
        <v>75</v>
      </c>
      <c r="AY2674" s="248" t="s">
        <v>207</v>
      </c>
    </row>
    <row r="2675" s="14" customFormat="1">
      <c r="A2675" s="14"/>
      <c r="B2675" s="249"/>
      <c r="C2675" s="250"/>
      <c r="D2675" s="240" t="s">
        <v>327</v>
      </c>
      <c r="E2675" s="251" t="s">
        <v>19</v>
      </c>
      <c r="F2675" s="252" t="s">
        <v>3390</v>
      </c>
      <c r="G2675" s="250"/>
      <c r="H2675" s="253">
        <v>11.83</v>
      </c>
      <c r="I2675" s="254"/>
      <c r="J2675" s="250"/>
      <c r="K2675" s="250"/>
      <c r="L2675" s="255"/>
      <c r="M2675" s="256"/>
      <c r="N2675" s="257"/>
      <c r="O2675" s="257"/>
      <c r="P2675" s="257"/>
      <c r="Q2675" s="257"/>
      <c r="R2675" s="257"/>
      <c r="S2675" s="257"/>
      <c r="T2675" s="258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9" t="s">
        <v>327</v>
      </c>
      <c r="AU2675" s="259" t="s">
        <v>85</v>
      </c>
      <c r="AV2675" s="14" t="s">
        <v>85</v>
      </c>
      <c r="AW2675" s="14" t="s">
        <v>36</v>
      </c>
      <c r="AX2675" s="14" t="s">
        <v>75</v>
      </c>
      <c r="AY2675" s="259" t="s">
        <v>207</v>
      </c>
    </row>
    <row r="2676" s="13" customFormat="1">
      <c r="A2676" s="13"/>
      <c r="B2676" s="238"/>
      <c r="C2676" s="239"/>
      <c r="D2676" s="240" t="s">
        <v>327</v>
      </c>
      <c r="E2676" s="241" t="s">
        <v>19</v>
      </c>
      <c r="F2676" s="242" t="s">
        <v>771</v>
      </c>
      <c r="G2676" s="239"/>
      <c r="H2676" s="241" t="s">
        <v>19</v>
      </c>
      <c r="I2676" s="243"/>
      <c r="J2676" s="239"/>
      <c r="K2676" s="239"/>
      <c r="L2676" s="244"/>
      <c r="M2676" s="245"/>
      <c r="N2676" s="246"/>
      <c r="O2676" s="246"/>
      <c r="P2676" s="246"/>
      <c r="Q2676" s="246"/>
      <c r="R2676" s="246"/>
      <c r="S2676" s="246"/>
      <c r="T2676" s="247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8" t="s">
        <v>327</v>
      </c>
      <c r="AU2676" s="248" t="s">
        <v>85</v>
      </c>
      <c r="AV2676" s="13" t="s">
        <v>82</v>
      </c>
      <c r="AW2676" s="13" t="s">
        <v>36</v>
      </c>
      <c r="AX2676" s="13" t="s">
        <v>75</v>
      </c>
      <c r="AY2676" s="248" t="s">
        <v>207</v>
      </c>
    </row>
    <row r="2677" s="14" customFormat="1">
      <c r="A2677" s="14"/>
      <c r="B2677" s="249"/>
      <c r="C2677" s="250"/>
      <c r="D2677" s="240" t="s">
        <v>327</v>
      </c>
      <c r="E2677" s="251" t="s">
        <v>19</v>
      </c>
      <c r="F2677" s="252" t="s">
        <v>3391</v>
      </c>
      <c r="G2677" s="250"/>
      <c r="H2677" s="253">
        <v>10.890000000000001</v>
      </c>
      <c r="I2677" s="254"/>
      <c r="J2677" s="250"/>
      <c r="K2677" s="250"/>
      <c r="L2677" s="255"/>
      <c r="M2677" s="256"/>
      <c r="N2677" s="257"/>
      <c r="O2677" s="257"/>
      <c r="P2677" s="257"/>
      <c r="Q2677" s="257"/>
      <c r="R2677" s="257"/>
      <c r="S2677" s="257"/>
      <c r="T2677" s="258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9" t="s">
        <v>327</v>
      </c>
      <c r="AU2677" s="259" t="s">
        <v>85</v>
      </c>
      <c r="AV2677" s="14" t="s">
        <v>85</v>
      </c>
      <c r="AW2677" s="14" t="s">
        <v>36</v>
      </c>
      <c r="AX2677" s="14" t="s">
        <v>75</v>
      </c>
      <c r="AY2677" s="259" t="s">
        <v>207</v>
      </c>
    </row>
    <row r="2678" s="14" customFormat="1">
      <c r="A2678" s="14"/>
      <c r="B2678" s="249"/>
      <c r="C2678" s="250"/>
      <c r="D2678" s="240" t="s">
        <v>327</v>
      </c>
      <c r="E2678" s="251" t="s">
        <v>19</v>
      </c>
      <c r="F2678" s="252" t="s">
        <v>3392</v>
      </c>
      <c r="G2678" s="250"/>
      <c r="H2678" s="253">
        <v>6.0800000000000001</v>
      </c>
      <c r="I2678" s="254"/>
      <c r="J2678" s="250"/>
      <c r="K2678" s="250"/>
      <c r="L2678" s="255"/>
      <c r="M2678" s="256"/>
      <c r="N2678" s="257"/>
      <c r="O2678" s="257"/>
      <c r="P2678" s="257"/>
      <c r="Q2678" s="257"/>
      <c r="R2678" s="257"/>
      <c r="S2678" s="257"/>
      <c r="T2678" s="258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9" t="s">
        <v>327</v>
      </c>
      <c r="AU2678" s="259" t="s">
        <v>85</v>
      </c>
      <c r="AV2678" s="14" t="s">
        <v>85</v>
      </c>
      <c r="AW2678" s="14" t="s">
        <v>36</v>
      </c>
      <c r="AX2678" s="14" t="s">
        <v>75</v>
      </c>
      <c r="AY2678" s="259" t="s">
        <v>207</v>
      </c>
    </row>
    <row r="2679" s="16" customFormat="1">
      <c r="A2679" s="16"/>
      <c r="B2679" s="271"/>
      <c r="C2679" s="272"/>
      <c r="D2679" s="240" t="s">
        <v>327</v>
      </c>
      <c r="E2679" s="273" t="s">
        <v>19</v>
      </c>
      <c r="F2679" s="274" t="s">
        <v>420</v>
      </c>
      <c r="G2679" s="272"/>
      <c r="H2679" s="275">
        <v>28.800000000000001</v>
      </c>
      <c r="I2679" s="276"/>
      <c r="J2679" s="272"/>
      <c r="K2679" s="272"/>
      <c r="L2679" s="277"/>
      <c r="M2679" s="278"/>
      <c r="N2679" s="279"/>
      <c r="O2679" s="279"/>
      <c r="P2679" s="279"/>
      <c r="Q2679" s="279"/>
      <c r="R2679" s="279"/>
      <c r="S2679" s="279"/>
      <c r="T2679" s="280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T2679" s="281" t="s">
        <v>327</v>
      </c>
      <c r="AU2679" s="281" t="s">
        <v>85</v>
      </c>
      <c r="AV2679" s="16" t="s">
        <v>216</v>
      </c>
      <c r="AW2679" s="16" t="s">
        <v>36</v>
      </c>
      <c r="AX2679" s="16" t="s">
        <v>75</v>
      </c>
      <c r="AY2679" s="281" t="s">
        <v>207</v>
      </c>
    </row>
    <row r="2680" s="13" customFormat="1">
      <c r="A2680" s="13"/>
      <c r="B2680" s="238"/>
      <c r="C2680" s="239"/>
      <c r="D2680" s="240" t="s">
        <v>327</v>
      </c>
      <c r="E2680" s="241" t="s">
        <v>19</v>
      </c>
      <c r="F2680" s="242" t="s">
        <v>3393</v>
      </c>
      <c r="G2680" s="239"/>
      <c r="H2680" s="241" t="s">
        <v>19</v>
      </c>
      <c r="I2680" s="243"/>
      <c r="J2680" s="239"/>
      <c r="K2680" s="239"/>
      <c r="L2680" s="244"/>
      <c r="M2680" s="245"/>
      <c r="N2680" s="246"/>
      <c r="O2680" s="246"/>
      <c r="P2680" s="246"/>
      <c r="Q2680" s="246"/>
      <c r="R2680" s="246"/>
      <c r="S2680" s="246"/>
      <c r="T2680" s="247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8" t="s">
        <v>327</v>
      </c>
      <c r="AU2680" s="248" t="s">
        <v>85</v>
      </c>
      <c r="AV2680" s="13" t="s">
        <v>82</v>
      </c>
      <c r="AW2680" s="13" t="s">
        <v>36</v>
      </c>
      <c r="AX2680" s="13" t="s">
        <v>75</v>
      </c>
      <c r="AY2680" s="248" t="s">
        <v>207</v>
      </c>
    </row>
    <row r="2681" s="13" customFormat="1">
      <c r="A2681" s="13"/>
      <c r="B2681" s="238"/>
      <c r="C2681" s="239"/>
      <c r="D2681" s="240" t="s">
        <v>327</v>
      </c>
      <c r="E2681" s="241" t="s">
        <v>19</v>
      </c>
      <c r="F2681" s="242" t="s">
        <v>769</v>
      </c>
      <c r="G2681" s="239"/>
      <c r="H2681" s="241" t="s">
        <v>19</v>
      </c>
      <c r="I2681" s="243"/>
      <c r="J2681" s="239"/>
      <c r="K2681" s="239"/>
      <c r="L2681" s="244"/>
      <c r="M2681" s="245"/>
      <c r="N2681" s="246"/>
      <c r="O2681" s="246"/>
      <c r="P2681" s="246"/>
      <c r="Q2681" s="246"/>
      <c r="R2681" s="246"/>
      <c r="S2681" s="246"/>
      <c r="T2681" s="247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8" t="s">
        <v>327</v>
      </c>
      <c r="AU2681" s="248" t="s">
        <v>85</v>
      </c>
      <c r="AV2681" s="13" t="s">
        <v>82</v>
      </c>
      <c r="AW2681" s="13" t="s">
        <v>36</v>
      </c>
      <c r="AX2681" s="13" t="s">
        <v>75</v>
      </c>
      <c r="AY2681" s="248" t="s">
        <v>207</v>
      </c>
    </row>
    <row r="2682" s="14" customFormat="1">
      <c r="A2682" s="14"/>
      <c r="B2682" s="249"/>
      <c r="C2682" s="250"/>
      <c r="D2682" s="240" t="s">
        <v>327</v>
      </c>
      <c r="E2682" s="251" t="s">
        <v>19</v>
      </c>
      <c r="F2682" s="252" t="s">
        <v>3394</v>
      </c>
      <c r="G2682" s="250"/>
      <c r="H2682" s="253">
        <v>4.2389999999999999</v>
      </c>
      <c r="I2682" s="254"/>
      <c r="J2682" s="250"/>
      <c r="K2682" s="250"/>
      <c r="L2682" s="255"/>
      <c r="M2682" s="256"/>
      <c r="N2682" s="257"/>
      <c r="O2682" s="257"/>
      <c r="P2682" s="257"/>
      <c r="Q2682" s="257"/>
      <c r="R2682" s="257"/>
      <c r="S2682" s="257"/>
      <c r="T2682" s="258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9" t="s">
        <v>327</v>
      </c>
      <c r="AU2682" s="259" t="s">
        <v>85</v>
      </c>
      <c r="AV2682" s="14" t="s">
        <v>85</v>
      </c>
      <c r="AW2682" s="14" t="s">
        <v>36</v>
      </c>
      <c r="AX2682" s="14" t="s">
        <v>75</v>
      </c>
      <c r="AY2682" s="259" t="s">
        <v>207</v>
      </c>
    </row>
    <row r="2683" s="13" customFormat="1">
      <c r="A2683" s="13"/>
      <c r="B2683" s="238"/>
      <c r="C2683" s="239"/>
      <c r="D2683" s="240" t="s">
        <v>327</v>
      </c>
      <c r="E2683" s="241" t="s">
        <v>19</v>
      </c>
      <c r="F2683" s="242" t="s">
        <v>771</v>
      </c>
      <c r="G2683" s="239"/>
      <c r="H2683" s="241" t="s">
        <v>19</v>
      </c>
      <c r="I2683" s="243"/>
      <c r="J2683" s="239"/>
      <c r="K2683" s="239"/>
      <c r="L2683" s="244"/>
      <c r="M2683" s="245"/>
      <c r="N2683" s="246"/>
      <c r="O2683" s="246"/>
      <c r="P2683" s="246"/>
      <c r="Q2683" s="246"/>
      <c r="R2683" s="246"/>
      <c r="S2683" s="246"/>
      <c r="T2683" s="247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8" t="s">
        <v>327</v>
      </c>
      <c r="AU2683" s="248" t="s">
        <v>85</v>
      </c>
      <c r="AV2683" s="13" t="s">
        <v>82</v>
      </c>
      <c r="AW2683" s="13" t="s">
        <v>36</v>
      </c>
      <c r="AX2683" s="13" t="s">
        <v>75</v>
      </c>
      <c r="AY2683" s="248" t="s">
        <v>207</v>
      </c>
    </row>
    <row r="2684" s="14" customFormat="1">
      <c r="A2684" s="14"/>
      <c r="B2684" s="249"/>
      <c r="C2684" s="250"/>
      <c r="D2684" s="240" t="s">
        <v>327</v>
      </c>
      <c r="E2684" s="251" t="s">
        <v>19</v>
      </c>
      <c r="F2684" s="252" t="s">
        <v>3395</v>
      </c>
      <c r="G2684" s="250"/>
      <c r="H2684" s="253">
        <v>4.2119999999999997</v>
      </c>
      <c r="I2684" s="254"/>
      <c r="J2684" s="250"/>
      <c r="K2684" s="250"/>
      <c r="L2684" s="255"/>
      <c r="M2684" s="256"/>
      <c r="N2684" s="257"/>
      <c r="O2684" s="257"/>
      <c r="P2684" s="257"/>
      <c r="Q2684" s="257"/>
      <c r="R2684" s="257"/>
      <c r="S2684" s="257"/>
      <c r="T2684" s="258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9" t="s">
        <v>327</v>
      </c>
      <c r="AU2684" s="259" t="s">
        <v>85</v>
      </c>
      <c r="AV2684" s="14" t="s">
        <v>85</v>
      </c>
      <c r="AW2684" s="14" t="s">
        <v>36</v>
      </c>
      <c r="AX2684" s="14" t="s">
        <v>75</v>
      </c>
      <c r="AY2684" s="259" t="s">
        <v>207</v>
      </c>
    </row>
    <row r="2685" s="14" customFormat="1">
      <c r="A2685" s="14"/>
      <c r="B2685" s="249"/>
      <c r="C2685" s="250"/>
      <c r="D2685" s="240" t="s">
        <v>327</v>
      </c>
      <c r="E2685" s="251" t="s">
        <v>19</v>
      </c>
      <c r="F2685" s="252" t="s">
        <v>3396</v>
      </c>
      <c r="G2685" s="250"/>
      <c r="H2685" s="253">
        <v>1.9239999999999999</v>
      </c>
      <c r="I2685" s="254"/>
      <c r="J2685" s="250"/>
      <c r="K2685" s="250"/>
      <c r="L2685" s="255"/>
      <c r="M2685" s="256"/>
      <c r="N2685" s="257"/>
      <c r="O2685" s="257"/>
      <c r="P2685" s="257"/>
      <c r="Q2685" s="257"/>
      <c r="R2685" s="257"/>
      <c r="S2685" s="257"/>
      <c r="T2685" s="258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9" t="s">
        <v>327</v>
      </c>
      <c r="AU2685" s="259" t="s">
        <v>85</v>
      </c>
      <c r="AV2685" s="14" t="s">
        <v>85</v>
      </c>
      <c r="AW2685" s="14" t="s">
        <v>36</v>
      </c>
      <c r="AX2685" s="14" t="s">
        <v>75</v>
      </c>
      <c r="AY2685" s="259" t="s">
        <v>207</v>
      </c>
    </row>
    <row r="2686" s="16" customFormat="1">
      <c r="A2686" s="16"/>
      <c r="B2686" s="271"/>
      <c r="C2686" s="272"/>
      <c r="D2686" s="240" t="s">
        <v>327</v>
      </c>
      <c r="E2686" s="273" t="s">
        <v>19</v>
      </c>
      <c r="F2686" s="274" t="s">
        <v>420</v>
      </c>
      <c r="G2686" s="272"/>
      <c r="H2686" s="275">
        <v>10.375</v>
      </c>
      <c r="I2686" s="276"/>
      <c r="J2686" s="272"/>
      <c r="K2686" s="272"/>
      <c r="L2686" s="277"/>
      <c r="M2686" s="278"/>
      <c r="N2686" s="279"/>
      <c r="O2686" s="279"/>
      <c r="P2686" s="279"/>
      <c r="Q2686" s="279"/>
      <c r="R2686" s="279"/>
      <c r="S2686" s="279"/>
      <c r="T2686" s="280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T2686" s="281" t="s">
        <v>327</v>
      </c>
      <c r="AU2686" s="281" t="s">
        <v>85</v>
      </c>
      <c r="AV2686" s="16" t="s">
        <v>216</v>
      </c>
      <c r="AW2686" s="16" t="s">
        <v>36</v>
      </c>
      <c r="AX2686" s="16" t="s">
        <v>75</v>
      </c>
      <c r="AY2686" s="281" t="s">
        <v>207</v>
      </c>
    </row>
    <row r="2687" s="13" customFormat="1">
      <c r="A2687" s="13"/>
      <c r="B2687" s="238"/>
      <c r="C2687" s="239"/>
      <c r="D2687" s="240" t="s">
        <v>327</v>
      </c>
      <c r="E2687" s="241" t="s">
        <v>19</v>
      </c>
      <c r="F2687" s="242" t="s">
        <v>3397</v>
      </c>
      <c r="G2687" s="239"/>
      <c r="H2687" s="241" t="s">
        <v>19</v>
      </c>
      <c r="I2687" s="243"/>
      <c r="J2687" s="239"/>
      <c r="K2687" s="239"/>
      <c r="L2687" s="244"/>
      <c r="M2687" s="245"/>
      <c r="N2687" s="246"/>
      <c r="O2687" s="246"/>
      <c r="P2687" s="246"/>
      <c r="Q2687" s="246"/>
      <c r="R2687" s="246"/>
      <c r="S2687" s="246"/>
      <c r="T2687" s="247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8" t="s">
        <v>327</v>
      </c>
      <c r="AU2687" s="248" t="s">
        <v>85</v>
      </c>
      <c r="AV2687" s="13" t="s">
        <v>82</v>
      </c>
      <c r="AW2687" s="13" t="s">
        <v>36</v>
      </c>
      <c r="AX2687" s="13" t="s">
        <v>75</v>
      </c>
      <c r="AY2687" s="248" t="s">
        <v>207</v>
      </c>
    </row>
    <row r="2688" s="13" customFormat="1">
      <c r="A2688" s="13"/>
      <c r="B2688" s="238"/>
      <c r="C2688" s="239"/>
      <c r="D2688" s="240" t="s">
        <v>327</v>
      </c>
      <c r="E2688" s="241" t="s">
        <v>19</v>
      </c>
      <c r="F2688" s="242" t="s">
        <v>3398</v>
      </c>
      <c r="G2688" s="239"/>
      <c r="H2688" s="241" t="s">
        <v>19</v>
      </c>
      <c r="I2688" s="243"/>
      <c r="J2688" s="239"/>
      <c r="K2688" s="239"/>
      <c r="L2688" s="244"/>
      <c r="M2688" s="245"/>
      <c r="N2688" s="246"/>
      <c r="O2688" s="246"/>
      <c r="P2688" s="246"/>
      <c r="Q2688" s="246"/>
      <c r="R2688" s="246"/>
      <c r="S2688" s="246"/>
      <c r="T2688" s="247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8" t="s">
        <v>327</v>
      </c>
      <c r="AU2688" s="248" t="s">
        <v>85</v>
      </c>
      <c r="AV2688" s="13" t="s">
        <v>82</v>
      </c>
      <c r="AW2688" s="13" t="s">
        <v>36</v>
      </c>
      <c r="AX2688" s="13" t="s">
        <v>75</v>
      </c>
      <c r="AY2688" s="248" t="s">
        <v>207</v>
      </c>
    </row>
    <row r="2689" s="14" customFormat="1">
      <c r="A2689" s="14"/>
      <c r="B2689" s="249"/>
      <c r="C2689" s="250"/>
      <c r="D2689" s="240" t="s">
        <v>327</v>
      </c>
      <c r="E2689" s="251" t="s">
        <v>19</v>
      </c>
      <c r="F2689" s="252" t="s">
        <v>3399</v>
      </c>
      <c r="G2689" s="250"/>
      <c r="H2689" s="253">
        <v>0.71799999999999997</v>
      </c>
      <c r="I2689" s="254"/>
      <c r="J2689" s="250"/>
      <c r="K2689" s="250"/>
      <c r="L2689" s="255"/>
      <c r="M2689" s="256"/>
      <c r="N2689" s="257"/>
      <c r="O2689" s="257"/>
      <c r="P2689" s="257"/>
      <c r="Q2689" s="257"/>
      <c r="R2689" s="257"/>
      <c r="S2689" s="257"/>
      <c r="T2689" s="258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9" t="s">
        <v>327</v>
      </c>
      <c r="AU2689" s="259" t="s">
        <v>85</v>
      </c>
      <c r="AV2689" s="14" t="s">
        <v>85</v>
      </c>
      <c r="AW2689" s="14" t="s">
        <v>36</v>
      </c>
      <c r="AX2689" s="14" t="s">
        <v>75</v>
      </c>
      <c r="AY2689" s="259" t="s">
        <v>207</v>
      </c>
    </row>
    <row r="2690" s="13" customFormat="1">
      <c r="A2690" s="13"/>
      <c r="B2690" s="238"/>
      <c r="C2690" s="239"/>
      <c r="D2690" s="240" t="s">
        <v>327</v>
      </c>
      <c r="E2690" s="241" t="s">
        <v>19</v>
      </c>
      <c r="F2690" s="242" t="s">
        <v>1965</v>
      </c>
      <c r="G2690" s="239"/>
      <c r="H2690" s="241" t="s">
        <v>19</v>
      </c>
      <c r="I2690" s="243"/>
      <c r="J2690" s="239"/>
      <c r="K2690" s="239"/>
      <c r="L2690" s="244"/>
      <c r="M2690" s="245"/>
      <c r="N2690" s="246"/>
      <c r="O2690" s="246"/>
      <c r="P2690" s="246"/>
      <c r="Q2690" s="246"/>
      <c r="R2690" s="246"/>
      <c r="S2690" s="246"/>
      <c r="T2690" s="247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8" t="s">
        <v>327</v>
      </c>
      <c r="AU2690" s="248" t="s">
        <v>85</v>
      </c>
      <c r="AV2690" s="13" t="s">
        <v>82</v>
      </c>
      <c r="AW2690" s="13" t="s">
        <v>36</v>
      </c>
      <c r="AX2690" s="13" t="s">
        <v>75</v>
      </c>
      <c r="AY2690" s="248" t="s">
        <v>207</v>
      </c>
    </row>
    <row r="2691" s="14" customFormat="1">
      <c r="A2691" s="14"/>
      <c r="B2691" s="249"/>
      <c r="C2691" s="250"/>
      <c r="D2691" s="240" t="s">
        <v>327</v>
      </c>
      <c r="E2691" s="251" t="s">
        <v>19</v>
      </c>
      <c r="F2691" s="252" t="s">
        <v>3400</v>
      </c>
      <c r="G2691" s="250"/>
      <c r="H2691" s="253">
        <v>0.82499999999999996</v>
      </c>
      <c r="I2691" s="254"/>
      <c r="J2691" s="250"/>
      <c r="K2691" s="250"/>
      <c r="L2691" s="255"/>
      <c r="M2691" s="256"/>
      <c r="N2691" s="257"/>
      <c r="O2691" s="257"/>
      <c r="P2691" s="257"/>
      <c r="Q2691" s="257"/>
      <c r="R2691" s="257"/>
      <c r="S2691" s="257"/>
      <c r="T2691" s="258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9" t="s">
        <v>327</v>
      </c>
      <c r="AU2691" s="259" t="s">
        <v>85</v>
      </c>
      <c r="AV2691" s="14" t="s">
        <v>85</v>
      </c>
      <c r="AW2691" s="14" t="s">
        <v>36</v>
      </c>
      <c r="AX2691" s="14" t="s">
        <v>75</v>
      </c>
      <c r="AY2691" s="259" t="s">
        <v>207</v>
      </c>
    </row>
    <row r="2692" s="13" customFormat="1">
      <c r="A2692" s="13"/>
      <c r="B2692" s="238"/>
      <c r="C2692" s="239"/>
      <c r="D2692" s="240" t="s">
        <v>327</v>
      </c>
      <c r="E2692" s="241" t="s">
        <v>19</v>
      </c>
      <c r="F2692" s="242" t="s">
        <v>1237</v>
      </c>
      <c r="G2692" s="239"/>
      <c r="H2692" s="241" t="s">
        <v>19</v>
      </c>
      <c r="I2692" s="243"/>
      <c r="J2692" s="239"/>
      <c r="K2692" s="239"/>
      <c r="L2692" s="244"/>
      <c r="M2692" s="245"/>
      <c r="N2692" s="246"/>
      <c r="O2692" s="246"/>
      <c r="P2692" s="246"/>
      <c r="Q2692" s="246"/>
      <c r="R2692" s="246"/>
      <c r="S2692" s="246"/>
      <c r="T2692" s="247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8" t="s">
        <v>327</v>
      </c>
      <c r="AU2692" s="248" t="s">
        <v>85</v>
      </c>
      <c r="AV2692" s="13" t="s">
        <v>82</v>
      </c>
      <c r="AW2692" s="13" t="s">
        <v>36</v>
      </c>
      <c r="AX2692" s="13" t="s">
        <v>75</v>
      </c>
      <c r="AY2692" s="248" t="s">
        <v>207</v>
      </c>
    </row>
    <row r="2693" s="14" customFormat="1">
      <c r="A2693" s="14"/>
      <c r="B2693" s="249"/>
      <c r="C2693" s="250"/>
      <c r="D2693" s="240" t="s">
        <v>327</v>
      </c>
      <c r="E2693" s="251" t="s">
        <v>19</v>
      </c>
      <c r="F2693" s="252" t="s">
        <v>3401</v>
      </c>
      <c r="G2693" s="250"/>
      <c r="H2693" s="253">
        <v>0.51600000000000001</v>
      </c>
      <c r="I2693" s="254"/>
      <c r="J2693" s="250"/>
      <c r="K2693" s="250"/>
      <c r="L2693" s="255"/>
      <c r="M2693" s="256"/>
      <c r="N2693" s="257"/>
      <c r="O2693" s="257"/>
      <c r="P2693" s="257"/>
      <c r="Q2693" s="257"/>
      <c r="R2693" s="257"/>
      <c r="S2693" s="257"/>
      <c r="T2693" s="258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9" t="s">
        <v>327</v>
      </c>
      <c r="AU2693" s="259" t="s">
        <v>85</v>
      </c>
      <c r="AV2693" s="14" t="s">
        <v>85</v>
      </c>
      <c r="AW2693" s="14" t="s">
        <v>36</v>
      </c>
      <c r="AX2693" s="14" t="s">
        <v>75</v>
      </c>
      <c r="AY2693" s="259" t="s">
        <v>207</v>
      </c>
    </row>
    <row r="2694" s="16" customFormat="1">
      <c r="A2694" s="16"/>
      <c r="B2694" s="271"/>
      <c r="C2694" s="272"/>
      <c r="D2694" s="240" t="s">
        <v>327</v>
      </c>
      <c r="E2694" s="273" t="s">
        <v>19</v>
      </c>
      <c r="F2694" s="274" t="s">
        <v>420</v>
      </c>
      <c r="G2694" s="272"/>
      <c r="H2694" s="275">
        <v>2.0590000000000002</v>
      </c>
      <c r="I2694" s="276"/>
      <c r="J2694" s="272"/>
      <c r="K2694" s="272"/>
      <c r="L2694" s="277"/>
      <c r="M2694" s="278"/>
      <c r="N2694" s="279"/>
      <c r="O2694" s="279"/>
      <c r="P2694" s="279"/>
      <c r="Q2694" s="279"/>
      <c r="R2694" s="279"/>
      <c r="S2694" s="279"/>
      <c r="T2694" s="280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81" t="s">
        <v>327</v>
      </c>
      <c r="AU2694" s="281" t="s">
        <v>85</v>
      </c>
      <c r="AV2694" s="16" t="s">
        <v>216</v>
      </c>
      <c r="AW2694" s="16" t="s">
        <v>36</v>
      </c>
      <c r="AX2694" s="16" t="s">
        <v>75</v>
      </c>
      <c r="AY2694" s="281" t="s">
        <v>207</v>
      </c>
    </row>
    <row r="2695" s="15" customFormat="1">
      <c r="A2695" s="15"/>
      <c r="B2695" s="260"/>
      <c r="C2695" s="261"/>
      <c r="D2695" s="240" t="s">
        <v>327</v>
      </c>
      <c r="E2695" s="262" t="s">
        <v>19</v>
      </c>
      <c r="F2695" s="263" t="s">
        <v>345</v>
      </c>
      <c r="G2695" s="261"/>
      <c r="H2695" s="264">
        <v>41.234000000000002</v>
      </c>
      <c r="I2695" s="265"/>
      <c r="J2695" s="261"/>
      <c r="K2695" s="261"/>
      <c r="L2695" s="266"/>
      <c r="M2695" s="267"/>
      <c r="N2695" s="268"/>
      <c r="O2695" s="268"/>
      <c r="P2695" s="268"/>
      <c r="Q2695" s="268"/>
      <c r="R2695" s="268"/>
      <c r="S2695" s="268"/>
      <c r="T2695" s="269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70" t="s">
        <v>327</v>
      </c>
      <c r="AU2695" s="270" t="s">
        <v>85</v>
      </c>
      <c r="AV2695" s="15" t="s">
        <v>215</v>
      </c>
      <c r="AW2695" s="15" t="s">
        <v>36</v>
      </c>
      <c r="AX2695" s="15" t="s">
        <v>82</v>
      </c>
      <c r="AY2695" s="270" t="s">
        <v>207</v>
      </c>
    </row>
    <row r="2696" s="2" customFormat="1" ht="16.5" customHeight="1">
      <c r="A2696" s="40"/>
      <c r="B2696" s="41"/>
      <c r="C2696" s="214" t="s">
        <v>3402</v>
      </c>
      <c r="D2696" s="214" t="s">
        <v>211</v>
      </c>
      <c r="E2696" s="215" t="s">
        <v>3403</v>
      </c>
      <c r="F2696" s="216" t="s">
        <v>3404</v>
      </c>
      <c r="G2696" s="217" t="s">
        <v>220</v>
      </c>
      <c r="H2696" s="218">
        <v>628.24699999999996</v>
      </c>
      <c r="I2696" s="219"/>
      <c r="J2696" s="220">
        <f>ROUND(I2696*H2696,2)</f>
        <v>0</v>
      </c>
      <c r="K2696" s="216" t="s">
        <v>323</v>
      </c>
      <c r="L2696" s="46"/>
      <c r="M2696" s="229" t="s">
        <v>19</v>
      </c>
      <c r="N2696" s="230" t="s">
        <v>46</v>
      </c>
      <c r="O2696" s="86"/>
      <c r="P2696" s="231">
        <f>O2696*H2696</f>
        <v>0</v>
      </c>
      <c r="Q2696" s="231">
        <v>0.0032000000000000002</v>
      </c>
      <c r="R2696" s="231">
        <f>Q2696*H2696</f>
        <v>2.0103903999999999</v>
      </c>
      <c r="S2696" s="231">
        <v>0</v>
      </c>
      <c r="T2696" s="232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26" t="s">
        <v>486</v>
      </c>
      <c r="AT2696" s="226" t="s">
        <v>211</v>
      </c>
      <c r="AU2696" s="226" t="s">
        <v>85</v>
      </c>
      <c r="AY2696" s="19" t="s">
        <v>207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19" t="s">
        <v>82</v>
      </c>
      <c r="BK2696" s="227">
        <f>ROUND(I2696*H2696,2)</f>
        <v>0</v>
      </c>
      <c r="BL2696" s="19" t="s">
        <v>486</v>
      </c>
      <c r="BM2696" s="226" t="s">
        <v>3405</v>
      </c>
    </row>
    <row r="2697" s="2" customFormat="1">
      <c r="A2697" s="40"/>
      <c r="B2697" s="41"/>
      <c r="C2697" s="42"/>
      <c r="D2697" s="233" t="s">
        <v>325</v>
      </c>
      <c r="E2697" s="42"/>
      <c r="F2697" s="234" t="s">
        <v>3406</v>
      </c>
      <c r="G2697" s="42"/>
      <c r="H2697" s="42"/>
      <c r="I2697" s="235"/>
      <c r="J2697" s="42"/>
      <c r="K2697" s="42"/>
      <c r="L2697" s="46"/>
      <c r="M2697" s="236"/>
      <c r="N2697" s="237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325</v>
      </c>
      <c r="AU2697" s="19" t="s">
        <v>85</v>
      </c>
    </row>
    <row r="2698" s="13" customFormat="1">
      <c r="A2698" s="13"/>
      <c r="B2698" s="238"/>
      <c r="C2698" s="239"/>
      <c r="D2698" s="240" t="s">
        <v>327</v>
      </c>
      <c r="E2698" s="241" t="s">
        <v>19</v>
      </c>
      <c r="F2698" s="242" t="s">
        <v>3407</v>
      </c>
      <c r="G2698" s="239"/>
      <c r="H2698" s="241" t="s">
        <v>19</v>
      </c>
      <c r="I2698" s="243"/>
      <c r="J2698" s="239"/>
      <c r="K2698" s="239"/>
      <c r="L2698" s="244"/>
      <c r="M2698" s="245"/>
      <c r="N2698" s="246"/>
      <c r="O2698" s="246"/>
      <c r="P2698" s="246"/>
      <c r="Q2698" s="246"/>
      <c r="R2698" s="246"/>
      <c r="S2698" s="246"/>
      <c r="T2698" s="247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8" t="s">
        <v>327</v>
      </c>
      <c r="AU2698" s="248" t="s">
        <v>85</v>
      </c>
      <c r="AV2698" s="13" t="s">
        <v>82</v>
      </c>
      <c r="AW2698" s="13" t="s">
        <v>36</v>
      </c>
      <c r="AX2698" s="13" t="s">
        <v>75</v>
      </c>
      <c r="AY2698" s="248" t="s">
        <v>207</v>
      </c>
    </row>
    <row r="2699" s="14" customFormat="1">
      <c r="A2699" s="14"/>
      <c r="B2699" s="249"/>
      <c r="C2699" s="250"/>
      <c r="D2699" s="240" t="s">
        <v>327</v>
      </c>
      <c r="E2699" s="251" t="s">
        <v>19</v>
      </c>
      <c r="F2699" s="252" t="s">
        <v>3408</v>
      </c>
      <c r="G2699" s="250"/>
      <c r="H2699" s="253">
        <v>628.24699999999996</v>
      </c>
      <c r="I2699" s="254"/>
      <c r="J2699" s="250"/>
      <c r="K2699" s="250"/>
      <c r="L2699" s="255"/>
      <c r="M2699" s="256"/>
      <c r="N2699" s="257"/>
      <c r="O2699" s="257"/>
      <c r="P2699" s="257"/>
      <c r="Q2699" s="257"/>
      <c r="R2699" s="257"/>
      <c r="S2699" s="257"/>
      <c r="T2699" s="258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9" t="s">
        <v>327</v>
      </c>
      <c r="AU2699" s="259" t="s">
        <v>85</v>
      </c>
      <c r="AV2699" s="14" t="s">
        <v>85</v>
      </c>
      <c r="AW2699" s="14" t="s">
        <v>36</v>
      </c>
      <c r="AX2699" s="14" t="s">
        <v>82</v>
      </c>
      <c r="AY2699" s="259" t="s">
        <v>207</v>
      </c>
    </row>
    <row r="2700" s="2" customFormat="1" ht="21.75" customHeight="1">
      <c r="A2700" s="40"/>
      <c r="B2700" s="41"/>
      <c r="C2700" s="214" t="s">
        <v>3409</v>
      </c>
      <c r="D2700" s="214" t="s">
        <v>211</v>
      </c>
      <c r="E2700" s="215" t="s">
        <v>3410</v>
      </c>
      <c r="F2700" s="216" t="s">
        <v>3411</v>
      </c>
      <c r="G2700" s="217" t="s">
        <v>220</v>
      </c>
      <c r="H2700" s="218">
        <v>21.082000000000001</v>
      </c>
      <c r="I2700" s="219"/>
      <c r="J2700" s="220">
        <f>ROUND(I2700*H2700,2)</f>
        <v>0</v>
      </c>
      <c r="K2700" s="216" t="s">
        <v>323</v>
      </c>
      <c r="L2700" s="46"/>
      <c r="M2700" s="229" t="s">
        <v>19</v>
      </c>
      <c r="N2700" s="230" t="s">
        <v>46</v>
      </c>
      <c r="O2700" s="86"/>
      <c r="P2700" s="231">
        <f>O2700*H2700</f>
        <v>0</v>
      </c>
      <c r="Q2700" s="231">
        <v>0</v>
      </c>
      <c r="R2700" s="231">
        <f>Q2700*H2700</f>
        <v>0</v>
      </c>
      <c r="S2700" s="231">
        <v>0</v>
      </c>
      <c r="T2700" s="232">
        <f>S2700*H2700</f>
        <v>0</v>
      </c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R2700" s="226" t="s">
        <v>486</v>
      </c>
      <c r="AT2700" s="226" t="s">
        <v>211</v>
      </c>
      <c r="AU2700" s="226" t="s">
        <v>85</v>
      </c>
      <c r="AY2700" s="19" t="s">
        <v>207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19" t="s">
        <v>82</v>
      </c>
      <c r="BK2700" s="227">
        <f>ROUND(I2700*H2700,2)</f>
        <v>0</v>
      </c>
      <c r="BL2700" s="19" t="s">
        <v>486</v>
      </c>
      <c r="BM2700" s="226" t="s">
        <v>3412</v>
      </c>
    </row>
    <row r="2701" s="2" customFormat="1">
      <c r="A2701" s="40"/>
      <c r="B2701" s="41"/>
      <c r="C2701" s="42"/>
      <c r="D2701" s="233" t="s">
        <v>325</v>
      </c>
      <c r="E2701" s="42"/>
      <c r="F2701" s="234" t="s">
        <v>3413</v>
      </c>
      <c r="G2701" s="42"/>
      <c r="H2701" s="42"/>
      <c r="I2701" s="235"/>
      <c r="J2701" s="42"/>
      <c r="K2701" s="42"/>
      <c r="L2701" s="46"/>
      <c r="M2701" s="236"/>
      <c r="N2701" s="237"/>
      <c r="O2701" s="86"/>
      <c r="P2701" s="86"/>
      <c r="Q2701" s="86"/>
      <c r="R2701" s="86"/>
      <c r="S2701" s="86"/>
      <c r="T2701" s="87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T2701" s="19" t="s">
        <v>325</v>
      </c>
      <c r="AU2701" s="19" t="s">
        <v>85</v>
      </c>
    </row>
    <row r="2702" s="13" customFormat="1">
      <c r="A2702" s="13"/>
      <c r="B2702" s="238"/>
      <c r="C2702" s="239"/>
      <c r="D2702" s="240" t="s">
        <v>327</v>
      </c>
      <c r="E2702" s="241" t="s">
        <v>19</v>
      </c>
      <c r="F2702" s="242" t="s">
        <v>3357</v>
      </c>
      <c r="G2702" s="239"/>
      <c r="H2702" s="241" t="s">
        <v>19</v>
      </c>
      <c r="I2702" s="243"/>
      <c r="J2702" s="239"/>
      <c r="K2702" s="239"/>
      <c r="L2702" s="244"/>
      <c r="M2702" s="245"/>
      <c r="N2702" s="246"/>
      <c r="O2702" s="246"/>
      <c r="P2702" s="246"/>
      <c r="Q2702" s="246"/>
      <c r="R2702" s="246"/>
      <c r="S2702" s="246"/>
      <c r="T2702" s="247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8" t="s">
        <v>327</v>
      </c>
      <c r="AU2702" s="248" t="s">
        <v>85</v>
      </c>
      <c r="AV2702" s="13" t="s">
        <v>82</v>
      </c>
      <c r="AW2702" s="13" t="s">
        <v>36</v>
      </c>
      <c r="AX2702" s="13" t="s">
        <v>75</v>
      </c>
      <c r="AY2702" s="248" t="s">
        <v>207</v>
      </c>
    </row>
    <row r="2703" s="13" customFormat="1">
      <c r="A2703" s="13"/>
      <c r="B2703" s="238"/>
      <c r="C2703" s="239"/>
      <c r="D2703" s="240" t="s">
        <v>327</v>
      </c>
      <c r="E2703" s="241" t="s">
        <v>19</v>
      </c>
      <c r="F2703" s="242" t="s">
        <v>764</v>
      </c>
      <c r="G2703" s="239"/>
      <c r="H2703" s="241" t="s">
        <v>19</v>
      </c>
      <c r="I2703" s="243"/>
      <c r="J2703" s="239"/>
      <c r="K2703" s="239"/>
      <c r="L2703" s="244"/>
      <c r="M2703" s="245"/>
      <c r="N2703" s="246"/>
      <c r="O2703" s="246"/>
      <c r="P2703" s="246"/>
      <c r="Q2703" s="246"/>
      <c r="R2703" s="246"/>
      <c r="S2703" s="246"/>
      <c r="T2703" s="247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8" t="s">
        <v>327</v>
      </c>
      <c r="AU2703" s="248" t="s">
        <v>85</v>
      </c>
      <c r="AV2703" s="13" t="s">
        <v>82</v>
      </c>
      <c r="AW2703" s="13" t="s">
        <v>36</v>
      </c>
      <c r="AX2703" s="13" t="s">
        <v>75</v>
      </c>
      <c r="AY2703" s="248" t="s">
        <v>207</v>
      </c>
    </row>
    <row r="2704" s="13" customFormat="1">
      <c r="A2704" s="13"/>
      <c r="B2704" s="238"/>
      <c r="C2704" s="239"/>
      <c r="D2704" s="240" t="s">
        <v>327</v>
      </c>
      <c r="E2704" s="241" t="s">
        <v>19</v>
      </c>
      <c r="F2704" s="242" t="s">
        <v>1603</v>
      </c>
      <c r="G2704" s="239"/>
      <c r="H2704" s="241" t="s">
        <v>19</v>
      </c>
      <c r="I2704" s="243"/>
      <c r="J2704" s="239"/>
      <c r="K2704" s="239"/>
      <c r="L2704" s="244"/>
      <c r="M2704" s="245"/>
      <c r="N2704" s="246"/>
      <c r="O2704" s="246"/>
      <c r="P2704" s="246"/>
      <c r="Q2704" s="246"/>
      <c r="R2704" s="246"/>
      <c r="S2704" s="246"/>
      <c r="T2704" s="247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8" t="s">
        <v>327</v>
      </c>
      <c r="AU2704" s="248" t="s">
        <v>85</v>
      </c>
      <c r="AV2704" s="13" t="s">
        <v>82</v>
      </c>
      <c r="AW2704" s="13" t="s">
        <v>36</v>
      </c>
      <c r="AX2704" s="13" t="s">
        <v>75</v>
      </c>
      <c r="AY2704" s="248" t="s">
        <v>207</v>
      </c>
    </row>
    <row r="2705" s="14" customFormat="1">
      <c r="A2705" s="14"/>
      <c r="B2705" s="249"/>
      <c r="C2705" s="250"/>
      <c r="D2705" s="240" t="s">
        <v>327</v>
      </c>
      <c r="E2705" s="251" t="s">
        <v>19</v>
      </c>
      <c r="F2705" s="252" t="s">
        <v>3358</v>
      </c>
      <c r="G2705" s="250"/>
      <c r="H2705" s="253">
        <v>0.85399999999999998</v>
      </c>
      <c r="I2705" s="254"/>
      <c r="J2705" s="250"/>
      <c r="K2705" s="250"/>
      <c r="L2705" s="255"/>
      <c r="M2705" s="256"/>
      <c r="N2705" s="257"/>
      <c r="O2705" s="257"/>
      <c r="P2705" s="257"/>
      <c r="Q2705" s="257"/>
      <c r="R2705" s="257"/>
      <c r="S2705" s="257"/>
      <c r="T2705" s="258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9" t="s">
        <v>327</v>
      </c>
      <c r="AU2705" s="259" t="s">
        <v>85</v>
      </c>
      <c r="AV2705" s="14" t="s">
        <v>85</v>
      </c>
      <c r="AW2705" s="14" t="s">
        <v>36</v>
      </c>
      <c r="AX2705" s="14" t="s">
        <v>75</v>
      </c>
      <c r="AY2705" s="259" t="s">
        <v>207</v>
      </c>
    </row>
    <row r="2706" s="13" customFormat="1">
      <c r="A2706" s="13"/>
      <c r="B2706" s="238"/>
      <c r="C2706" s="239"/>
      <c r="D2706" s="240" t="s">
        <v>327</v>
      </c>
      <c r="E2706" s="241" t="s">
        <v>19</v>
      </c>
      <c r="F2706" s="242" t="s">
        <v>1388</v>
      </c>
      <c r="G2706" s="239"/>
      <c r="H2706" s="241" t="s">
        <v>19</v>
      </c>
      <c r="I2706" s="243"/>
      <c r="J2706" s="239"/>
      <c r="K2706" s="239"/>
      <c r="L2706" s="244"/>
      <c r="M2706" s="245"/>
      <c r="N2706" s="246"/>
      <c r="O2706" s="246"/>
      <c r="P2706" s="246"/>
      <c r="Q2706" s="246"/>
      <c r="R2706" s="246"/>
      <c r="S2706" s="246"/>
      <c r="T2706" s="247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8" t="s">
        <v>327</v>
      </c>
      <c r="AU2706" s="248" t="s">
        <v>85</v>
      </c>
      <c r="AV2706" s="13" t="s">
        <v>82</v>
      </c>
      <c r="AW2706" s="13" t="s">
        <v>36</v>
      </c>
      <c r="AX2706" s="13" t="s">
        <v>75</v>
      </c>
      <c r="AY2706" s="248" t="s">
        <v>207</v>
      </c>
    </row>
    <row r="2707" s="14" customFormat="1">
      <c r="A2707" s="14"/>
      <c r="B2707" s="249"/>
      <c r="C2707" s="250"/>
      <c r="D2707" s="240" t="s">
        <v>327</v>
      </c>
      <c r="E2707" s="251" t="s">
        <v>19</v>
      </c>
      <c r="F2707" s="252" t="s">
        <v>3359</v>
      </c>
      <c r="G2707" s="250"/>
      <c r="H2707" s="253">
        <v>1.167</v>
      </c>
      <c r="I2707" s="254"/>
      <c r="J2707" s="250"/>
      <c r="K2707" s="250"/>
      <c r="L2707" s="255"/>
      <c r="M2707" s="256"/>
      <c r="N2707" s="257"/>
      <c r="O2707" s="257"/>
      <c r="P2707" s="257"/>
      <c r="Q2707" s="257"/>
      <c r="R2707" s="257"/>
      <c r="S2707" s="257"/>
      <c r="T2707" s="258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9" t="s">
        <v>327</v>
      </c>
      <c r="AU2707" s="259" t="s">
        <v>85</v>
      </c>
      <c r="AV2707" s="14" t="s">
        <v>85</v>
      </c>
      <c r="AW2707" s="14" t="s">
        <v>36</v>
      </c>
      <c r="AX2707" s="14" t="s">
        <v>75</v>
      </c>
      <c r="AY2707" s="259" t="s">
        <v>207</v>
      </c>
    </row>
    <row r="2708" s="13" customFormat="1">
      <c r="A2708" s="13"/>
      <c r="B2708" s="238"/>
      <c r="C2708" s="239"/>
      <c r="D2708" s="240" t="s">
        <v>327</v>
      </c>
      <c r="E2708" s="241" t="s">
        <v>19</v>
      </c>
      <c r="F2708" s="242" t="s">
        <v>1610</v>
      </c>
      <c r="G2708" s="239"/>
      <c r="H2708" s="241" t="s">
        <v>19</v>
      </c>
      <c r="I2708" s="243"/>
      <c r="J2708" s="239"/>
      <c r="K2708" s="239"/>
      <c r="L2708" s="244"/>
      <c r="M2708" s="245"/>
      <c r="N2708" s="246"/>
      <c r="O2708" s="246"/>
      <c r="P2708" s="246"/>
      <c r="Q2708" s="246"/>
      <c r="R2708" s="246"/>
      <c r="S2708" s="246"/>
      <c r="T2708" s="247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8" t="s">
        <v>327</v>
      </c>
      <c r="AU2708" s="248" t="s">
        <v>85</v>
      </c>
      <c r="AV2708" s="13" t="s">
        <v>82</v>
      </c>
      <c r="AW2708" s="13" t="s">
        <v>36</v>
      </c>
      <c r="AX2708" s="13" t="s">
        <v>75</v>
      </c>
      <c r="AY2708" s="248" t="s">
        <v>207</v>
      </c>
    </row>
    <row r="2709" s="14" customFormat="1">
      <c r="A2709" s="14"/>
      <c r="B2709" s="249"/>
      <c r="C2709" s="250"/>
      <c r="D2709" s="240" t="s">
        <v>327</v>
      </c>
      <c r="E2709" s="251" t="s">
        <v>19</v>
      </c>
      <c r="F2709" s="252" t="s">
        <v>3360</v>
      </c>
      <c r="G2709" s="250"/>
      <c r="H2709" s="253">
        <v>0.52000000000000002</v>
      </c>
      <c r="I2709" s="254"/>
      <c r="J2709" s="250"/>
      <c r="K2709" s="250"/>
      <c r="L2709" s="255"/>
      <c r="M2709" s="256"/>
      <c r="N2709" s="257"/>
      <c r="O2709" s="257"/>
      <c r="P2709" s="257"/>
      <c r="Q2709" s="257"/>
      <c r="R2709" s="257"/>
      <c r="S2709" s="257"/>
      <c r="T2709" s="258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9" t="s">
        <v>327</v>
      </c>
      <c r="AU2709" s="259" t="s">
        <v>85</v>
      </c>
      <c r="AV2709" s="14" t="s">
        <v>85</v>
      </c>
      <c r="AW2709" s="14" t="s">
        <v>36</v>
      </c>
      <c r="AX2709" s="14" t="s">
        <v>75</v>
      </c>
      <c r="AY2709" s="259" t="s">
        <v>207</v>
      </c>
    </row>
    <row r="2710" s="13" customFormat="1">
      <c r="A2710" s="13"/>
      <c r="B2710" s="238"/>
      <c r="C2710" s="239"/>
      <c r="D2710" s="240" t="s">
        <v>327</v>
      </c>
      <c r="E2710" s="241" t="s">
        <v>19</v>
      </c>
      <c r="F2710" s="242" t="s">
        <v>1620</v>
      </c>
      <c r="G2710" s="239"/>
      <c r="H2710" s="241" t="s">
        <v>19</v>
      </c>
      <c r="I2710" s="243"/>
      <c r="J2710" s="239"/>
      <c r="K2710" s="239"/>
      <c r="L2710" s="244"/>
      <c r="M2710" s="245"/>
      <c r="N2710" s="246"/>
      <c r="O2710" s="246"/>
      <c r="P2710" s="246"/>
      <c r="Q2710" s="246"/>
      <c r="R2710" s="246"/>
      <c r="S2710" s="246"/>
      <c r="T2710" s="247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8" t="s">
        <v>327</v>
      </c>
      <c r="AU2710" s="248" t="s">
        <v>85</v>
      </c>
      <c r="AV2710" s="13" t="s">
        <v>82</v>
      </c>
      <c r="AW2710" s="13" t="s">
        <v>36</v>
      </c>
      <c r="AX2710" s="13" t="s">
        <v>75</v>
      </c>
      <c r="AY2710" s="248" t="s">
        <v>207</v>
      </c>
    </row>
    <row r="2711" s="14" customFormat="1">
      <c r="A2711" s="14"/>
      <c r="B2711" s="249"/>
      <c r="C2711" s="250"/>
      <c r="D2711" s="240" t="s">
        <v>327</v>
      </c>
      <c r="E2711" s="251" t="s">
        <v>19</v>
      </c>
      <c r="F2711" s="252" t="s">
        <v>3361</v>
      </c>
      <c r="G2711" s="250"/>
      <c r="H2711" s="253">
        <v>0.36799999999999999</v>
      </c>
      <c r="I2711" s="254"/>
      <c r="J2711" s="250"/>
      <c r="K2711" s="250"/>
      <c r="L2711" s="255"/>
      <c r="M2711" s="256"/>
      <c r="N2711" s="257"/>
      <c r="O2711" s="257"/>
      <c r="P2711" s="257"/>
      <c r="Q2711" s="257"/>
      <c r="R2711" s="257"/>
      <c r="S2711" s="257"/>
      <c r="T2711" s="258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9" t="s">
        <v>327</v>
      </c>
      <c r="AU2711" s="259" t="s">
        <v>85</v>
      </c>
      <c r="AV2711" s="14" t="s">
        <v>85</v>
      </c>
      <c r="AW2711" s="14" t="s">
        <v>36</v>
      </c>
      <c r="AX2711" s="14" t="s">
        <v>75</v>
      </c>
      <c r="AY2711" s="259" t="s">
        <v>207</v>
      </c>
    </row>
    <row r="2712" s="13" customFormat="1">
      <c r="A2712" s="13"/>
      <c r="B2712" s="238"/>
      <c r="C2712" s="239"/>
      <c r="D2712" s="240" t="s">
        <v>327</v>
      </c>
      <c r="E2712" s="241" t="s">
        <v>19</v>
      </c>
      <c r="F2712" s="242" t="s">
        <v>1625</v>
      </c>
      <c r="G2712" s="239"/>
      <c r="H2712" s="241" t="s">
        <v>19</v>
      </c>
      <c r="I2712" s="243"/>
      <c r="J2712" s="239"/>
      <c r="K2712" s="239"/>
      <c r="L2712" s="244"/>
      <c r="M2712" s="245"/>
      <c r="N2712" s="246"/>
      <c r="O2712" s="246"/>
      <c r="P2712" s="246"/>
      <c r="Q2712" s="246"/>
      <c r="R2712" s="246"/>
      <c r="S2712" s="246"/>
      <c r="T2712" s="247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8" t="s">
        <v>327</v>
      </c>
      <c r="AU2712" s="248" t="s">
        <v>85</v>
      </c>
      <c r="AV2712" s="13" t="s">
        <v>82</v>
      </c>
      <c r="AW2712" s="13" t="s">
        <v>36</v>
      </c>
      <c r="AX2712" s="13" t="s">
        <v>75</v>
      </c>
      <c r="AY2712" s="248" t="s">
        <v>207</v>
      </c>
    </row>
    <row r="2713" s="14" customFormat="1">
      <c r="A2713" s="14"/>
      <c r="B2713" s="249"/>
      <c r="C2713" s="250"/>
      <c r="D2713" s="240" t="s">
        <v>327</v>
      </c>
      <c r="E2713" s="251" t="s">
        <v>19</v>
      </c>
      <c r="F2713" s="252" t="s">
        <v>3362</v>
      </c>
      <c r="G2713" s="250"/>
      <c r="H2713" s="253">
        <v>0.75</v>
      </c>
      <c r="I2713" s="254"/>
      <c r="J2713" s="250"/>
      <c r="K2713" s="250"/>
      <c r="L2713" s="255"/>
      <c r="M2713" s="256"/>
      <c r="N2713" s="257"/>
      <c r="O2713" s="257"/>
      <c r="P2713" s="257"/>
      <c r="Q2713" s="257"/>
      <c r="R2713" s="257"/>
      <c r="S2713" s="257"/>
      <c r="T2713" s="258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9" t="s">
        <v>327</v>
      </c>
      <c r="AU2713" s="259" t="s">
        <v>85</v>
      </c>
      <c r="AV2713" s="14" t="s">
        <v>85</v>
      </c>
      <c r="AW2713" s="14" t="s">
        <v>36</v>
      </c>
      <c r="AX2713" s="14" t="s">
        <v>75</v>
      </c>
      <c r="AY2713" s="259" t="s">
        <v>207</v>
      </c>
    </row>
    <row r="2714" s="13" customFormat="1">
      <c r="A2714" s="13"/>
      <c r="B2714" s="238"/>
      <c r="C2714" s="239"/>
      <c r="D2714" s="240" t="s">
        <v>327</v>
      </c>
      <c r="E2714" s="241" t="s">
        <v>19</v>
      </c>
      <c r="F2714" s="242" t="s">
        <v>1332</v>
      </c>
      <c r="G2714" s="239"/>
      <c r="H2714" s="241" t="s">
        <v>19</v>
      </c>
      <c r="I2714" s="243"/>
      <c r="J2714" s="239"/>
      <c r="K2714" s="239"/>
      <c r="L2714" s="244"/>
      <c r="M2714" s="245"/>
      <c r="N2714" s="246"/>
      <c r="O2714" s="246"/>
      <c r="P2714" s="246"/>
      <c r="Q2714" s="246"/>
      <c r="R2714" s="246"/>
      <c r="S2714" s="246"/>
      <c r="T2714" s="247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8" t="s">
        <v>327</v>
      </c>
      <c r="AU2714" s="248" t="s">
        <v>85</v>
      </c>
      <c r="AV2714" s="13" t="s">
        <v>82</v>
      </c>
      <c r="AW2714" s="13" t="s">
        <v>36</v>
      </c>
      <c r="AX2714" s="13" t="s">
        <v>75</v>
      </c>
      <c r="AY2714" s="248" t="s">
        <v>207</v>
      </c>
    </row>
    <row r="2715" s="14" customFormat="1">
      <c r="A2715" s="14"/>
      <c r="B2715" s="249"/>
      <c r="C2715" s="250"/>
      <c r="D2715" s="240" t="s">
        <v>327</v>
      </c>
      <c r="E2715" s="251" t="s">
        <v>19</v>
      </c>
      <c r="F2715" s="252" t="s">
        <v>3363</v>
      </c>
      <c r="G2715" s="250"/>
      <c r="H2715" s="253">
        <v>1.96</v>
      </c>
      <c r="I2715" s="254"/>
      <c r="J2715" s="250"/>
      <c r="K2715" s="250"/>
      <c r="L2715" s="255"/>
      <c r="M2715" s="256"/>
      <c r="N2715" s="257"/>
      <c r="O2715" s="257"/>
      <c r="P2715" s="257"/>
      <c r="Q2715" s="257"/>
      <c r="R2715" s="257"/>
      <c r="S2715" s="257"/>
      <c r="T2715" s="258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9" t="s">
        <v>327</v>
      </c>
      <c r="AU2715" s="259" t="s">
        <v>85</v>
      </c>
      <c r="AV2715" s="14" t="s">
        <v>85</v>
      </c>
      <c r="AW2715" s="14" t="s">
        <v>36</v>
      </c>
      <c r="AX2715" s="14" t="s">
        <v>75</v>
      </c>
      <c r="AY2715" s="259" t="s">
        <v>207</v>
      </c>
    </row>
    <row r="2716" s="13" customFormat="1">
      <c r="A2716" s="13"/>
      <c r="B2716" s="238"/>
      <c r="C2716" s="239"/>
      <c r="D2716" s="240" t="s">
        <v>327</v>
      </c>
      <c r="E2716" s="241" t="s">
        <v>19</v>
      </c>
      <c r="F2716" s="242" t="s">
        <v>1335</v>
      </c>
      <c r="G2716" s="239"/>
      <c r="H2716" s="241" t="s">
        <v>19</v>
      </c>
      <c r="I2716" s="243"/>
      <c r="J2716" s="239"/>
      <c r="K2716" s="239"/>
      <c r="L2716" s="244"/>
      <c r="M2716" s="245"/>
      <c r="N2716" s="246"/>
      <c r="O2716" s="246"/>
      <c r="P2716" s="246"/>
      <c r="Q2716" s="246"/>
      <c r="R2716" s="246"/>
      <c r="S2716" s="246"/>
      <c r="T2716" s="247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8" t="s">
        <v>327</v>
      </c>
      <c r="AU2716" s="248" t="s">
        <v>85</v>
      </c>
      <c r="AV2716" s="13" t="s">
        <v>82</v>
      </c>
      <c r="AW2716" s="13" t="s">
        <v>36</v>
      </c>
      <c r="AX2716" s="13" t="s">
        <v>75</v>
      </c>
      <c r="AY2716" s="248" t="s">
        <v>207</v>
      </c>
    </row>
    <row r="2717" s="14" customFormat="1">
      <c r="A2717" s="14"/>
      <c r="B2717" s="249"/>
      <c r="C2717" s="250"/>
      <c r="D2717" s="240" t="s">
        <v>327</v>
      </c>
      <c r="E2717" s="251" t="s">
        <v>19</v>
      </c>
      <c r="F2717" s="252" t="s">
        <v>3364</v>
      </c>
      <c r="G2717" s="250"/>
      <c r="H2717" s="253">
        <v>2.5310000000000001</v>
      </c>
      <c r="I2717" s="254"/>
      <c r="J2717" s="250"/>
      <c r="K2717" s="250"/>
      <c r="L2717" s="255"/>
      <c r="M2717" s="256"/>
      <c r="N2717" s="257"/>
      <c r="O2717" s="257"/>
      <c r="P2717" s="257"/>
      <c r="Q2717" s="257"/>
      <c r="R2717" s="257"/>
      <c r="S2717" s="257"/>
      <c r="T2717" s="258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9" t="s">
        <v>327</v>
      </c>
      <c r="AU2717" s="259" t="s">
        <v>85</v>
      </c>
      <c r="AV2717" s="14" t="s">
        <v>85</v>
      </c>
      <c r="AW2717" s="14" t="s">
        <v>36</v>
      </c>
      <c r="AX2717" s="14" t="s">
        <v>75</v>
      </c>
      <c r="AY2717" s="259" t="s">
        <v>207</v>
      </c>
    </row>
    <row r="2718" s="14" customFormat="1">
      <c r="A2718" s="14"/>
      <c r="B2718" s="249"/>
      <c r="C2718" s="250"/>
      <c r="D2718" s="240" t="s">
        <v>327</v>
      </c>
      <c r="E2718" s="251" t="s">
        <v>19</v>
      </c>
      <c r="F2718" s="252" t="s">
        <v>3365</v>
      </c>
      <c r="G2718" s="250"/>
      <c r="H2718" s="253">
        <v>0.064000000000000001</v>
      </c>
      <c r="I2718" s="254"/>
      <c r="J2718" s="250"/>
      <c r="K2718" s="250"/>
      <c r="L2718" s="255"/>
      <c r="M2718" s="256"/>
      <c r="N2718" s="257"/>
      <c r="O2718" s="257"/>
      <c r="P2718" s="257"/>
      <c r="Q2718" s="257"/>
      <c r="R2718" s="257"/>
      <c r="S2718" s="257"/>
      <c r="T2718" s="258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9" t="s">
        <v>327</v>
      </c>
      <c r="AU2718" s="259" t="s">
        <v>85</v>
      </c>
      <c r="AV2718" s="14" t="s">
        <v>85</v>
      </c>
      <c r="AW2718" s="14" t="s">
        <v>36</v>
      </c>
      <c r="AX2718" s="14" t="s">
        <v>75</v>
      </c>
      <c r="AY2718" s="259" t="s">
        <v>207</v>
      </c>
    </row>
    <row r="2719" s="13" customFormat="1">
      <c r="A2719" s="13"/>
      <c r="B2719" s="238"/>
      <c r="C2719" s="239"/>
      <c r="D2719" s="240" t="s">
        <v>327</v>
      </c>
      <c r="E2719" s="241" t="s">
        <v>19</v>
      </c>
      <c r="F2719" s="242" t="s">
        <v>1339</v>
      </c>
      <c r="G2719" s="239"/>
      <c r="H2719" s="241" t="s">
        <v>19</v>
      </c>
      <c r="I2719" s="243"/>
      <c r="J2719" s="239"/>
      <c r="K2719" s="239"/>
      <c r="L2719" s="244"/>
      <c r="M2719" s="245"/>
      <c r="N2719" s="246"/>
      <c r="O2719" s="246"/>
      <c r="P2719" s="246"/>
      <c r="Q2719" s="246"/>
      <c r="R2719" s="246"/>
      <c r="S2719" s="246"/>
      <c r="T2719" s="247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8" t="s">
        <v>327</v>
      </c>
      <c r="AU2719" s="248" t="s">
        <v>85</v>
      </c>
      <c r="AV2719" s="13" t="s">
        <v>82</v>
      </c>
      <c r="AW2719" s="13" t="s">
        <v>36</v>
      </c>
      <c r="AX2719" s="13" t="s">
        <v>75</v>
      </c>
      <c r="AY2719" s="248" t="s">
        <v>207</v>
      </c>
    </row>
    <row r="2720" s="14" customFormat="1">
      <c r="A2720" s="14"/>
      <c r="B2720" s="249"/>
      <c r="C2720" s="250"/>
      <c r="D2720" s="240" t="s">
        <v>327</v>
      </c>
      <c r="E2720" s="251" t="s">
        <v>19</v>
      </c>
      <c r="F2720" s="252" t="s">
        <v>3366</v>
      </c>
      <c r="G2720" s="250"/>
      <c r="H2720" s="253">
        <v>0.92800000000000005</v>
      </c>
      <c r="I2720" s="254"/>
      <c r="J2720" s="250"/>
      <c r="K2720" s="250"/>
      <c r="L2720" s="255"/>
      <c r="M2720" s="256"/>
      <c r="N2720" s="257"/>
      <c r="O2720" s="257"/>
      <c r="P2720" s="257"/>
      <c r="Q2720" s="257"/>
      <c r="R2720" s="257"/>
      <c r="S2720" s="257"/>
      <c r="T2720" s="258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9" t="s">
        <v>327</v>
      </c>
      <c r="AU2720" s="259" t="s">
        <v>85</v>
      </c>
      <c r="AV2720" s="14" t="s">
        <v>85</v>
      </c>
      <c r="AW2720" s="14" t="s">
        <v>36</v>
      </c>
      <c r="AX2720" s="14" t="s">
        <v>75</v>
      </c>
      <c r="AY2720" s="259" t="s">
        <v>207</v>
      </c>
    </row>
    <row r="2721" s="13" customFormat="1">
      <c r="A2721" s="13"/>
      <c r="B2721" s="238"/>
      <c r="C2721" s="239"/>
      <c r="D2721" s="240" t="s">
        <v>327</v>
      </c>
      <c r="E2721" s="241" t="s">
        <v>19</v>
      </c>
      <c r="F2721" s="242" t="s">
        <v>1341</v>
      </c>
      <c r="G2721" s="239"/>
      <c r="H2721" s="241" t="s">
        <v>19</v>
      </c>
      <c r="I2721" s="243"/>
      <c r="J2721" s="239"/>
      <c r="K2721" s="239"/>
      <c r="L2721" s="244"/>
      <c r="M2721" s="245"/>
      <c r="N2721" s="246"/>
      <c r="O2721" s="246"/>
      <c r="P2721" s="246"/>
      <c r="Q2721" s="246"/>
      <c r="R2721" s="246"/>
      <c r="S2721" s="246"/>
      <c r="T2721" s="247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8" t="s">
        <v>327</v>
      </c>
      <c r="AU2721" s="248" t="s">
        <v>85</v>
      </c>
      <c r="AV2721" s="13" t="s">
        <v>82</v>
      </c>
      <c r="AW2721" s="13" t="s">
        <v>36</v>
      </c>
      <c r="AX2721" s="13" t="s">
        <v>75</v>
      </c>
      <c r="AY2721" s="248" t="s">
        <v>207</v>
      </c>
    </row>
    <row r="2722" s="14" customFormat="1">
      <c r="A2722" s="14"/>
      <c r="B2722" s="249"/>
      <c r="C2722" s="250"/>
      <c r="D2722" s="240" t="s">
        <v>327</v>
      </c>
      <c r="E2722" s="251" t="s">
        <v>19</v>
      </c>
      <c r="F2722" s="252" t="s">
        <v>3367</v>
      </c>
      <c r="G2722" s="250"/>
      <c r="H2722" s="253">
        <v>0.64800000000000002</v>
      </c>
      <c r="I2722" s="254"/>
      <c r="J2722" s="250"/>
      <c r="K2722" s="250"/>
      <c r="L2722" s="255"/>
      <c r="M2722" s="256"/>
      <c r="N2722" s="257"/>
      <c r="O2722" s="257"/>
      <c r="P2722" s="257"/>
      <c r="Q2722" s="257"/>
      <c r="R2722" s="257"/>
      <c r="S2722" s="257"/>
      <c r="T2722" s="258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9" t="s">
        <v>327</v>
      </c>
      <c r="AU2722" s="259" t="s">
        <v>85</v>
      </c>
      <c r="AV2722" s="14" t="s">
        <v>85</v>
      </c>
      <c r="AW2722" s="14" t="s">
        <v>36</v>
      </c>
      <c r="AX2722" s="14" t="s">
        <v>75</v>
      </c>
      <c r="AY2722" s="259" t="s">
        <v>207</v>
      </c>
    </row>
    <row r="2723" s="14" customFormat="1">
      <c r="A2723" s="14"/>
      <c r="B2723" s="249"/>
      <c r="C2723" s="250"/>
      <c r="D2723" s="240" t="s">
        <v>327</v>
      </c>
      <c r="E2723" s="251" t="s">
        <v>19</v>
      </c>
      <c r="F2723" s="252" t="s">
        <v>3365</v>
      </c>
      <c r="G2723" s="250"/>
      <c r="H2723" s="253">
        <v>0.064000000000000001</v>
      </c>
      <c r="I2723" s="254"/>
      <c r="J2723" s="250"/>
      <c r="K2723" s="250"/>
      <c r="L2723" s="255"/>
      <c r="M2723" s="256"/>
      <c r="N2723" s="257"/>
      <c r="O2723" s="257"/>
      <c r="P2723" s="257"/>
      <c r="Q2723" s="257"/>
      <c r="R2723" s="257"/>
      <c r="S2723" s="257"/>
      <c r="T2723" s="258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9" t="s">
        <v>327</v>
      </c>
      <c r="AU2723" s="259" t="s">
        <v>85</v>
      </c>
      <c r="AV2723" s="14" t="s">
        <v>85</v>
      </c>
      <c r="AW2723" s="14" t="s">
        <v>36</v>
      </c>
      <c r="AX2723" s="14" t="s">
        <v>75</v>
      </c>
      <c r="AY2723" s="259" t="s">
        <v>207</v>
      </c>
    </row>
    <row r="2724" s="13" customFormat="1">
      <c r="A2724" s="13"/>
      <c r="B2724" s="238"/>
      <c r="C2724" s="239"/>
      <c r="D2724" s="240" t="s">
        <v>327</v>
      </c>
      <c r="E2724" s="241" t="s">
        <v>19</v>
      </c>
      <c r="F2724" s="242" t="s">
        <v>1631</v>
      </c>
      <c r="G2724" s="239"/>
      <c r="H2724" s="241" t="s">
        <v>19</v>
      </c>
      <c r="I2724" s="243"/>
      <c r="J2724" s="239"/>
      <c r="K2724" s="239"/>
      <c r="L2724" s="244"/>
      <c r="M2724" s="245"/>
      <c r="N2724" s="246"/>
      <c r="O2724" s="246"/>
      <c r="P2724" s="246"/>
      <c r="Q2724" s="246"/>
      <c r="R2724" s="246"/>
      <c r="S2724" s="246"/>
      <c r="T2724" s="247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8" t="s">
        <v>327</v>
      </c>
      <c r="AU2724" s="248" t="s">
        <v>85</v>
      </c>
      <c r="AV2724" s="13" t="s">
        <v>82</v>
      </c>
      <c r="AW2724" s="13" t="s">
        <v>36</v>
      </c>
      <c r="AX2724" s="13" t="s">
        <v>75</v>
      </c>
      <c r="AY2724" s="248" t="s">
        <v>207</v>
      </c>
    </row>
    <row r="2725" s="14" customFormat="1">
      <c r="A2725" s="14"/>
      <c r="B2725" s="249"/>
      <c r="C2725" s="250"/>
      <c r="D2725" s="240" t="s">
        <v>327</v>
      </c>
      <c r="E2725" s="251" t="s">
        <v>19</v>
      </c>
      <c r="F2725" s="252" t="s">
        <v>3368</v>
      </c>
      <c r="G2725" s="250"/>
      <c r="H2725" s="253">
        <v>0.67300000000000004</v>
      </c>
      <c r="I2725" s="254"/>
      <c r="J2725" s="250"/>
      <c r="K2725" s="250"/>
      <c r="L2725" s="255"/>
      <c r="M2725" s="256"/>
      <c r="N2725" s="257"/>
      <c r="O2725" s="257"/>
      <c r="P2725" s="257"/>
      <c r="Q2725" s="257"/>
      <c r="R2725" s="257"/>
      <c r="S2725" s="257"/>
      <c r="T2725" s="258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9" t="s">
        <v>327</v>
      </c>
      <c r="AU2725" s="259" t="s">
        <v>85</v>
      </c>
      <c r="AV2725" s="14" t="s">
        <v>85</v>
      </c>
      <c r="AW2725" s="14" t="s">
        <v>36</v>
      </c>
      <c r="AX2725" s="14" t="s">
        <v>75</v>
      </c>
      <c r="AY2725" s="259" t="s">
        <v>207</v>
      </c>
    </row>
    <row r="2726" s="13" customFormat="1">
      <c r="A2726" s="13"/>
      <c r="B2726" s="238"/>
      <c r="C2726" s="239"/>
      <c r="D2726" s="240" t="s">
        <v>327</v>
      </c>
      <c r="E2726" s="241" t="s">
        <v>19</v>
      </c>
      <c r="F2726" s="242" t="s">
        <v>769</v>
      </c>
      <c r="G2726" s="239"/>
      <c r="H2726" s="241" t="s">
        <v>19</v>
      </c>
      <c r="I2726" s="243"/>
      <c r="J2726" s="239"/>
      <c r="K2726" s="239"/>
      <c r="L2726" s="244"/>
      <c r="M2726" s="245"/>
      <c r="N2726" s="246"/>
      <c r="O2726" s="246"/>
      <c r="P2726" s="246"/>
      <c r="Q2726" s="246"/>
      <c r="R2726" s="246"/>
      <c r="S2726" s="246"/>
      <c r="T2726" s="247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8" t="s">
        <v>327</v>
      </c>
      <c r="AU2726" s="248" t="s">
        <v>85</v>
      </c>
      <c r="AV2726" s="13" t="s">
        <v>82</v>
      </c>
      <c r="AW2726" s="13" t="s">
        <v>36</v>
      </c>
      <c r="AX2726" s="13" t="s">
        <v>75</v>
      </c>
      <c r="AY2726" s="248" t="s">
        <v>207</v>
      </c>
    </row>
    <row r="2727" s="13" customFormat="1">
      <c r="A2727" s="13"/>
      <c r="B2727" s="238"/>
      <c r="C2727" s="239"/>
      <c r="D2727" s="240" t="s">
        <v>327</v>
      </c>
      <c r="E2727" s="241" t="s">
        <v>19</v>
      </c>
      <c r="F2727" s="242" t="s">
        <v>1392</v>
      </c>
      <c r="G2727" s="239"/>
      <c r="H2727" s="241" t="s">
        <v>19</v>
      </c>
      <c r="I2727" s="243"/>
      <c r="J2727" s="239"/>
      <c r="K2727" s="239"/>
      <c r="L2727" s="244"/>
      <c r="M2727" s="245"/>
      <c r="N2727" s="246"/>
      <c r="O2727" s="246"/>
      <c r="P2727" s="246"/>
      <c r="Q2727" s="246"/>
      <c r="R2727" s="246"/>
      <c r="S2727" s="246"/>
      <c r="T2727" s="247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8" t="s">
        <v>327</v>
      </c>
      <c r="AU2727" s="248" t="s">
        <v>85</v>
      </c>
      <c r="AV2727" s="13" t="s">
        <v>82</v>
      </c>
      <c r="AW2727" s="13" t="s">
        <v>36</v>
      </c>
      <c r="AX2727" s="13" t="s">
        <v>75</v>
      </c>
      <c r="AY2727" s="248" t="s">
        <v>207</v>
      </c>
    </row>
    <row r="2728" s="14" customFormat="1">
      <c r="A2728" s="14"/>
      <c r="B2728" s="249"/>
      <c r="C2728" s="250"/>
      <c r="D2728" s="240" t="s">
        <v>327</v>
      </c>
      <c r="E2728" s="251" t="s">
        <v>19</v>
      </c>
      <c r="F2728" s="252" t="s">
        <v>3369</v>
      </c>
      <c r="G2728" s="250"/>
      <c r="H2728" s="253">
        <v>2.5600000000000001</v>
      </c>
      <c r="I2728" s="254"/>
      <c r="J2728" s="250"/>
      <c r="K2728" s="250"/>
      <c r="L2728" s="255"/>
      <c r="M2728" s="256"/>
      <c r="N2728" s="257"/>
      <c r="O2728" s="257"/>
      <c r="P2728" s="257"/>
      <c r="Q2728" s="257"/>
      <c r="R2728" s="257"/>
      <c r="S2728" s="257"/>
      <c r="T2728" s="258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9" t="s">
        <v>327</v>
      </c>
      <c r="AU2728" s="259" t="s">
        <v>85</v>
      </c>
      <c r="AV2728" s="14" t="s">
        <v>85</v>
      </c>
      <c r="AW2728" s="14" t="s">
        <v>36</v>
      </c>
      <c r="AX2728" s="14" t="s">
        <v>75</v>
      </c>
      <c r="AY2728" s="259" t="s">
        <v>207</v>
      </c>
    </row>
    <row r="2729" s="14" customFormat="1">
      <c r="A2729" s="14"/>
      <c r="B2729" s="249"/>
      <c r="C2729" s="250"/>
      <c r="D2729" s="240" t="s">
        <v>327</v>
      </c>
      <c r="E2729" s="251" t="s">
        <v>19</v>
      </c>
      <c r="F2729" s="252" t="s">
        <v>3370</v>
      </c>
      <c r="G2729" s="250"/>
      <c r="H2729" s="253">
        <v>-0.30099999999999999</v>
      </c>
      <c r="I2729" s="254"/>
      <c r="J2729" s="250"/>
      <c r="K2729" s="250"/>
      <c r="L2729" s="255"/>
      <c r="M2729" s="256"/>
      <c r="N2729" s="257"/>
      <c r="O2729" s="257"/>
      <c r="P2729" s="257"/>
      <c r="Q2729" s="257"/>
      <c r="R2729" s="257"/>
      <c r="S2729" s="257"/>
      <c r="T2729" s="258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9" t="s">
        <v>327</v>
      </c>
      <c r="AU2729" s="259" t="s">
        <v>85</v>
      </c>
      <c r="AV2729" s="14" t="s">
        <v>85</v>
      </c>
      <c r="AW2729" s="14" t="s">
        <v>36</v>
      </c>
      <c r="AX2729" s="14" t="s">
        <v>75</v>
      </c>
      <c r="AY2729" s="259" t="s">
        <v>207</v>
      </c>
    </row>
    <row r="2730" s="13" customFormat="1">
      <c r="A2730" s="13"/>
      <c r="B2730" s="238"/>
      <c r="C2730" s="239"/>
      <c r="D2730" s="240" t="s">
        <v>327</v>
      </c>
      <c r="E2730" s="241" t="s">
        <v>19</v>
      </c>
      <c r="F2730" s="242" t="s">
        <v>3371</v>
      </c>
      <c r="G2730" s="239"/>
      <c r="H2730" s="241" t="s">
        <v>19</v>
      </c>
      <c r="I2730" s="243"/>
      <c r="J2730" s="239"/>
      <c r="K2730" s="239"/>
      <c r="L2730" s="244"/>
      <c r="M2730" s="245"/>
      <c r="N2730" s="246"/>
      <c r="O2730" s="246"/>
      <c r="P2730" s="246"/>
      <c r="Q2730" s="246"/>
      <c r="R2730" s="246"/>
      <c r="S2730" s="246"/>
      <c r="T2730" s="247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8" t="s">
        <v>327</v>
      </c>
      <c r="AU2730" s="248" t="s">
        <v>85</v>
      </c>
      <c r="AV2730" s="13" t="s">
        <v>82</v>
      </c>
      <c r="AW2730" s="13" t="s">
        <v>36</v>
      </c>
      <c r="AX2730" s="13" t="s">
        <v>75</v>
      </c>
      <c r="AY2730" s="248" t="s">
        <v>207</v>
      </c>
    </row>
    <row r="2731" s="14" customFormat="1">
      <c r="A2731" s="14"/>
      <c r="B2731" s="249"/>
      <c r="C2731" s="250"/>
      <c r="D2731" s="240" t="s">
        <v>327</v>
      </c>
      <c r="E2731" s="251" t="s">
        <v>19</v>
      </c>
      <c r="F2731" s="252" t="s">
        <v>3372</v>
      </c>
      <c r="G2731" s="250"/>
      <c r="H2731" s="253">
        <v>0.81599999999999995</v>
      </c>
      <c r="I2731" s="254"/>
      <c r="J2731" s="250"/>
      <c r="K2731" s="250"/>
      <c r="L2731" s="255"/>
      <c r="M2731" s="256"/>
      <c r="N2731" s="257"/>
      <c r="O2731" s="257"/>
      <c r="P2731" s="257"/>
      <c r="Q2731" s="257"/>
      <c r="R2731" s="257"/>
      <c r="S2731" s="257"/>
      <c r="T2731" s="258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9" t="s">
        <v>327</v>
      </c>
      <c r="AU2731" s="259" t="s">
        <v>85</v>
      </c>
      <c r="AV2731" s="14" t="s">
        <v>85</v>
      </c>
      <c r="AW2731" s="14" t="s">
        <v>36</v>
      </c>
      <c r="AX2731" s="14" t="s">
        <v>75</v>
      </c>
      <c r="AY2731" s="259" t="s">
        <v>207</v>
      </c>
    </row>
    <row r="2732" s="13" customFormat="1">
      <c r="A2732" s="13"/>
      <c r="B2732" s="238"/>
      <c r="C2732" s="239"/>
      <c r="D2732" s="240" t="s">
        <v>327</v>
      </c>
      <c r="E2732" s="241" t="s">
        <v>19</v>
      </c>
      <c r="F2732" s="242" t="s">
        <v>3373</v>
      </c>
      <c r="G2732" s="239"/>
      <c r="H2732" s="241" t="s">
        <v>19</v>
      </c>
      <c r="I2732" s="243"/>
      <c r="J2732" s="239"/>
      <c r="K2732" s="239"/>
      <c r="L2732" s="244"/>
      <c r="M2732" s="245"/>
      <c r="N2732" s="246"/>
      <c r="O2732" s="246"/>
      <c r="P2732" s="246"/>
      <c r="Q2732" s="246"/>
      <c r="R2732" s="246"/>
      <c r="S2732" s="246"/>
      <c r="T2732" s="247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8" t="s">
        <v>327</v>
      </c>
      <c r="AU2732" s="248" t="s">
        <v>85</v>
      </c>
      <c r="AV2732" s="13" t="s">
        <v>82</v>
      </c>
      <c r="AW2732" s="13" t="s">
        <v>36</v>
      </c>
      <c r="AX2732" s="13" t="s">
        <v>75</v>
      </c>
      <c r="AY2732" s="248" t="s">
        <v>207</v>
      </c>
    </row>
    <row r="2733" s="14" customFormat="1">
      <c r="A2733" s="14"/>
      <c r="B2733" s="249"/>
      <c r="C2733" s="250"/>
      <c r="D2733" s="240" t="s">
        <v>327</v>
      </c>
      <c r="E2733" s="251" t="s">
        <v>19</v>
      </c>
      <c r="F2733" s="252" t="s">
        <v>3374</v>
      </c>
      <c r="G2733" s="250"/>
      <c r="H2733" s="253">
        <v>0.84799999999999998</v>
      </c>
      <c r="I2733" s="254"/>
      <c r="J2733" s="250"/>
      <c r="K2733" s="250"/>
      <c r="L2733" s="255"/>
      <c r="M2733" s="256"/>
      <c r="N2733" s="257"/>
      <c r="O2733" s="257"/>
      <c r="P2733" s="257"/>
      <c r="Q2733" s="257"/>
      <c r="R2733" s="257"/>
      <c r="S2733" s="257"/>
      <c r="T2733" s="258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9" t="s">
        <v>327</v>
      </c>
      <c r="AU2733" s="259" t="s">
        <v>85</v>
      </c>
      <c r="AV2733" s="14" t="s">
        <v>85</v>
      </c>
      <c r="AW2733" s="14" t="s">
        <v>36</v>
      </c>
      <c r="AX2733" s="14" t="s">
        <v>75</v>
      </c>
      <c r="AY2733" s="259" t="s">
        <v>207</v>
      </c>
    </row>
    <row r="2734" s="13" customFormat="1">
      <c r="A2734" s="13"/>
      <c r="B2734" s="238"/>
      <c r="C2734" s="239"/>
      <c r="D2734" s="240" t="s">
        <v>327</v>
      </c>
      <c r="E2734" s="241" t="s">
        <v>19</v>
      </c>
      <c r="F2734" s="242" t="s">
        <v>3375</v>
      </c>
      <c r="G2734" s="239"/>
      <c r="H2734" s="241" t="s">
        <v>19</v>
      </c>
      <c r="I2734" s="243"/>
      <c r="J2734" s="239"/>
      <c r="K2734" s="239"/>
      <c r="L2734" s="244"/>
      <c r="M2734" s="245"/>
      <c r="N2734" s="246"/>
      <c r="O2734" s="246"/>
      <c r="P2734" s="246"/>
      <c r="Q2734" s="246"/>
      <c r="R2734" s="246"/>
      <c r="S2734" s="246"/>
      <c r="T2734" s="247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8" t="s">
        <v>327</v>
      </c>
      <c r="AU2734" s="248" t="s">
        <v>85</v>
      </c>
      <c r="AV2734" s="13" t="s">
        <v>82</v>
      </c>
      <c r="AW2734" s="13" t="s">
        <v>36</v>
      </c>
      <c r="AX2734" s="13" t="s">
        <v>75</v>
      </c>
      <c r="AY2734" s="248" t="s">
        <v>207</v>
      </c>
    </row>
    <row r="2735" s="14" customFormat="1">
      <c r="A2735" s="14"/>
      <c r="B2735" s="249"/>
      <c r="C2735" s="250"/>
      <c r="D2735" s="240" t="s">
        <v>327</v>
      </c>
      <c r="E2735" s="251" t="s">
        <v>19</v>
      </c>
      <c r="F2735" s="252" t="s">
        <v>3374</v>
      </c>
      <c r="G2735" s="250"/>
      <c r="H2735" s="253">
        <v>0.84799999999999998</v>
      </c>
      <c r="I2735" s="254"/>
      <c r="J2735" s="250"/>
      <c r="K2735" s="250"/>
      <c r="L2735" s="255"/>
      <c r="M2735" s="256"/>
      <c r="N2735" s="257"/>
      <c r="O2735" s="257"/>
      <c r="P2735" s="257"/>
      <c r="Q2735" s="257"/>
      <c r="R2735" s="257"/>
      <c r="S2735" s="257"/>
      <c r="T2735" s="258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9" t="s">
        <v>327</v>
      </c>
      <c r="AU2735" s="259" t="s">
        <v>85</v>
      </c>
      <c r="AV2735" s="14" t="s">
        <v>85</v>
      </c>
      <c r="AW2735" s="14" t="s">
        <v>36</v>
      </c>
      <c r="AX2735" s="14" t="s">
        <v>75</v>
      </c>
      <c r="AY2735" s="259" t="s">
        <v>207</v>
      </c>
    </row>
    <row r="2736" s="13" customFormat="1">
      <c r="A2736" s="13"/>
      <c r="B2736" s="238"/>
      <c r="C2736" s="239"/>
      <c r="D2736" s="240" t="s">
        <v>327</v>
      </c>
      <c r="E2736" s="241" t="s">
        <v>19</v>
      </c>
      <c r="F2736" s="242" t="s">
        <v>3376</v>
      </c>
      <c r="G2736" s="239"/>
      <c r="H2736" s="241" t="s">
        <v>19</v>
      </c>
      <c r="I2736" s="243"/>
      <c r="J2736" s="239"/>
      <c r="K2736" s="239"/>
      <c r="L2736" s="244"/>
      <c r="M2736" s="245"/>
      <c r="N2736" s="246"/>
      <c r="O2736" s="246"/>
      <c r="P2736" s="246"/>
      <c r="Q2736" s="246"/>
      <c r="R2736" s="246"/>
      <c r="S2736" s="246"/>
      <c r="T2736" s="247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8" t="s">
        <v>327</v>
      </c>
      <c r="AU2736" s="248" t="s">
        <v>85</v>
      </c>
      <c r="AV2736" s="13" t="s">
        <v>82</v>
      </c>
      <c r="AW2736" s="13" t="s">
        <v>36</v>
      </c>
      <c r="AX2736" s="13" t="s">
        <v>75</v>
      </c>
      <c r="AY2736" s="248" t="s">
        <v>207</v>
      </c>
    </row>
    <row r="2737" s="14" customFormat="1">
      <c r="A2737" s="14"/>
      <c r="B2737" s="249"/>
      <c r="C2737" s="250"/>
      <c r="D2737" s="240" t="s">
        <v>327</v>
      </c>
      <c r="E2737" s="251" t="s">
        <v>19</v>
      </c>
      <c r="F2737" s="252" t="s">
        <v>3372</v>
      </c>
      <c r="G2737" s="250"/>
      <c r="H2737" s="253">
        <v>0.81599999999999995</v>
      </c>
      <c r="I2737" s="254"/>
      <c r="J2737" s="250"/>
      <c r="K2737" s="250"/>
      <c r="L2737" s="255"/>
      <c r="M2737" s="256"/>
      <c r="N2737" s="257"/>
      <c r="O2737" s="257"/>
      <c r="P2737" s="257"/>
      <c r="Q2737" s="257"/>
      <c r="R2737" s="257"/>
      <c r="S2737" s="257"/>
      <c r="T2737" s="258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9" t="s">
        <v>327</v>
      </c>
      <c r="AU2737" s="259" t="s">
        <v>85</v>
      </c>
      <c r="AV2737" s="14" t="s">
        <v>85</v>
      </c>
      <c r="AW2737" s="14" t="s">
        <v>36</v>
      </c>
      <c r="AX2737" s="14" t="s">
        <v>75</v>
      </c>
      <c r="AY2737" s="259" t="s">
        <v>207</v>
      </c>
    </row>
    <row r="2738" s="13" customFormat="1">
      <c r="A2738" s="13"/>
      <c r="B2738" s="238"/>
      <c r="C2738" s="239"/>
      <c r="D2738" s="240" t="s">
        <v>327</v>
      </c>
      <c r="E2738" s="241" t="s">
        <v>19</v>
      </c>
      <c r="F2738" s="242" t="s">
        <v>771</v>
      </c>
      <c r="G2738" s="239"/>
      <c r="H2738" s="241" t="s">
        <v>19</v>
      </c>
      <c r="I2738" s="243"/>
      <c r="J2738" s="239"/>
      <c r="K2738" s="239"/>
      <c r="L2738" s="244"/>
      <c r="M2738" s="245"/>
      <c r="N2738" s="246"/>
      <c r="O2738" s="246"/>
      <c r="P2738" s="246"/>
      <c r="Q2738" s="246"/>
      <c r="R2738" s="246"/>
      <c r="S2738" s="246"/>
      <c r="T2738" s="247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8" t="s">
        <v>327</v>
      </c>
      <c r="AU2738" s="248" t="s">
        <v>85</v>
      </c>
      <c r="AV2738" s="13" t="s">
        <v>82</v>
      </c>
      <c r="AW2738" s="13" t="s">
        <v>36</v>
      </c>
      <c r="AX2738" s="13" t="s">
        <v>75</v>
      </c>
      <c r="AY2738" s="248" t="s">
        <v>207</v>
      </c>
    </row>
    <row r="2739" s="13" customFormat="1">
      <c r="A2739" s="13"/>
      <c r="B2739" s="238"/>
      <c r="C2739" s="239"/>
      <c r="D2739" s="240" t="s">
        <v>327</v>
      </c>
      <c r="E2739" s="241" t="s">
        <v>19</v>
      </c>
      <c r="F2739" s="242" t="s">
        <v>1394</v>
      </c>
      <c r="G2739" s="239"/>
      <c r="H2739" s="241" t="s">
        <v>19</v>
      </c>
      <c r="I2739" s="243"/>
      <c r="J2739" s="239"/>
      <c r="K2739" s="239"/>
      <c r="L2739" s="244"/>
      <c r="M2739" s="245"/>
      <c r="N2739" s="246"/>
      <c r="O2739" s="246"/>
      <c r="P2739" s="246"/>
      <c r="Q2739" s="246"/>
      <c r="R2739" s="246"/>
      <c r="S2739" s="246"/>
      <c r="T2739" s="247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8" t="s">
        <v>327</v>
      </c>
      <c r="AU2739" s="248" t="s">
        <v>85</v>
      </c>
      <c r="AV2739" s="13" t="s">
        <v>82</v>
      </c>
      <c r="AW2739" s="13" t="s">
        <v>36</v>
      </c>
      <c r="AX2739" s="13" t="s">
        <v>75</v>
      </c>
      <c r="AY2739" s="248" t="s">
        <v>207</v>
      </c>
    </row>
    <row r="2740" s="14" customFormat="1">
      <c r="A2740" s="14"/>
      <c r="B2740" s="249"/>
      <c r="C2740" s="250"/>
      <c r="D2740" s="240" t="s">
        <v>327</v>
      </c>
      <c r="E2740" s="251" t="s">
        <v>19</v>
      </c>
      <c r="F2740" s="252" t="s">
        <v>3377</v>
      </c>
      <c r="G2740" s="250"/>
      <c r="H2740" s="253">
        <v>0.27300000000000002</v>
      </c>
      <c r="I2740" s="254"/>
      <c r="J2740" s="250"/>
      <c r="K2740" s="250"/>
      <c r="L2740" s="255"/>
      <c r="M2740" s="256"/>
      <c r="N2740" s="257"/>
      <c r="O2740" s="257"/>
      <c r="P2740" s="257"/>
      <c r="Q2740" s="257"/>
      <c r="R2740" s="257"/>
      <c r="S2740" s="257"/>
      <c r="T2740" s="258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9" t="s">
        <v>327</v>
      </c>
      <c r="AU2740" s="259" t="s">
        <v>85</v>
      </c>
      <c r="AV2740" s="14" t="s">
        <v>85</v>
      </c>
      <c r="AW2740" s="14" t="s">
        <v>36</v>
      </c>
      <c r="AX2740" s="14" t="s">
        <v>75</v>
      </c>
      <c r="AY2740" s="259" t="s">
        <v>207</v>
      </c>
    </row>
    <row r="2741" s="13" customFormat="1">
      <c r="A2741" s="13"/>
      <c r="B2741" s="238"/>
      <c r="C2741" s="239"/>
      <c r="D2741" s="240" t="s">
        <v>327</v>
      </c>
      <c r="E2741" s="241" t="s">
        <v>19</v>
      </c>
      <c r="F2741" s="242" t="s">
        <v>3378</v>
      </c>
      <c r="G2741" s="239"/>
      <c r="H2741" s="241" t="s">
        <v>19</v>
      </c>
      <c r="I2741" s="243"/>
      <c r="J2741" s="239"/>
      <c r="K2741" s="239"/>
      <c r="L2741" s="244"/>
      <c r="M2741" s="245"/>
      <c r="N2741" s="246"/>
      <c r="O2741" s="246"/>
      <c r="P2741" s="246"/>
      <c r="Q2741" s="246"/>
      <c r="R2741" s="246"/>
      <c r="S2741" s="246"/>
      <c r="T2741" s="247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8" t="s">
        <v>327</v>
      </c>
      <c r="AU2741" s="248" t="s">
        <v>85</v>
      </c>
      <c r="AV2741" s="13" t="s">
        <v>82</v>
      </c>
      <c r="AW2741" s="13" t="s">
        <v>36</v>
      </c>
      <c r="AX2741" s="13" t="s">
        <v>75</v>
      </c>
      <c r="AY2741" s="248" t="s">
        <v>207</v>
      </c>
    </row>
    <row r="2742" s="14" customFormat="1">
      <c r="A2742" s="14"/>
      <c r="B2742" s="249"/>
      <c r="C2742" s="250"/>
      <c r="D2742" s="240" t="s">
        <v>327</v>
      </c>
      <c r="E2742" s="251" t="s">
        <v>19</v>
      </c>
      <c r="F2742" s="252" t="s">
        <v>3379</v>
      </c>
      <c r="G2742" s="250"/>
      <c r="H2742" s="253">
        <v>0.121</v>
      </c>
      <c r="I2742" s="254"/>
      <c r="J2742" s="250"/>
      <c r="K2742" s="250"/>
      <c r="L2742" s="255"/>
      <c r="M2742" s="256"/>
      <c r="N2742" s="257"/>
      <c r="O2742" s="257"/>
      <c r="P2742" s="257"/>
      <c r="Q2742" s="257"/>
      <c r="R2742" s="257"/>
      <c r="S2742" s="257"/>
      <c r="T2742" s="258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9" t="s">
        <v>327</v>
      </c>
      <c r="AU2742" s="259" t="s">
        <v>85</v>
      </c>
      <c r="AV2742" s="14" t="s">
        <v>85</v>
      </c>
      <c r="AW2742" s="14" t="s">
        <v>36</v>
      </c>
      <c r="AX2742" s="14" t="s">
        <v>75</v>
      </c>
      <c r="AY2742" s="259" t="s">
        <v>207</v>
      </c>
    </row>
    <row r="2743" s="14" customFormat="1">
      <c r="A2743" s="14"/>
      <c r="B2743" s="249"/>
      <c r="C2743" s="250"/>
      <c r="D2743" s="240" t="s">
        <v>327</v>
      </c>
      <c r="E2743" s="251" t="s">
        <v>19</v>
      </c>
      <c r="F2743" s="252" t="s">
        <v>3380</v>
      </c>
      <c r="G2743" s="250"/>
      <c r="H2743" s="253">
        <v>-0.044999999999999998</v>
      </c>
      <c r="I2743" s="254"/>
      <c r="J2743" s="250"/>
      <c r="K2743" s="250"/>
      <c r="L2743" s="255"/>
      <c r="M2743" s="256"/>
      <c r="N2743" s="257"/>
      <c r="O2743" s="257"/>
      <c r="P2743" s="257"/>
      <c r="Q2743" s="257"/>
      <c r="R2743" s="257"/>
      <c r="S2743" s="257"/>
      <c r="T2743" s="258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9" t="s">
        <v>327</v>
      </c>
      <c r="AU2743" s="259" t="s">
        <v>85</v>
      </c>
      <c r="AV2743" s="14" t="s">
        <v>85</v>
      </c>
      <c r="AW2743" s="14" t="s">
        <v>36</v>
      </c>
      <c r="AX2743" s="14" t="s">
        <v>75</v>
      </c>
      <c r="AY2743" s="259" t="s">
        <v>207</v>
      </c>
    </row>
    <row r="2744" s="13" customFormat="1">
      <c r="A2744" s="13"/>
      <c r="B2744" s="238"/>
      <c r="C2744" s="239"/>
      <c r="D2744" s="240" t="s">
        <v>327</v>
      </c>
      <c r="E2744" s="241" t="s">
        <v>19</v>
      </c>
      <c r="F2744" s="242" t="s">
        <v>1348</v>
      </c>
      <c r="G2744" s="239"/>
      <c r="H2744" s="241" t="s">
        <v>19</v>
      </c>
      <c r="I2744" s="243"/>
      <c r="J2744" s="239"/>
      <c r="K2744" s="239"/>
      <c r="L2744" s="244"/>
      <c r="M2744" s="245"/>
      <c r="N2744" s="246"/>
      <c r="O2744" s="246"/>
      <c r="P2744" s="246"/>
      <c r="Q2744" s="246"/>
      <c r="R2744" s="246"/>
      <c r="S2744" s="246"/>
      <c r="T2744" s="247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8" t="s">
        <v>327</v>
      </c>
      <c r="AU2744" s="248" t="s">
        <v>85</v>
      </c>
      <c r="AV2744" s="13" t="s">
        <v>82</v>
      </c>
      <c r="AW2744" s="13" t="s">
        <v>36</v>
      </c>
      <c r="AX2744" s="13" t="s">
        <v>75</v>
      </c>
      <c r="AY2744" s="248" t="s">
        <v>207</v>
      </c>
    </row>
    <row r="2745" s="14" customFormat="1">
      <c r="A2745" s="14"/>
      <c r="B2745" s="249"/>
      <c r="C2745" s="250"/>
      <c r="D2745" s="240" t="s">
        <v>327</v>
      </c>
      <c r="E2745" s="251" t="s">
        <v>19</v>
      </c>
      <c r="F2745" s="252" t="s">
        <v>3381</v>
      </c>
      <c r="G2745" s="250"/>
      <c r="H2745" s="253">
        <v>1.536</v>
      </c>
      <c r="I2745" s="254"/>
      <c r="J2745" s="250"/>
      <c r="K2745" s="250"/>
      <c r="L2745" s="255"/>
      <c r="M2745" s="256"/>
      <c r="N2745" s="257"/>
      <c r="O2745" s="257"/>
      <c r="P2745" s="257"/>
      <c r="Q2745" s="257"/>
      <c r="R2745" s="257"/>
      <c r="S2745" s="257"/>
      <c r="T2745" s="258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9" t="s">
        <v>327</v>
      </c>
      <c r="AU2745" s="259" t="s">
        <v>85</v>
      </c>
      <c r="AV2745" s="14" t="s">
        <v>85</v>
      </c>
      <c r="AW2745" s="14" t="s">
        <v>36</v>
      </c>
      <c r="AX2745" s="14" t="s">
        <v>75</v>
      </c>
      <c r="AY2745" s="259" t="s">
        <v>207</v>
      </c>
    </row>
    <row r="2746" s="14" customFormat="1">
      <c r="A2746" s="14"/>
      <c r="B2746" s="249"/>
      <c r="C2746" s="250"/>
      <c r="D2746" s="240" t="s">
        <v>327</v>
      </c>
      <c r="E2746" s="251" t="s">
        <v>19</v>
      </c>
      <c r="F2746" s="252" t="s">
        <v>3382</v>
      </c>
      <c r="G2746" s="250"/>
      <c r="H2746" s="253">
        <v>0.16</v>
      </c>
      <c r="I2746" s="254"/>
      <c r="J2746" s="250"/>
      <c r="K2746" s="250"/>
      <c r="L2746" s="255"/>
      <c r="M2746" s="256"/>
      <c r="N2746" s="257"/>
      <c r="O2746" s="257"/>
      <c r="P2746" s="257"/>
      <c r="Q2746" s="257"/>
      <c r="R2746" s="257"/>
      <c r="S2746" s="257"/>
      <c r="T2746" s="258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9" t="s">
        <v>327</v>
      </c>
      <c r="AU2746" s="259" t="s">
        <v>85</v>
      </c>
      <c r="AV2746" s="14" t="s">
        <v>85</v>
      </c>
      <c r="AW2746" s="14" t="s">
        <v>36</v>
      </c>
      <c r="AX2746" s="14" t="s">
        <v>75</v>
      </c>
      <c r="AY2746" s="259" t="s">
        <v>207</v>
      </c>
    </row>
    <row r="2747" s="14" customFormat="1">
      <c r="A2747" s="14"/>
      <c r="B2747" s="249"/>
      <c r="C2747" s="250"/>
      <c r="D2747" s="240" t="s">
        <v>327</v>
      </c>
      <c r="E2747" s="251" t="s">
        <v>19</v>
      </c>
      <c r="F2747" s="252" t="s">
        <v>3383</v>
      </c>
      <c r="G2747" s="250"/>
      <c r="H2747" s="253">
        <v>0.86399999999999999</v>
      </c>
      <c r="I2747" s="254"/>
      <c r="J2747" s="250"/>
      <c r="K2747" s="250"/>
      <c r="L2747" s="255"/>
      <c r="M2747" s="256"/>
      <c r="N2747" s="257"/>
      <c r="O2747" s="257"/>
      <c r="P2747" s="257"/>
      <c r="Q2747" s="257"/>
      <c r="R2747" s="257"/>
      <c r="S2747" s="257"/>
      <c r="T2747" s="258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9" t="s">
        <v>327</v>
      </c>
      <c r="AU2747" s="259" t="s">
        <v>85</v>
      </c>
      <c r="AV2747" s="14" t="s">
        <v>85</v>
      </c>
      <c r="AW2747" s="14" t="s">
        <v>36</v>
      </c>
      <c r="AX2747" s="14" t="s">
        <v>75</v>
      </c>
      <c r="AY2747" s="259" t="s">
        <v>207</v>
      </c>
    </row>
    <row r="2748" s="16" customFormat="1">
      <c r="A2748" s="16"/>
      <c r="B2748" s="271"/>
      <c r="C2748" s="272"/>
      <c r="D2748" s="240" t="s">
        <v>327</v>
      </c>
      <c r="E2748" s="273" t="s">
        <v>19</v>
      </c>
      <c r="F2748" s="274" t="s">
        <v>420</v>
      </c>
      <c r="G2748" s="272"/>
      <c r="H2748" s="275">
        <v>19.023</v>
      </c>
      <c r="I2748" s="276"/>
      <c r="J2748" s="272"/>
      <c r="K2748" s="272"/>
      <c r="L2748" s="277"/>
      <c r="M2748" s="278"/>
      <c r="N2748" s="279"/>
      <c r="O2748" s="279"/>
      <c r="P2748" s="279"/>
      <c r="Q2748" s="279"/>
      <c r="R2748" s="279"/>
      <c r="S2748" s="279"/>
      <c r="T2748" s="280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81" t="s">
        <v>327</v>
      </c>
      <c r="AU2748" s="281" t="s">
        <v>85</v>
      </c>
      <c r="AV2748" s="16" t="s">
        <v>216</v>
      </c>
      <c r="AW2748" s="16" t="s">
        <v>36</v>
      </c>
      <c r="AX2748" s="16" t="s">
        <v>75</v>
      </c>
      <c r="AY2748" s="281" t="s">
        <v>207</v>
      </c>
    </row>
    <row r="2749" s="13" customFormat="1">
      <c r="A2749" s="13"/>
      <c r="B2749" s="238"/>
      <c r="C2749" s="239"/>
      <c r="D2749" s="240" t="s">
        <v>327</v>
      </c>
      <c r="E2749" s="241" t="s">
        <v>19</v>
      </c>
      <c r="F2749" s="242" t="s">
        <v>3397</v>
      </c>
      <c r="G2749" s="239"/>
      <c r="H2749" s="241" t="s">
        <v>19</v>
      </c>
      <c r="I2749" s="243"/>
      <c r="J2749" s="239"/>
      <c r="K2749" s="239"/>
      <c r="L2749" s="244"/>
      <c r="M2749" s="245"/>
      <c r="N2749" s="246"/>
      <c r="O2749" s="246"/>
      <c r="P2749" s="246"/>
      <c r="Q2749" s="246"/>
      <c r="R2749" s="246"/>
      <c r="S2749" s="246"/>
      <c r="T2749" s="247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8" t="s">
        <v>327</v>
      </c>
      <c r="AU2749" s="248" t="s">
        <v>85</v>
      </c>
      <c r="AV2749" s="13" t="s">
        <v>82</v>
      </c>
      <c r="AW2749" s="13" t="s">
        <v>36</v>
      </c>
      <c r="AX2749" s="13" t="s">
        <v>75</v>
      </c>
      <c r="AY2749" s="248" t="s">
        <v>207</v>
      </c>
    </row>
    <row r="2750" s="13" customFormat="1">
      <c r="A2750" s="13"/>
      <c r="B2750" s="238"/>
      <c r="C2750" s="239"/>
      <c r="D2750" s="240" t="s">
        <v>327</v>
      </c>
      <c r="E2750" s="241" t="s">
        <v>19</v>
      </c>
      <c r="F2750" s="242" t="s">
        <v>3398</v>
      </c>
      <c r="G2750" s="239"/>
      <c r="H2750" s="241" t="s">
        <v>19</v>
      </c>
      <c r="I2750" s="243"/>
      <c r="J2750" s="239"/>
      <c r="K2750" s="239"/>
      <c r="L2750" s="244"/>
      <c r="M2750" s="245"/>
      <c r="N2750" s="246"/>
      <c r="O2750" s="246"/>
      <c r="P2750" s="246"/>
      <c r="Q2750" s="246"/>
      <c r="R2750" s="246"/>
      <c r="S2750" s="246"/>
      <c r="T2750" s="247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8" t="s">
        <v>327</v>
      </c>
      <c r="AU2750" s="248" t="s">
        <v>85</v>
      </c>
      <c r="AV2750" s="13" t="s">
        <v>82</v>
      </c>
      <c r="AW2750" s="13" t="s">
        <v>36</v>
      </c>
      <c r="AX2750" s="13" t="s">
        <v>75</v>
      </c>
      <c r="AY2750" s="248" t="s">
        <v>207</v>
      </c>
    </row>
    <row r="2751" s="14" customFormat="1">
      <c r="A2751" s="14"/>
      <c r="B2751" s="249"/>
      <c r="C2751" s="250"/>
      <c r="D2751" s="240" t="s">
        <v>327</v>
      </c>
      <c r="E2751" s="251" t="s">
        <v>19</v>
      </c>
      <c r="F2751" s="252" t="s">
        <v>3399</v>
      </c>
      <c r="G2751" s="250"/>
      <c r="H2751" s="253">
        <v>0.71799999999999997</v>
      </c>
      <c r="I2751" s="254"/>
      <c r="J2751" s="250"/>
      <c r="K2751" s="250"/>
      <c r="L2751" s="255"/>
      <c r="M2751" s="256"/>
      <c r="N2751" s="257"/>
      <c r="O2751" s="257"/>
      <c r="P2751" s="257"/>
      <c r="Q2751" s="257"/>
      <c r="R2751" s="257"/>
      <c r="S2751" s="257"/>
      <c r="T2751" s="258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9" t="s">
        <v>327</v>
      </c>
      <c r="AU2751" s="259" t="s">
        <v>85</v>
      </c>
      <c r="AV2751" s="14" t="s">
        <v>85</v>
      </c>
      <c r="AW2751" s="14" t="s">
        <v>36</v>
      </c>
      <c r="AX2751" s="14" t="s">
        <v>75</v>
      </c>
      <c r="AY2751" s="259" t="s">
        <v>207</v>
      </c>
    </row>
    <row r="2752" s="13" customFormat="1">
      <c r="A2752" s="13"/>
      <c r="B2752" s="238"/>
      <c r="C2752" s="239"/>
      <c r="D2752" s="240" t="s">
        <v>327</v>
      </c>
      <c r="E2752" s="241" t="s">
        <v>19</v>
      </c>
      <c r="F2752" s="242" t="s">
        <v>1965</v>
      </c>
      <c r="G2752" s="239"/>
      <c r="H2752" s="241" t="s">
        <v>19</v>
      </c>
      <c r="I2752" s="243"/>
      <c r="J2752" s="239"/>
      <c r="K2752" s="239"/>
      <c r="L2752" s="244"/>
      <c r="M2752" s="245"/>
      <c r="N2752" s="246"/>
      <c r="O2752" s="246"/>
      <c r="P2752" s="246"/>
      <c r="Q2752" s="246"/>
      <c r="R2752" s="246"/>
      <c r="S2752" s="246"/>
      <c r="T2752" s="247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8" t="s">
        <v>327</v>
      </c>
      <c r="AU2752" s="248" t="s">
        <v>85</v>
      </c>
      <c r="AV2752" s="13" t="s">
        <v>82</v>
      </c>
      <c r="AW2752" s="13" t="s">
        <v>36</v>
      </c>
      <c r="AX2752" s="13" t="s">
        <v>75</v>
      </c>
      <c r="AY2752" s="248" t="s">
        <v>207</v>
      </c>
    </row>
    <row r="2753" s="14" customFormat="1">
      <c r="A2753" s="14"/>
      <c r="B2753" s="249"/>
      <c r="C2753" s="250"/>
      <c r="D2753" s="240" t="s">
        <v>327</v>
      </c>
      <c r="E2753" s="251" t="s">
        <v>19</v>
      </c>
      <c r="F2753" s="252" t="s">
        <v>3400</v>
      </c>
      <c r="G2753" s="250"/>
      <c r="H2753" s="253">
        <v>0.82499999999999996</v>
      </c>
      <c r="I2753" s="254"/>
      <c r="J2753" s="250"/>
      <c r="K2753" s="250"/>
      <c r="L2753" s="255"/>
      <c r="M2753" s="256"/>
      <c r="N2753" s="257"/>
      <c r="O2753" s="257"/>
      <c r="P2753" s="257"/>
      <c r="Q2753" s="257"/>
      <c r="R2753" s="257"/>
      <c r="S2753" s="257"/>
      <c r="T2753" s="258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9" t="s">
        <v>327</v>
      </c>
      <c r="AU2753" s="259" t="s">
        <v>85</v>
      </c>
      <c r="AV2753" s="14" t="s">
        <v>85</v>
      </c>
      <c r="AW2753" s="14" t="s">
        <v>36</v>
      </c>
      <c r="AX2753" s="14" t="s">
        <v>75</v>
      </c>
      <c r="AY2753" s="259" t="s">
        <v>207</v>
      </c>
    </row>
    <row r="2754" s="13" customFormat="1">
      <c r="A2754" s="13"/>
      <c r="B2754" s="238"/>
      <c r="C2754" s="239"/>
      <c r="D2754" s="240" t="s">
        <v>327</v>
      </c>
      <c r="E2754" s="241" t="s">
        <v>19</v>
      </c>
      <c r="F2754" s="242" t="s">
        <v>1237</v>
      </c>
      <c r="G2754" s="239"/>
      <c r="H2754" s="241" t="s">
        <v>19</v>
      </c>
      <c r="I2754" s="243"/>
      <c r="J2754" s="239"/>
      <c r="K2754" s="239"/>
      <c r="L2754" s="244"/>
      <c r="M2754" s="245"/>
      <c r="N2754" s="246"/>
      <c r="O2754" s="246"/>
      <c r="P2754" s="246"/>
      <c r="Q2754" s="246"/>
      <c r="R2754" s="246"/>
      <c r="S2754" s="246"/>
      <c r="T2754" s="247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8" t="s">
        <v>327</v>
      </c>
      <c r="AU2754" s="248" t="s">
        <v>85</v>
      </c>
      <c r="AV2754" s="13" t="s">
        <v>82</v>
      </c>
      <c r="AW2754" s="13" t="s">
        <v>36</v>
      </c>
      <c r="AX2754" s="13" t="s">
        <v>75</v>
      </c>
      <c r="AY2754" s="248" t="s">
        <v>207</v>
      </c>
    </row>
    <row r="2755" s="14" customFormat="1">
      <c r="A2755" s="14"/>
      <c r="B2755" s="249"/>
      <c r="C2755" s="250"/>
      <c r="D2755" s="240" t="s">
        <v>327</v>
      </c>
      <c r="E2755" s="251" t="s">
        <v>19</v>
      </c>
      <c r="F2755" s="252" t="s">
        <v>3401</v>
      </c>
      <c r="G2755" s="250"/>
      <c r="H2755" s="253">
        <v>0.51600000000000001</v>
      </c>
      <c r="I2755" s="254"/>
      <c r="J2755" s="250"/>
      <c r="K2755" s="250"/>
      <c r="L2755" s="255"/>
      <c r="M2755" s="256"/>
      <c r="N2755" s="257"/>
      <c r="O2755" s="257"/>
      <c r="P2755" s="257"/>
      <c r="Q2755" s="257"/>
      <c r="R2755" s="257"/>
      <c r="S2755" s="257"/>
      <c r="T2755" s="258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9" t="s">
        <v>327</v>
      </c>
      <c r="AU2755" s="259" t="s">
        <v>85</v>
      </c>
      <c r="AV2755" s="14" t="s">
        <v>85</v>
      </c>
      <c r="AW2755" s="14" t="s">
        <v>36</v>
      </c>
      <c r="AX2755" s="14" t="s">
        <v>75</v>
      </c>
      <c r="AY2755" s="259" t="s">
        <v>207</v>
      </c>
    </row>
    <row r="2756" s="16" customFormat="1">
      <c r="A2756" s="16"/>
      <c r="B2756" s="271"/>
      <c r="C2756" s="272"/>
      <c r="D2756" s="240" t="s">
        <v>327</v>
      </c>
      <c r="E2756" s="273" t="s">
        <v>19</v>
      </c>
      <c r="F2756" s="274" t="s">
        <v>420</v>
      </c>
      <c r="G2756" s="272"/>
      <c r="H2756" s="275">
        <v>2.0590000000000002</v>
      </c>
      <c r="I2756" s="276"/>
      <c r="J2756" s="272"/>
      <c r="K2756" s="272"/>
      <c r="L2756" s="277"/>
      <c r="M2756" s="278"/>
      <c r="N2756" s="279"/>
      <c r="O2756" s="279"/>
      <c r="P2756" s="279"/>
      <c r="Q2756" s="279"/>
      <c r="R2756" s="279"/>
      <c r="S2756" s="279"/>
      <c r="T2756" s="280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T2756" s="281" t="s">
        <v>327</v>
      </c>
      <c r="AU2756" s="281" t="s">
        <v>85</v>
      </c>
      <c r="AV2756" s="16" t="s">
        <v>216</v>
      </c>
      <c r="AW2756" s="16" t="s">
        <v>36</v>
      </c>
      <c r="AX2756" s="16" t="s">
        <v>75</v>
      </c>
      <c r="AY2756" s="281" t="s">
        <v>207</v>
      </c>
    </row>
    <row r="2757" s="15" customFormat="1">
      <c r="A2757" s="15"/>
      <c r="B2757" s="260"/>
      <c r="C2757" s="261"/>
      <c r="D2757" s="240" t="s">
        <v>327</v>
      </c>
      <c r="E2757" s="262" t="s">
        <v>19</v>
      </c>
      <c r="F2757" s="263" t="s">
        <v>345</v>
      </c>
      <c r="G2757" s="261"/>
      <c r="H2757" s="264">
        <v>21.082000000000001</v>
      </c>
      <c r="I2757" s="265"/>
      <c r="J2757" s="261"/>
      <c r="K2757" s="261"/>
      <c r="L2757" s="266"/>
      <c r="M2757" s="267"/>
      <c r="N2757" s="268"/>
      <c r="O2757" s="268"/>
      <c r="P2757" s="268"/>
      <c r="Q2757" s="268"/>
      <c r="R2757" s="268"/>
      <c r="S2757" s="268"/>
      <c r="T2757" s="269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70" t="s">
        <v>327</v>
      </c>
      <c r="AU2757" s="270" t="s">
        <v>85</v>
      </c>
      <c r="AV2757" s="15" t="s">
        <v>215</v>
      </c>
      <c r="AW2757" s="15" t="s">
        <v>36</v>
      </c>
      <c r="AX2757" s="15" t="s">
        <v>82</v>
      </c>
      <c r="AY2757" s="270" t="s">
        <v>207</v>
      </c>
    </row>
    <row r="2758" s="2" customFormat="1" ht="16.5" customHeight="1">
      <c r="A2758" s="40"/>
      <c r="B2758" s="41"/>
      <c r="C2758" s="214" t="s">
        <v>3414</v>
      </c>
      <c r="D2758" s="214" t="s">
        <v>211</v>
      </c>
      <c r="E2758" s="215" t="s">
        <v>3415</v>
      </c>
      <c r="F2758" s="216" t="s">
        <v>3416</v>
      </c>
      <c r="G2758" s="217" t="s">
        <v>220</v>
      </c>
      <c r="H2758" s="218">
        <v>587.01300000000003</v>
      </c>
      <c r="I2758" s="219"/>
      <c r="J2758" s="220">
        <f>ROUND(I2758*H2758,2)</f>
        <v>0</v>
      </c>
      <c r="K2758" s="216" t="s">
        <v>323</v>
      </c>
      <c r="L2758" s="46"/>
      <c r="M2758" s="229" t="s">
        <v>19</v>
      </c>
      <c r="N2758" s="230" t="s">
        <v>46</v>
      </c>
      <c r="O2758" s="86"/>
      <c r="P2758" s="231">
        <f>O2758*H2758</f>
        <v>0</v>
      </c>
      <c r="Q2758" s="231">
        <v>0.00020000000000000001</v>
      </c>
      <c r="R2758" s="231">
        <f>Q2758*H2758</f>
        <v>0.11740260000000001</v>
      </c>
      <c r="S2758" s="231">
        <v>0</v>
      </c>
      <c r="T2758" s="232">
        <f>S2758*H2758</f>
        <v>0</v>
      </c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R2758" s="226" t="s">
        <v>486</v>
      </c>
      <c r="AT2758" s="226" t="s">
        <v>211</v>
      </c>
      <c r="AU2758" s="226" t="s">
        <v>85</v>
      </c>
      <c r="AY2758" s="19" t="s">
        <v>207</v>
      </c>
      <c r="BE2758" s="227">
        <f>IF(N2758="základní",J2758,0)</f>
        <v>0</v>
      </c>
      <c r="BF2758" s="227">
        <f>IF(N2758="snížená",J2758,0)</f>
        <v>0</v>
      </c>
      <c r="BG2758" s="227">
        <f>IF(N2758="zákl. přenesená",J2758,0)</f>
        <v>0</v>
      </c>
      <c r="BH2758" s="227">
        <f>IF(N2758="sníž. přenesená",J2758,0)</f>
        <v>0</v>
      </c>
      <c r="BI2758" s="227">
        <f>IF(N2758="nulová",J2758,0)</f>
        <v>0</v>
      </c>
      <c r="BJ2758" s="19" t="s">
        <v>82</v>
      </c>
      <c r="BK2758" s="227">
        <f>ROUND(I2758*H2758,2)</f>
        <v>0</v>
      </c>
      <c r="BL2758" s="19" t="s">
        <v>486</v>
      </c>
      <c r="BM2758" s="226" t="s">
        <v>3417</v>
      </c>
    </row>
    <row r="2759" s="2" customFormat="1">
      <c r="A2759" s="40"/>
      <c r="B2759" s="41"/>
      <c r="C2759" s="42"/>
      <c r="D2759" s="233" t="s">
        <v>325</v>
      </c>
      <c r="E2759" s="42"/>
      <c r="F2759" s="234" t="s">
        <v>3418</v>
      </c>
      <c r="G2759" s="42"/>
      <c r="H2759" s="42"/>
      <c r="I2759" s="235"/>
      <c r="J2759" s="42"/>
      <c r="K2759" s="42"/>
      <c r="L2759" s="46"/>
      <c r="M2759" s="236"/>
      <c r="N2759" s="237"/>
      <c r="O2759" s="86"/>
      <c r="P2759" s="86"/>
      <c r="Q2759" s="86"/>
      <c r="R2759" s="86"/>
      <c r="S2759" s="86"/>
      <c r="T2759" s="87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T2759" s="19" t="s">
        <v>325</v>
      </c>
      <c r="AU2759" s="19" t="s">
        <v>85</v>
      </c>
    </row>
    <row r="2760" s="13" customFormat="1">
      <c r="A2760" s="13"/>
      <c r="B2760" s="238"/>
      <c r="C2760" s="239"/>
      <c r="D2760" s="240" t="s">
        <v>327</v>
      </c>
      <c r="E2760" s="241" t="s">
        <v>19</v>
      </c>
      <c r="F2760" s="242" t="s">
        <v>3407</v>
      </c>
      <c r="G2760" s="239"/>
      <c r="H2760" s="241" t="s">
        <v>19</v>
      </c>
      <c r="I2760" s="243"/>
      <c r="J2760" s="239"/>
      <c r="K2760" s="239"/>
      <c r="L2760" s="244"/>
      <c r="M2760" s="245"/>
      <c r="N2760" s="246"/>
      <c r="O2760" s="246"/>
      <c r="P2760" s="246"/>
      <c r="Q2760" s="246"/>
      <c r="R2760" s="246"/>
      <c r="S2760" s="246"/>
      <c r="T2760" s="247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8" t="s">
        <v>327</v>
      </c>
      <c r="AU2760" s="248" t="s">
        <v>85</v>
      </c>
      <c r="AV2760" s="13" t="s">
        <v>82</v>
      </c>
      <c r="AW2760" s="13" t="s">
        <v>36</v>
      </c>
      <c r="AX2760" s="13" t="s">
        <v>75</v>
      </c>
      <c r="AY2760" s="248" t="s">
        <v>207</v>
      </c>
    </row>
    <row r="2761" s="14" customFormat="1">
      <c r="A2761" s="14"/>
      <c r="B2761" s="249"/>
      <c r="C2761" s="250"/>
      <c r="D2761" s="240" t="s">
        <v>327</v>
      </c>
      <c r="E2761" s="251" t="s">
        <v>19</v>
      </c>
      <c r="F2761" s="252" t="s">
        <v>3419</v>
      </c>
      <c r="G2761" s="250"/>
      <c r="H2761" s="253">
        <v>587.01300000000003</v>
      </c>
      <c r="I2761" s="254"/>
      <c r="J2761" s="250"/>
      <c r="K2761" s="250"/>
      <c r="L2761" s="255"/>
      <c r="M2761" s="256"/>
      <c r="N2761" s="257"/>
      <c r="O2761" s="257"/>
      <c r="P2761" s="257"/>
      <c r="Q2761" s="257"/>
      <c r="R2761" s="257"/>
      <c r="S2761" s="257"/>
      <c r="T2761" s="258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9" t="s">
        <v>327</v>
      </c>
      <c r="AU2761" s="259" t="s">
        <v>85</v>
      </c>
      <c r="AV2761" s="14" t="s">
        <v>85</v>
      </c>
      <c r="AW2761" s="14" t="s">
        <v>36</v>
      </c>
      <c r="AX2761" s="14" t="s">
        <v>82</v>
      </c>
      <c r="AY2761" s="259" t="s">
        <v>207</v>
      </c>
    </row>
    <row r="2762" s="2" customFormat="1" ht="16.5" customHeight="1">
      <c r="A2762" s="40"/>
      <c r="B2762" s="41"/>
      <c r="C2762" s="214" t="s">
        <v>3420</v>
      </c>
      <c r="D2762" s="214" t="s">
        <v>211</v>
      </c>
      <c r="E2762" s="215" t="s">
        <v>3421</v>
      </c>
      <c r="F2762" s="216" t="s">
        <v>3422</v>
      </c>
      <c r="G2762" s="217" t="s">
        <v>220</v>
      </c>
      <c r="H2762" s="218">
        <v>41.234000000000002</v>
      </c>
      <c r="I2762" s="219"/>
      <c r="J2762" s="220">
        <f>ROUND(I2762*H2762,2)</f>
        <v>0</v>
      </c>
      <c r="K2762" s="216" t="s">
        <v>323</v>
      </c>
      <c r="L2762" s="46"/>
      <c r="M2762" s="229" t="s">
        <v>19</v>
      </c>
      <c r="N2762" s="230" t="s">
        <v>46</v>
      </c>
      <c r="O2762" s="86"/>
      <c r="P2762" s="231">
        <f>O2762*H2762</f>
        <v>0</v>
      </c>
      <c r="Q2762" s="231">
        <v>0.00021000000000000001</v>
      </c>
      <c r="R2762" s="231">
        <f>Q2762*H2762</f>
        <v>0.0086591400000000009</v>
      </c>
      <c r="S2762" s="231">
        <v>0</v>
      </c>
      <c r="T2762" s="232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6" t="s">
        <v>486</v>
      </c>
      <c r="AT2762" s="226" t="s">
        <v>211</v>
      </c>
      <c r="AU2762" s="226" t="s">
        <v>85</v>
      </c>
      <c r="AY2762" s="19" t="s">
        <v>207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19" t="s">
        <v>82</v>
      </c>
      <c r="BK2762" s="227">
        <f>ROUND(I2762*H2762,2)</f>
        <v>0</v>
      </c>
      <c r="BL2762" s="19" t="s">
        <v>486</v>
      </c>
      <c r="BM2762" s="226" t="s">
        <v>3423</v>
      </c>
    </row>
    <row r="2763" s="2" customFormat="1">
      <c r="A2763" s="40"/>
      <c r="B2763" s="41"/>
      <c r="C2763" s="42"/>
      <c r="D2763" s="233" t="s">
        <v>325</v>
      </c>
      <c r="E2763" s="42"/>
      <c r="F2763" s="234" t="s">
        <v>3424</v>
      </c>
      <c r="G2763" s="42"/>
      <c r="H2763" s="42"/>
      <c r="I2763" s="235"/>
      <c r="J2763" s="42"/>
      <c r="K2763" s="42"/>
      <c r="L2763" s="46"/>
      <c r="M2763" s="236"/>
      <c r="N2763" s="237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325</v>
      </c>
      <c r="AU2763" s="19" t="s">
        <v>85</v>
      </c>
    </row>
    <row r="2764" s="13" customFormat="1">
      <c r="A2764" s="13"/>
      <c r="B2764" s="238"/>
      <c r="C2764" s="239"/>
      <c r="D2764" s="240" t="s">
        <v>327</v>
      </c>
      <c r="E2764" s="241" t="s">
        <v>19</v>
      </c>
      <c r="F2764" s="242" t="s">
        <v>3407</v>
      </c>
      <c r="G2764" s="239"/>
      <c r="H2764" s="241" t="s">
        <v>19</v>
      </c>
      <c r="I2764" s="243"/>
      <c r="J2764" s="239"/>
      <c r="K2764" s="239"/>
      <c r="L2764" s="244"/>
      <c r="M2764" s="245"/>
      <c r="N2764" s="246"/>
      <c r="O2764" s="246"/>
      <c r="P2764" s="246"/>
      <c r="Q2764" s="246"/>
      <c r="R2764" s="246"/>
      <c r="S2764" s="246"/>
      <c r="T2764" s="247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8" t="s">
        <v>327</v>
      </c>
      <c r="AU2764" s="248" t="s">
        <v>85</v>
      </c>
      <c r="AV2764" s="13" t="s">
        <v>82</v>
      </c>
      <c r="AW2764" s="13" t="s">
        <v>36</v>
      </c>
      <c r="AX2764" s="13" t="s">
        <v>75</v>
      </c>
      <c r="AY2764" s="248" t="s">
        <v>207</v>
      </c>
    </row>
    <row r="2765" s="14" customFormat="1">
      <c r="A2765" s="14"/>
      <c r="B2765" s="249"/>
      <c r="C2765" s="250"/>
      <c r="D2765" s="240" t="s">
        <v>327</v>
      </c>
      <c r="E2765" s="251" t="s">
        <v>19</v>
      </c>
      <c r="F2765" s="252" t="s">
        <v>3425</v>
      </c>
      <c r="G2765" s="250"/>
      <c r="H2765" s="253">
        <v>41.234000000000002</v>
      </c>
      <c r="I2765" s="254"/>
      <c r="J2765" s="250"/>
      <c r="K2765" s="250"/>
      <c r="L2765" s="255"/>
      <c r="M2765" s="256"/>
      <c r="N2765" s="257"/>
      <c r="O2765" s="257"/>
      <c r="P2765" s="257"/>
      <c r="Q2765" s="257"/>
      <c r="R2765" s="257"/>
      <c r="S2765" s="257"/>
      <c r="T2765" s="258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9" t="s">
        <v>327</v>
      </c>
      <c r="AU2765" s="259" t="s">
        <v>85</v>
      </c>
      <c r="AV2765" s="14" t="s">
        <v>85</v>
      </c>
      <c r="AW2765" s="14" t="s">
        <v>36</v>
      </c>
      <c r="AX2765" s="14" t="s">
        <v>82</v>
      </c>
      <c r="AY2765" s="259" t="s">
        <v>207</v>
      </c>
    </row>
    <row r="2766" s="2" customFormat="1" ht="16.5" customHeight="1">
      <c r="A2766" s="40"/>
      <c r="B2766" s="41"/>
      <c r="C2766" s="214" t="s">
        <v>3426</v>
      </c>
      <c r="D2766" s="214" t="s">
        <v>211</v>
      </c>
      <c r="E2766" s="215" t="s">
        <v>3427</v>
      </c>
      <c r="F2766" s="216" t="s">
        <v>3428</v>
      </c>
      <c r="G2766" s="217" t="s">
        <v>220</v>
      </c>
      <c r="H2766" s="218">
        <v>19.023</v>
      </c>
      <c r="I2766" s="219"/>
      <c r="J2766" s="220">
        <f>ROUND(I2766*H2766,2)</f>
        <v>0</v>
      </c>
      <c r="K2766" s="216" t="s">
        <v>323</v>
      </c>
      <c r="L2766" s="46"/>
      <c r="M2766" s="229" t="s">
        <v>19</v>
      </c>
      <c r="N2766" s="230" t="s">
        <v>46</v>
      </c>
      <c r="O2766" s="86"/>
      <c r="P2766" s="231">
        <f>O2766*H2766</f>
        <v>0</v>
      </c>
      <c r="Q2766" s="231">
        <v>0</v>
      </c>
      <c r="R2766" s="231">
        <f>Q2766*H2766</f>
        <v>0</v>
      </c>
      <c r="S2766" s="231">
        <v>0</v>
      </c>
      <c r="T2766" s="232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6" t="s">
        <v>486</v>
      </c>
      <c r="AT2766" s="226" t="s">
        <v>211</v>
      </c>
      <c r="AU2766" s="226" t="s">
        <v>85</v>
      </c>
      <c r="AY2766" s="19" t="s">
        <v>207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9" t="s">
        <v>82</v>
      </c>
      <c r="BK2766" s="227">
        <f>ROUND(I2766*H2766,2)</f>
        <v>0</v>
      </c>
      <c r="BL2766" s="19" t="s">
        <v>486</v>
      </c>
      <c r="BM2766" s="226" t="s">
        <v>3429</v>
      </c>
    </row>
    <row r="2767" s="2" customFormat="1">
      <c r="A2767" s="40"/>
      <c r="B2767" s="41"/>
      <c r="C2767" s="42"/>
      <c r="D2767" s="233" t="s">
        <v>325</v>
      </c>
      <c r="E2767" s="42"/>
      <c r="F2767" s="234" t="s">
        <v>3430</v>
      </c>
      <c r="G2767" s="42"/>
      <c r="H2767" s="42"/>
      <c r="I2767" s="235"/>
      <c r="J2767" s="42"/>
      <c r="K2767" s="42"/>
      <c r="L2767" s="46"/>
      <c r="M2767" s="236"/>
      <c r="N2767" s="237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325</v>
      </c>
      <c r="AU2767" s="19" t="s">
        <v>85</v>
      </c>
    </row>
    <row r="2768" s="13" customFormat="1">
      <c r="A2768" s="13"/>
      <c r="B2768" s="238"/>
      <c r="C2768" s="239"/>
      <c r="D2768" s="240" t="s">
        <v>327</v>
      </c>
      <c r="E2768" s="241" t="s">
        <v>19</v>
      </c>
      <c r="F2768" s="242" t="s">
        <v>3357</v>
      </c>
      <c r="G2768" s="239"/>
      <c r="H2768" s="241" t="s">
        <v>19</v>
      </c>
      <c r="I2768" s="243"/>
      <c r="J2768" s="239"/>
      <c r="K2768" s="239"/>
      <c r="L2768" s="244"/>
      <c r="M2768" s="245"/>
      <c r="N2768" s="246"/>
      <c r="O2768" s="246"/>
      <c r="P2768" s="246"/>
      <c r="Q2768" s="246"/>
      <c r="R2768" s="246"/>
      <c r="S2768" s="246"/>
      <c r="T2768" s="247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8" t="s">
        <v>327</v>
      </c>
      <c r="AU2768" s="248" t="s">
        <v>85</v>
      </c>
      <c r="AV2768" s="13" t="s">
        <v>82</v>
      </c>
      <c r="AW2768" s="13" t="s">
        <v>36</v>
      </c>
      <c r="AX2768" s="13" t="s">
        <v>75</v>
      </c>
      <c r="AY2768" s="248" t="s">
        <v>207</v>
      </c>
    </row>
    <row r="2769" s="13" customFormat="1">
      <c r="A2769" s="13"/>
      <c r="B2769" s="238"/>
      <c r="C2769" s="239"/>
      <c r="D2769" s="240" t="s">
        <v>327</v>
      </c>
      <c r="E2769" s="241" t="s">
        <v>19</v>
      </c>
      <c r="F2769" s="242" t="s">
        <v>764</v>
      </c>
      <c r="G2769" s="239"/>
      <c r="H2769" s="241" t="s">
        <v>19</v>
      </c>
      <c r="I2769" s="243"/>
      <c r="J2769" s="239"/>
      <c r="K2769" s="239"/>
      <c r="L2769" s="244"/>
      <c r="M2769" s="245"/>
      <c r="N2769" s="246"/>
      <c r="O2769" s="246"/>
      <c r="P2769" s="246"/>
      <c r="Q2769" s="246"/>
      <c r="R2769" s="246"/>
      <c r="S2769" s="246"/>
      <c r="T2769" s="247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8" t="s">
        <v>327</v>
      </c>
      <c r="AU2769" s="248" t="s">
        <v>85</v>
      </c>
      <c r="AV2769" s="13" t="s">
        <v>82</v>
      </c>
      <c r="AW2769" s="13" t="s">
        <v>36</v>
      </c>
      <c r="AX2769" s="13" t="s">
        <v>75</v>
      </c>
      <c r="AY2769" s="248" t="s">
        <v>207</v>
      </c>
    </row>
    <row r="2770" s="13" customFormat="1">
      <c r="A2770" s="13"/>
      <c r="B2770" s="238"/>
      <c r="C2770" s="239"/>
      <c r="D2770" s="240" t="s">
        <v>327</v>
      </c>
      <c r="E2770" s="241" t="s">
        <v>19</v>
      </c>
      <c r="F2770" s="242" t="s">
        <v>1603</v>
      </c>
      <c r="G2770" s="239"/>
      <c r="H2770" s="241" t="s">
        <v>19</v>
      </c>
      <c r="I2770" s="243"/>
      <c r="J2770" s="239"/>
      <c r="K2770" s="239"/>
      <c r="L2770" s="244"/>
      <c r="M2770" s="245"/>
      <c r="N2770" s="246"/>
      <c r="O2770" s="246"/>
      <c r="P2770" s="246"/>
      <c r="Q2770" s="246"/>
      <c r="R2770" s="246"/>
      <c r="S2770" s="246"/>
      <c r="T2770" s="247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8" t="s">
        <v>327</v>
      </c>
      <c r="AU2770" s="248" t="s">
        <v>85</v>
      </c>
      <c r="AV2770" s="13" t="s">
        <v>82</v>
      </c>
      <c r="AW2770" s="13" t="s">
        <v>36</v>
      </c>
      <c r="AX2770" s="13" t="s">
        <v>75</v>
      </c>
      <c r="AY2770" s="248" t="s">
        <v>207</v>
      </c>
    </row>
    <row r="2771" s="14" customFormat="1">
      <c r="A2771" s="14"/>
      <c r="B2771" s="249"/>
      <c r="C2771" s="250"/>
      <c r="D2771" s="240" t="s">
        <v>327</v>
      </c>
      <c r="E2771" s="251" t="s">
        <v>19</v>
      </c>
      <c r="F2771" s="252" t="s">
        <v>3358</v>
      </c>
      <c r="G2771" s="250"/>
      <c r="H2771" s="253">
        <v>0.85399999999999998</v>
      </c>
      <c r="I2771" s="254"/>
      <c r="J2771" s="250"/>
      <c r="K2771" s="250"/>
      <c r="L2771" s="255"/>
      <c r="M2771" s="256"/>
      <c r="N2771" s="257"/>
      <c r="O2771" s="257"/>
      <c r="P2771" s="257"/>
      <c r="Q2771" s="257"/>
      <c r="R2771" s="257"/>
      <c r="S2771" s="257"/>
      <c r="T2771" s="258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9" t="s">
        <v>327</v>
      </c>
      <c r="AU2771" s="259" t="s">
        <v>85</v>
      </c>
      <c r="AV2771" s="14" t="s">
        <v>85</v>
      </c>
      <c r="AW2771" s="14" t="s">
        <v>36</v>
      </c>
      <c r="AX2771" s="14" t="s">
        <v>75</v>
      </c>
      <c r="AY2771" s="259" t="s">
        <v>207</v>
      </c>
    </row>
    <row r="2772" s="13" customFormat="1">
      <c r="A2772" s="13"/>
      <c r="B2772" s="238"/>
      <c r="C2772" s="239"/>
      <c r="D2772" s="240" t="s">
        <v>327</v>
      </c>
      <c r="E2772" s="241" t="s">
        <v>19</v>
      </c>
      <c r="F2772" s="242" t="s">
        <v>1388</v>
      </c>
      <c r="G2772" s="239"/>
      <c r="H2772" s="241" t="s">
        <v>19</v>
      </c>
      <c r="I2772" s="243"/>
      <c r="J2772" s="239"/>
      <c r="K2772" s="239"/>
      <c r="L2772" s="244"/>
      <c r="M2772" s="245"/>
      <c r="N2772" s="246"/>
      <c r="O2772" s="246"/>
      <c r="P2772" s="246"/>
      <c r="Q2772" s="246"/>
      <c r="R2772" s="246"/>
      <c r="S2772" s="246"/>
      <c r="T2772" s="247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8" t="s">
        <v>327</v>
      </c>
      <c r="AU2772" s="248" t="s">
        <v>85</v>
      </c>
      <c r="AV2772" s="13" t="s">
        <v>82</v>
      </c>
      <c r="AW2772" s="13" t="s">
        <v>36</v>
      </c>
      <c r="AX2772" s="13" t="s">
        <v>75</v>
      </c>
      <c r="AY2772" s="248" t="s">
        <v>207</v>
      </c>
    </row>
    <row r="2773" s="14" customFormat="1">
      <c r="A2773" s="14"/>
      <c r="B2773" s="249"/>
      <c r="C2773" s="250"/>
      <c r="D2773" s="240" t="s">
        <v>327</v>
      </c>
      <c r="E2773" s="251" t="s">
        <v>19</v>
      </c>
      <c r="F2773" s="252" t="s">
        <v>3359</v>
      </c>
      <c r="G2773" s="250"/>
      <c r="H2773" s="253">
        <v>1.167</v>
      </c>
      <c r="I2773" s="254"/>
      <c r="J2773" s="250"/>
      <c r="K2773" s="250"/>
      <c r="L2773" s="255"/>
      <c r="M2773" s="256"/>
      <c r="N2773" s="257"/>
      <c r="O2773" s="257"/>
      <c r="P2773" s="257"/>
      <c r="Q2773" s="257"/>
      <c r="R2773" s="257"/>
      <c r="S2773" s="257"/>
      <c r="T2773" s="258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9" t="s">
        <v>327</v>
      </c>
      <c r="AU2773" s="259" t="s">
        <v>85</v>
      </c>
      <c r="AV2773" s="14" t="s">
        <v>85</v>
      </c>
      <c r="AW2773" s="14" t="s">
        <v>36</v>
      </c>
      <c r="AX2773" s="14" t="s">
        <v>75</v>
      </c>
      <c r="AY2773" s="259" t="s">
        <v>207</v>
      </c>
    </row>
    <row r="2774" s="13" customFormat="1">
      <c r="A2774" s="13"/>
      <c r="B2774" s="238"/>
      <c r="C2774" s="239"/>
      <c r="D2774" s="240" t="s">
        <v>327</v>
      </c>
      <c r="E2774" s="241" t="s">
        <v>19</v>
      </c>
      <c r="F2774" s="242" t="s">
        <v>1610</v>
      </c>
      <c r="G2774" s="239"/>
      <c r="H2774" s="241" t="s">
        <v>19</v>
      </c>
      <c r="I2774" s="243"/>
      <c r="J2774" s="239"/>
      <c r="K2774" s="239"/>
      <c r="L2774" s="244"/>
      <c r="M2774" s="245"/>
      <c r="N2774" s="246"/>
      <c r="O2774" s="246"/>
      <c r="P2774" s="246"/>
      <c r="Q2774" s="246"/>
      <c r="R2774" s="246"/>
      <c r="S2774" s="246"/>
      <c r="T2774" s="247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8" t="s">
        <v>327</v>
      </c>
      <c r="AU2774" s="248" t="s">
        <v>85</v>
      </c>
      <c r="AV2774" s="13" t="s">
        <v>82</v>
      </c>
      <c r="AW2774" s="13" t="s">
        <v>36</v>
      </c>
      <c r="AX2774" s="13" t="s">
        <v>75</v>
      </c>
      <c r="AY2774" s="248" t="s">
        <v>207</v>
      </c>
    </row>
    <row r="2775" s="14" customFormat="1">
      <c r="A2775" s="14"/>
      <c r="B2775" s="249"/>
      <c r="C2775" s="250"/>
      <c r="D2775" s="240" t="s">
        <v>327</v>
      </c>
      <c r="E2775" s="251" t="s">
        <v>19</v>
      </c>
      <c r="F2775" s="252" t="s">
        <v>3360</v>
      </c>
      <c r="G2775" s="250"/>
      <c r="H2775" s="253">
        <v>0.52000000000000002</v>
      </c>
      <c r="I2775" s="254"/>
      <c r="J2775" s="250"/>
      <c r="K2775" s="250"/>
      <c r="L2775" s="255"/>
      <c r="M2775" s="256"/>
      <c r="N2775" s="257"/>
      <c r="O2775" s="257"/>
      <c r="P2775" s="257"/>
      <c r="Q2775" s="257"/>
      <c r="R2775" s="257"/>
      <c r="S2775" s="257"/>
      <c r="T2775" s="258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9" t="s">
        <v>327</v>
      </c>
      <c r="AU2775" s="259" t="s">
        <v>85</v>
      </c>
      <c r="AV2775" s="14" t="s">
        <v>85</v>
      </c>
      <c r="AW2775" s="14" t="s">
        <v>36</v>
      </c>
      <c r="AX2775" s="14" t="s">
        <v>75</v>
      </c>
      <c r="AY2775" s="259" t="s">
        <v>207</v>
      </c>
    </row>
    <row r="2776" s="13" customFormat="1">
      <c r="A2776" s="13"/>
      <c r="B2776" s="238"/>
      <c r="C2776" s="239"/>
      <c r="D2776" s="240" t="s">
        <v>327</v>
      </c>
      <c r="E2776" s="241" t="s">
        <v>19</v>
      </c>
      <c r="F2776" s="242" t="s">
        <v>1620</v>
      </c>
      <c r="G2776" s="239"/>
      <c r="H2776" s="241" t="s">
        <v>19</v>
      </c>
      <c r="I2776" s="243"/>
      <c r="J2776" s="239"/>
      <c r="K2776" s="239"/>
      <c r="L2776" s="244"/>
      <c r="M2776" s="245"/>
      <c r="N2776" s="246"/>
      <c r="O2776" s="246"/>
      <c r="P2776" s="246"/>
      <c r="Q2776" s="246"/>
      <c r="R2776" s="246"/>
      <c r="S2776" s="246"/>
      <c r="T2776" s="247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8" t="s">
        <v>327</v>
      </c>
      <c r="AU2776" s="248" t="s">
        <v>85</v>
      </c>
      <c r="AV2776" s="13" t="s">
        <v>82</v>
      </c>
      <c r="AW2776" s="13" t="s">
        <v>36</v>
      </c>
      <c r="AX2776" s="13" t="s">
        <v>75</v>
      </c>
      <c r="AY2776" s="248" t="s">
        <v>207</v>
      </c>
    </row>
    <row r="2777" s="14" customFormat="1">
      <c r="A2777" s="14"/>
      <c r="B2777" s="249"/>
      <c r="C2777" s="250"/>
      <c r="D2777" s="240" t="s">
        <v>327</v>
      </c>
      <c r="E2777" s="251" t="s">
        <v>19</v>
      </c>
      <c r="F2777" s="252" t="s">
        <v>3361</v>
      </c>
      <c r="G2777" s="250"/>
      <c r="H2777" s="253">
        <v>0.36799999999999999</v>
      </c>
      <c r="I2777" s="254"/>
      <c r="J2777" s="250"/>
      <c r="K2777" s="250"/>
      <c r="L2777" s="255"/>
      <c r="M2777" s="256"/>
      <c r="N2777" s="257"/>
      <c r="O2777" s="257"/>
      <c r="P2777" s="257"/>
      <c r="Q2777" s="257"/>
      <c r="R2777" s="257"/>
      <c r="S2777" s="257"/>
      <c r="T2777" s="258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9" t="s">
        <v>327</v>
      </c>
      <c r="AU2777" s="259" t="s">
        <v>85</v>
      </c>
      <c r="AV2777" s="14" t="s">
        <v>85</v>
      </c>
      <c r="AW2777" s="14" t="s">
        <v>36</v>
      </c>
      <c r="AX2777" s="14" t="s">
        <v>75</v>
      </c>
      <c r="AY2777" s="259" t="s">
        <v>207</v>
      </c>
    </row>
    <row r="2778" s="13" customFormat="1">
      <c r="A2778" s="13"/>
      <c r="B2778" s="238"/>
      <c r="C2778" s="239"/>
      <c r="D2778" s="240" t="s">
        <v>327</v>
      </c>
      <c r="E2778" s="241" t="s">
        <v>19</v>
      </c>
      <c r="F2778" s="242" t="s">
        <v>1625</v>
      </c>
      <c r="G2778" s="239"/>
      <c r="H2778" s="241" t="s">
        <v>19</v>
      </c>
      <c r="I2778" s="243"/>
      <c r="J2778" s="239"/>
      <c r="K2778" s="239"/>
      <c r="L2778" s="244"/>
      <c r="M2778" s="245"/>
      <c r="N2778" s="246"/>
      <c r="O2778" s="246"/>
      <c r="P2778" s="246"/>
      <c r="Q2778" s="246"/>
      <c r="R2778" s="246"/>
      <c r="S2778" s="246"/>
      <c r="T2778" s="247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8" t="s">
        <v>327</v>
      </c>
      <c r="AU2778" s="248" t="s">
        <v>85</v>
      </c>
      <c r="AV2778" s="13" t="s">
        <v>82</v>
      </c>
      <c r="AW2778" s="13" t="s">
        <v>36</v>
      </c>
      <c r="AX2778" s="13" t="s">
        <v>75</v>
      </c>
      <c r="AY2778" s="248" t="s">
        <v>207</v>
      </c>
    </row>
    <row r="2779" s="14" customFormat="1">
      <c r="A2779" s="14"/>
      <c r="B2779" s="249"/>
      <c r="C2779" s="250"/>
      <c r="D2779" s="240" t="s">
        <v>327</v>
      </c>
      <c r="E2779" s="251" t="s">
        <v>19</v>
      </c>
      <c r="F2779" s="252" t="s">
        <v>3362</v>
      </c>
      <c r="G2779" s="250"/>
      <c r="H2779" s="253">
        <v>0.75</v>
      </c>
      <c r="I2779" s="254"/>
      <c r="J2779" s="250"/>
      <c r="K2779" s="250"/>
      <c r="L2779" s="255"/>
      <c r="M2779" s="256"/>
      <c r="N2779" s="257"/>
      <c r="O2779" s="257"/>
      <c r="P2779" s="257"/>
      <c r="Q2779" s="257"/>
      <c r="R2779" s="257"/>
      <c r="S2779" s="257"/>
      <c r="T2779" s="258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9" t="s">
        <v>327</v>
      </c>
      <c r="AU2779" s="259" t="s">
        <v>85</v>
      </c>
      <c r="AV2779" s="14" t="s">
        <v>85</v>
      </c>
      <c r="AW2779" s="14" t="s">
        <v>36</v>
      </c>
      <c r="AX2779" s="14" t="s">
        <v>75</v>
      </c>
      <c r="AY2779" s="259" t="s">
        <v>207</v>
      </c>
    </row>
    <row r="2780" s="13" customFormat="1">
      <c r="A2780" s="13"/>
      <c r="B2780" s="238"/>
      <c r="C2780" s="239"/>
      <c r="D2780" s="240" t="s">
        <v>327</v>
      </c>
      <c r="E2780" s="241" t="s">
        <v>19</v>
      </c>
      <c r="F2780" s="242" t="s">
        <v>1332</v>
      </c>
      <c r="G2780" s="239"/>
      <c r="H2780" s="241" t="s">
        <v>19</v>
      </c>
      <c r="I2780" s="243"/>
      <c r="J2780" s="239"/>
      <c r="K2780" s="239"/>
      <c r="L2780" s="244"/>
      <c r="M2780" s="245"/>
      <c r="N2780" s="246"/>
      <c r="O2780" s="246"/>
      <c r="P2780" s="246"/>
      <c r="Q2780" s="246"/>
      <c r="R2780" s="246"/>
      <c r="S2780" s="246"/>
      <c r="T2780" s="247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8" t="s">
        <v>327</v>
      </c>
      <c r="AU2780" s="248" t="s">
        <v>85</v>
      </c>
      <c r="AV2780" s="13" t="s">
        <v>82</v>
      </c>
      <c r="AW2780" s="13" t="s">
        <v>36</v>
      </c>
      <c r="AX2780" s="13" t="s">
        <v>75</v>
      </c>
      <c r="AY2780" s="248" t="s">
        <v>207</v>
      </c>
    </row>
    <row r="2781" s="14" customFormat="1">
      <c r="A2781" s="14"/>
      <c r="B2781" s="249"/>
      <c r="C2781" s="250"/>
      <c r="D2781" s="240" t="s">
        <v>327</v>
      </c>
      <c r="E2781" s="251" t="s">
        <v>19</v>
      </c>
      <c r="F2781" s="252" t="s">
        <v>3363</v>
      </c>
      <c r="G2781" s="250"/>
      <c r="H2781" s="253">
        <v>1.96</v>
      </c>
      <c r="I2781" s="254"/>
      <c r="J2781" s="250"/>
      <c r="K2781" s="250"/>
      <c r="L2781" s="255"/>
      <c r="M2781" s="256"/>
      <c r="N2781" s="257"/>
      <c r="O2781" s="257"/>
      <c r="P2781" s="257"/>
      <c r="Q2781" s="257"/>
      <c r="R2781" s="257"/>
      <c r="S2781" s="257"/>
      <c r="T2781" s="258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9" t="s">
        <v>327</v>
      </c>
      <c r="AU2781" s="259" t="s">
        <v>85</v>
      </c>
      <c r="AV2781" s="14" t="s">
        <v>85</v>
      </c>
      <c r="AW2781" s="14" t="s">
        <v>36</v>
      </c>
      <c r="AX2781" s="14" t="s">
        <v>75</v>
      </c>
      <c r="AY2781" s="259" t="s">
        <v>207</v>
      </c>
    </row>
    <row r="2782" s="13" customFormat="1">
      <c r="A2782" s="13"/>
      <c r="B2782" s="238"/>
      <c r="C2782" s="239"/>
      <c r="D2782" s="240" t="s">
        <v>327</v>
      </c>
      <c r="E2782" s="241" t="s">
        <v>19</v>
      </c>
      <c r="F2782" s="242" t="s">
        <v>1335</v>
      </c>
      <c r="G2782" s="239"/>
      <c r="H2782" s="241" t="s">
        <v>19</v>
      </c>
      <c r="I2782" s="243"/>
      <c r="J2782" s="239"/>
      <c r="K2782" s="239"/>
      <c r="L2782" s="244"/>
      <c r="M2782" s="245"/>
      <c r="N2782" s="246"/>
      <c r="O2782" s="246"/>
      <c r="P2782" s="246"/>
      <c r="Q2782" s="246"/>
      <c r="R2782" s="246"/>
      <c r="S2782" s="246"/>
      <c r="T2782" s="247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8" t="s">
        <v>327</v>
      </c>
      <c r="AU2782" s="248" t="s">
        <v>85</v>
      </c>
      <c r="AV2782" s="13" t="s">
        <v>82</v>
      </c>
      <c r="AW2782" s="13" t="s">
        <v>36</v>
      </c>
      <c r="AX2782" s="13" t="s">
        <v>75</v>
      </c>
      <c r="AY2782" s="248" t="s">
        <v>207</v>
      </c>
    </row>
    <row r="2783" s="14" customFormat="1">
      <c r="A2783" s="14"/>
      <c r="B2783" s="249"/>
      <c r="C2783" s="250"/>
      <c r="D2783" s="240" t="s">
        <v>327</v>
      </c>
      <c r="E2783" s="251" t="s">
        <v>19</v>
      </c>
      <c r="F2783" s="252" t="s">
        <v>3364</v>
      </c>
      <c r="G2783" s="250"/>
      <c r="H2783" s="253">
        <v>2.5310000000000001</v>
      </c>
      <c r="I2783" s="254"/>
      <c r="J2783" s="250"/>
      <c r="K2783" s="250"/>
      <c r="L2783" s="255"/>
      <c r="M2783" s="256"/>
      <c r="N2783" s="257"/>
      <c r="O2783" s="257"/>
      <c r="P2783" s="257"/>
      <c r="Q2783" s="257"/>
      <c r="R2783" s="257"/>
      <c r="S2783" s="257"/>
      <c r="T2783" s="258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9" t="s">
        <v>327</v>
      </c>
      <c r="AU2783" s="259" t="s">
        <v>85</v>
      </c>
      <c r="AV2783" s="14" t="s">
        <v>85</v>
      </c>
      <c r="AW2783" s="14" t="s">
        <v>36</v>
      </c>
      <c r="AX2783" s="14" t="s">
        <v>75</v>
      </c>
      <c r="AY2783" s="259" t="s">
        <v>207</v>
      </c>
    </row>
    <row r="2784" s="14" customFormat="1">
      <c r="A2784" s="14"/>
      <c r="B2784" s="249"/>
      <c r="C2784" s="250"/>
      <c r="D2784" s="240" t="s">
        <v>327</v>
      </c>
      <c r="E2784" s="251" t="s">
        <v>19</v>
      </c>
      <c r="F2784" s="252" t="s">
        <v>3365</v>
      </c>
      <c r="G2784" s="250"/>
      <c r="H2784" s="253">
        <v>0.064000000000000001</v>
      </c>
      <c r="I2784" s="254"/>
      <c r="J2784" s="250"/>
      <c r="K2784" s="250"/>
      <c r="L2784" s="255"/>
      <c r="M2784" s="256"/>
      <c r="N2784" s="257"/>
      <c r="O2784" s="257"/>
      <c r="P2784" s="257"/>
      <c r="Q2784" s="257"/>
      <c r="R2784" s="257"/>
      <c r="S2784" s="257"/>
      <c r="T2784" s="258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9" t="s">
        <v>327</v>
      </c>
      <c r="AU2784" s="259" t="s">
        <v>85</v>
      </c>
      <c r="AV2784" s="14" t="s">
        <v>85</v>
      </c>
      <c r="AW2784" s="14" t="s">
        <v>36</v>
      </c>
      <c r="AX2784" s="14" t="s">
        <v>75</v>
      </c>
      <c r="AY2784" s="259" t="s">
        <v>207</v>
      </c>
    </row>
    <row r="2785" s="13" customFormat="1">
      <c r="A2785" s="13"/>
      <c r="B2785" s="238"/>
      <c r="C2785" s="239"/>
      <c r="D2785" s="240" t="s">
        <v>327</v>
      </c>
      <c r="E2785" s="241" t="s">
        <v>19</v>
      </c>
      <c r="F2785" s="242" t="s">
        <v>1339</v>
      </c>
      <c r="G2785" s="239"/>
      <c r="H2785" s="241" t="s">
        <v>19</v>
      </c>
      <c r="I2785" s="243"/>
      <c r="J2785" s="239"/>
      <c r="K2785" s="239"/>
      <c r="L2785" s="244"/>
      <c r="M2785" s="245"/>
      <c r="N2785" s="246"/>
      <c r="O2785" s="246"/>
      <c r="P2785" s="246"/>
      <c r="Q2785" s="246"/>
      <c r="R2785" s="246"/>
      <c r="S2785" s="246"/>
      <c r="T2785" s="247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8" t="s">
        <v>327</v>
      </c>
      <c r="AU2785" s="248" t="s">
        <v>85</v>
      </c>
      <c r="AV2785" s="13" t="s">
        <v>82</v>
      </c>
      <c r="AW2785" s="13" t="s">
        <v>36</v>
      </c>
      <c r="AX2785" s="13" t="s">
        <v>75</v>
      </c>
      <c r="AY2785" s="248" t="s">
        <v>207</v>
      </c>
    </row>
    <row r="2786" s="14" customFormat="1">
      <c r="A2786" s="14"/>
      <c r="B2786" s="249"/>
      <c r="C2786" s="250"/>
      <c r="D2786" s="240" t="s">
        <v>327</v>
      </c>
      <c r="E2786" s="251" t="s">
        <v>19</v>
      </c>
      <c r="F2786" s="252" t="s">
        <v>3366</v>
      </c>
      <c r="G2786" s="250"/>
      <c r="H2786" s="253">
        <v>0.92800000000000005</v>
      </c>
      <c r="I2786" s="254"/>
      <c r="J2786" s="250"/>
      <c r="K2786" s="250"/>
      <c r="L2786" s="255"/>
      <c r="M2786" s="256"/>
      <c r="N2786" s="257"/>
      <c r="O2786" s="257"/>
      <c r="P2786" s="257"/>
      <c r="Q2786" s="257"/>
      <c r="R2786" s="257"/>
      <c r="S2786" s="257"/>
      <c r="T2786" s="258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9" t="s">
        <v>327</v>
      </c>
      <c r="AU2786" s="259" t="s">
        <v>85</v>
      </c>
      <c r="AV2786" s="14" t="s">
        <v>85</v>
      </c>
      <c r="AW2786" s="14" t="s">
        <v>36</v>
      </c>
      <c r="AX2786" s="14" t="s">
        <v>75</v>
      </c>
      <c r="AY2786" s="259" t="s">
        <v>207</v>
      </c>
    </row>
    <row r="2787" s="13" customFormat="1">
      <c r="A2787" s="13"/>
      <c r="B2787" s="238"/>
      <c r="C2787" s="239"/>
      <c r="D2787" s="240" t="s">
        <v>327</v>
      </c>
      <c r="E2787" s="241" t="s">
        <v>19</v>
      </c>
      <c r="F2787" s="242" t="s">
        <v>1341</v>
      </c>
      <c r="G2787" s="239"/>
      <c r="H2787" s="241" t="s">
        <v>19</v>
      </c>
      <c r="I2787" s="243"/>
      <c r="J2787" s="239"/>
      <c r="K2787" s="239"/>
      <c r="L2787" s="244"/>
      <c r="M2787" s="245"/>
      <c r="N2787" s="246"/>
      <c r="O2787" s="246"/>
      <c r="P2787" s="246"/>
      <c r="Q2787" s="246"/>
      <c r="R2787" s="246"/>
      <c r="S2787" s="246"/>
      <c r="T2787" s="247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8" t="s">
        <v>327</v>
      </c>
      <c r="AU2787" s="248" t="s">
        <v>85</v>
      </c>
      <c r="AV2787" s="13" t="s">
        <v>82</v>
      </c>
      <c r="AW2787" s="13" t="s">
        <v>36</v>
      </c>
      <c r="AX2787" s="13" t="s">
        <v>75</v>
      </c>
      <c r="AY2787" s="248" t="s">
        <v>207</v>
      </c>
    </row>
    <row r="2788" s="14" customFormat="1">
      <c r="A2788" s="14"/>
      <c r="B2788" s="249"/>
      <c r="C2788" s="250"/>
      <c r="D2788" s="240" t="s">
        <v>327</v>
      </c>
      <c r="E2788" s="251" t="s">
        <v>19</v>
      </c>
      <c r="F2788" s="252" t="s">
        <v>3367</v>
      </c>
      <c r="G2788" s="250"/>
      <c r="H2788" s="253">
        <v>0.64800000000000002</v>
      </c>
      <c r="I2788" s="254"/>
      <c r="J2788" s="250"/>
      <c r="K2788" s="250"/>
      <c r="L2788" s="255"/>
      <c r="M2788" s="256"/>
      <c r="N2788" s="257"/>
      <c r="O2788" s="257"/>
      <c r="P2788" s="257"/>
      <c r="Q2788" s="257"/>
      <c r="R2788" s="257"/>
      <c r="S2788" s="257"/>
      <c r="T2788" s="258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9" t="s">
        <v>327</v>
      </c>
      <c r="AU2788" s="259" t="s">
        <v>85</v>
      </c>
      <c r="AV2788" s="14" t="s">
        <v>85</v>
      </c>
      <c r="AW2788" s="14" t="s">
        <v>36</v>
      </c>
      <c r="AX2788" s="14" t="s">
        <v>75</v>
      </c>
      <c r="AY2788" s="259" t="s">
        <v>207</v>
      </c>
    </row>
    <row r="2789" s="14" customFormat="1">
      <c r="A2789" s="14"/>
      <c r="B2789" s="249"/>
      <c r="C2789" s="250"/>
      <c r="D2789" s="240" t="s">
        <v>327</v>
      </c>
      <c r="E2789" s="251" t="s">
        <v>19</v>
      </c>
      <c r="F2789" s="252" t="s">
        <v>3365</v>
      </c>
      <c r="G2789" s="250"/>
      <c r="H2789" s="253">
        <v>0.064000000000000001</v>
      </c>
      <c r="I2789" s="254"/>
      <c r="J2789" s="250"/>
      <c r="K2789" s="250"/>
      <c r="L2789" s="255"/>
      <c r="M2789" s="256"/>
      <c r="N2789" s="257"/>
      <c r="O2789" s="257"/>
      <c r="P2789" s="257"/>
      <c r="Q2789" s="257"/>
      <c r="R2789" s="257"/>
      <c r="S2789" s="257"/>
      <c r="T2789" s="258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9" t="s">
        <v>327</v>
      </c>
      <c r="AU2789" s="259" t="s">
        <v>85</v>
      </c>
      <c r="AV2789" s="14" t="s">
        <v>85</v>
      </c>
      <c r="AW2789" s="14" t="s">
        <v>36</v>
      </c>
      <c r="AX2789" s="14" t="s">
        <v>75</v>
      </c>
      <c r="AY2789" s="259" t="s">
        <v>207</v>
      </c>
    </row>
    <row r="2790" s="13" customFormat="1">
      <c r="A2790" s="13"/>
      <c r="B2790" s="238"/>
      <c r="C2790" s="239"/>
      <c r="D2790" s="240" t="s">
        <v>327</v>
      </c>
      <c r="E2790" s="241" t="s">
        <v>19</v>
      </c>
      <c r="F2790" s="242" t="s">
        <v>1631</v>
      </c>
      <c r="G2790" s="239"/>
      <c r="H2790" s="241" t="s">
        <v>19</v>
      </c>
      <c r="I2790" s="243"/>
      <c r="J2790" s="239"/>
      <c r="K2790" s="239"/>
      <c r="L2790" s="244"/>
      <c r="M2790" s="245"/>
      <c r="N2790" s="246"/>
      <c r="O2790" s="246"/>
      <c r="P2790" s="246"/>
      <c r="Q2790" s="246"/>
      <c r="R2790" s="246"/>
      <c r="S2790" s="246"/>
      <c r="T2790" s="247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8" t="s">
        <v>327</v>
      </c>
      <c r="AU2790" s="248" t="s">
        <v>85</v>
      </c>
      <c r="AV2790" s="13" t="s">
        <v>82</v>
      </c>
      <c r="AW2790" s="13" t="s">
        <v>36</v>
      </c>
      <c r="AX2790" s="13" t="s">
        <v>75</v>
      </c>
      <c r="AY2790" s="248" t="s">
        <v>207</v>
      </c>
    </row>
    <row r="2791" s="14" customFormat="1">
      <c r="A2791" s="14"/>
      <c r="B2791" s="249"/>
      <c r="C2791" s="250"/>
      <c r="D2791" s="240" t="s">
        <v>327</v>
      </c>
      <c r="E2791" s="251" t="s">
        <v>19</v>
      </c>
      <c r="F2791" s="252" t="s">
        <v>3368</v>
      </c>
      <c r="G2791" s="250"/>
      <c r="H2791" s="253">
        <v>0.67300000000000004</v>
      </c>
      <c r="I2791" s="254"/>
      <c r="J2791" s="250"/>
      <c r="K2791" s="250"/>
      <c r="L2791" s="255"/>
      <c r="M2791" s="256"/>
      <c r="N2791" s="257"/>
      <c r="O2791" s="257"/>
      <c r="P2791" s="257"/>
      <c r="Q2791" s="257"/>
      <c r="R2791" s="257"/>
      <c r="S2791" s="257"/>
      <c r="T2791" s="258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9" t="s">
        <v>327</v>
      </c>
      <c r="AU2791" s="259" t="s">
        <v>85</v>
      </c>
      <c r="AV2791" s="14" t="s">
        <v>85</v>
      </c>
      <c r="AW2791" s="14" t="s">
        <v>36</v>
      </c>
      <c r="AX2791" s="14" t="s">
        <v>75</v>
      </c>
      <c r="AY2791" s="259" t="s">
        <v>207</v>
      </c>
    </row>
    <row r="2792" s="13" customFormat="1">
      <c r="A2792" s="13"/>
      <c r="B2792" s="238"/>
      <c r="C2792" s="239"/>
      <c r="D2792" s="240" t="s">
        <v>327</v>
      </c>
      <c r="E2792" s="241" t="s">
        <v>19</v>
      </c>
      <c r="F2792" s="242" t="s">
        <v>769</v>
      </c>
      <c r="G2792" s="239"/>
      <c r="H2792" s="241" t="s">
        <v>19</v>
      </c>
      <c r="I2792" s="243"/>
      <c r="J2792" s="239"/>
      <c r="K2792" s="239"/>
      <c r="L2792" s="244"/>
      <c r="M2792" s="245"/>
      <c r="N2792" s="246"/>
      <c r="O2792" s="246"/>
      <c r="P2792" s="246"/>
      <c r="Q2792" s="246"/>
      <c r="R2792" s="246"/>
      <c r="S2792" s="246"/>
      <c r="T2792" s="247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8" t="s">
        <v>327</v>
      </c>
      <c r="AU2792" s="248" t="s">
        <v>85</v>
      </c>
      <c r="AV2792" s="13" t="s">
        <v>82</v>
      </c>
      <c r="AW2792" s="13" t="s">
        <v>36</v>
      </c>
      <c r="AX2792" s="13" t="s">
        <v>75</v>
      </c>
      <c r="AY2792" s="248" t="s">
        <v>207</v>
      </c>
    </row>
    <row r="2793" s="13" customFormat="1">
      <c r="A2793" s="13"/>
      <c r="B2793" s="238"/>
      <c r="C2793" s="239"/>
      <c r="D2793" s="240" t="s">
        <v>327</v>
      </c>
      <c r="E2793" s="241" t="s">
        <v>19</v>
      </c>
      <c r="F2793" s="242" t="s">
        <v>1392</v>
      </c>
      <c r="G2793" s="239"/>
      <c r="H2793" s="241" t="s">
        <v>19</v>
      </c>
      <c r="I2793" s="243"/>
      <c r="J2793" s="239"/>
      <c r="K2793" s="239"/>
      <c r="L2793" s="244"/>
      <c r="M2793" s="245"/>
      <c r="N2793" s="246"/>
      <c r="O2793" s="246"/>
      <c r="P2793" s="246"/>
      <c r="Q2793" s="246"/>
      <c r="R2793" s="246"/>
      <c r="S2793" s="246"/>
      <c r="T2793" s="247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8" t="s">
        <v>327</v>
      </c>
      <c r="AU2793" s="248" t="s">
        <v>85</v>
      </c>
      <c r="AV2793" s="13" t="s">
        <v>82</v>
      </c>
      <c r="AW2793" s="13" t="s">
        <v>36</v>
      </c>
      <c r="AX2793" s="13" t="s">
        <v>75</v>
      </c>
      <c r="AY2793" s="248" t="s">
        <v>207</v>
      </c>
    </row>
    <row r="2794" s="14" customFormat="1">
      <c r="A2794" s="14"/>
      <c r="B2794" s="249"/>
      <c r="C2794" s="250"/>
      <c r="D2794" s="240" t="s">
        <v>327</v>
      </c>
      <c r="E2794" s="251" t="s">
        <v>19</v>
      </c>
      <c r="F2794" s="252" t="s">
        <v>3369</v>
      </c>
      <c r="G2794" s="250"/>
      <c r="H2794" s="253">
        <v>2.5600000000000001</v>
      </c>
      <c r="I2794" s="254"/>
      <c r="J2794" s="250"/>
      <c r="K2794" s="250"/>
      <c r="L2794" s="255"/>
      <c r="M2794" s="256"/>
      <c r="N2794" s="257"/>
      <c r="O2794" s="257"/>
      <c r="P2794" s="257"/>
      <c r="Q2794" s="257"/>
      <c r="R2794" s="257"/>
      <c r="S2794" s="257"/>
      <c r="T2794" s="258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9" t="s">
        <v>327</v>
      </c>
      <c r="AU2794" s="259" t="s">
        <v>85</v>
      </c>
      <c r="AV2794" s="14" t="s">
        <v>85</v>
      </c>
      <c r="AW2794" s="14" t="s">
        <v>36</v>
      </c>
      <c r="AX2794" s="14" t="s">
        <v>75</v>
      </c>
      <c r="AY2794" s="259" t="s">
        <v>207</v>
      </c>
    </row>
    <row r="2795" s="14" customFormat="1">
      <c r="A2795" s="14"/>
      <c r="B2795" s="249"/>
      <c r="C2795" s="250"/>
      <c r="D2795" s="240" t="s">
        <v>327</v>
      </c>
      <c r="E2795" s="251" t="s">
        <v>19</v>
      </c>
      <c r="F2795" s="252" t="s">
        <v>3370</v>
      </c>
      <c r="G2795" s="250"/>
      <c r="H2795" s="253">
        <v>-0.30099999999999999</v>
      </c>
      <c r="I2795" s="254"/>
      <c r="J2795" s="250"/>
      <c r="K2795" s="250"/>
      <c r="L2795" s="255"/>
      <c r="M2795" s="256"/>
      <c r="N2795" s="257"/>
      <c r="O2795" s="257"/>
      <c r="P2795" s="257"/>
      <c r="Q2795" s="257"/>
      <c r="R2795" s="257"/>
      <c r="S2795" s="257"/>
      <c r="T2795" s="258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9" t="s">
        <v>327</v>
      </c>
      <c r="AU2795" s="259" t="s">
        <v>85</v>
      </c>
      <c r="AV2795" s="14" t="s">
        <v>85</v>
      </c>
      <c r="AW2795" s="14" t="s">
        <v>36</v>
      </c>
      <c r="AX2795" s="14" t="s">
        <v>75</v>
      </c>
      <c r="AY2795" s="259" t="s">
        <v>207</v>
      </c>
    </row>
    <row r="2796" s="13" customFormat="1">
      <c r="A2796" s="13"/>
      <c r="B2796" s="238"/>
      <c r="C2796" s="239"/>
      <c r="D2796" s="240" t="s">
        <v>327</v>
      </c>
      <c r="E2796" s="241" t="s">
        <v>19</v>
      </c>
      <c r="F2796" s="242" t="s">
        <v>3371</v>
      </c>
      <c r="G2796" s="239"/>
      <c r="H2796" s="241" t="s">
        <v>19</v>
      </c>
      <c r="I2796" s="243"/>
      <c r="J2796" s="239"/>
      <c r="K2796" s="239"/>
      <c r="L2796" s="244"/>
      <c r="M2796" s="245"/>
      <c r="N2796" s="246"/>
      <c r="O2796" s="246"/>
      <c r="P2796" s="246"/>
      <c r="Q2796" s="246"/>
      <c r="R2796" s="246"/>
      <c r="S2796" s="246"/>
      <c r="T2796" s="247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8" t="s">
        <v>327</v>
      </c>
      <c r="AU2796" s="248" t="s">
        <v>85</v>
      </c>
      <c r="AV2796" s="13" t="s">
        <v>82</v>
      </c>
      <c r="AW2796" s="13" t="s">
        <v>36</v>
      </c>
      <c r="AX2796" s="13" t="s">
        <v>75</v>
      </c>
      <c r="AY2796" s="248" t="s">
        <v>207</v>
      </c>
    </row>
    <row r="2797" s="14" customFormat="1">
      <c r="A2797" s="14"/>
      <c r="B2797" s="249"/>
      <c r="C2797" s="250"/>
      <c r="D2797" s="240" t="s">
        <v>327</v>
      </c>
      <c r="E2797" s="251" t="s">
        <v>19</v>
      </c>
      <c r="F2797" s="252" t="s">
        <v>3372</v>
      </c>
      <c r="G2797" s="250"/>
      <c r="H2797" s="253">
        <v>0.81599999999999995</v>
      </c>
      <c r="I2797" s="254"/>
      <c r="J2797" s="250"/>
      <c r="K2797" s="250"/>
      <c r="L2797" s="255"/>
      <c r="M2797" s="256"/>
      <c r="N2797" s="257"/>
      <c r="O2797" s="257"/>
      <c r="P2797" s="257"/>
      <c r="Q2797" s="257"/>
      <c r="R2797" s="257"/>
      <c r="S2797" s="257"/>
      <c r="T2797" s="258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9" t="s">
        <v>327</v>
      </c>
      <c r="AU2797" s="259" t="s">
        <v>85</v>
      </c>
      <c r="AV2797" s="14" t="s">
        <v>85</v>
      </c>
      <c r="AW2797" s="14" t="s">
        <v>36</v>
      </c>
      <c r="AX2797" s="14" t="s">
        <v>75</v>
      </c>
      <c r="AY2797" s="259" t="s">
        <v>207</v>
      </c>
    </row>
    <row r="2798" s="13" customFormat="1">
      <c r="A2798" s="13"/>
      <c r="B2798" s="238"/>
      <c r="C2798" s="239"/>
      <c r="D2798" s="240" t="s">
        <v>327</v>
      </c>
      <c r="E2798" s="241" t="s">
        <v>19</v>
      </c>
      <c r="F2798" s="242" t="s">
        <v>3373</v>
      </c>
      <c r="G2798" s="239"/>
      <c r="H2798" s="241" t="s">
        <v>19</v>
      </c>
      <c r="I2798" s="243"/>
      <c r="J2798" s="239"/>
      <c r="K2798" s="239"/>
      <c r="L2798" s="244"/>
      <c r="M2798" s="245"/>
      <c r="N2798" s="246"/>
      <c r="O2798" s="246"/>
      <c r="P2798" s="246"/>
      <c r="Q2798" s="246"/>
      <c r="R2798" s="246"/>
      <c r="S2798" s="246"/>
      <c r="T2798" s="247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8" t="s">
        <v>327</v>
      </c>
      <c r="AU2798" s="248" t="s">
        <v>85</v>
      </c>
      <c r="AV2798" s="13" t="s">
        <v>82</v>
      </c>
      <c r="AW2798" s="13" t="s">
        <v>36</v>
      </c>
      <c r="AX2798" s="13" t="s">
        <v>75</v>
      </c>
      <c r="AY2798" s="248" t="s">
        <v>207</v>
      </c>
    </row>
    <row r="2799" s="14" customFormat="1">
      <c r="A2799" s="14"/>
      <c r="B2799" s="249"/>
      <c r="C2799" s="250"/>
      <c r="D2799" s="240" t="s">
        <v>327</v>
      </c>
      <c r="E2799" s="251" t="s">
        <v>19</v>
      </c>
      <c r="F2799" s="252" t="s">
        <v>3374</v>
      </c>
      <c r="G2799" s="250"/>
      <c r="H2799" s="253">
        <v>0.84799999999999998</v>
      </c>
      <c r="I2799" s="254"/>
      <c r="J2799" s="250"/>
      <c r="K2799" s="250"/>
      <c r="L2799" s="255"/>
      <c r="M2799" s="256"/>
      <c r="N2799" s="257"/>
      <c r="O2799" s="257"/>
      <c r="P2799" s="257"/>
      <c r="Q2799" s="257"/>
      <c r="R2799" s="257"/>
      <c r="S2799" s="257"/>
      <c r="T2799" s="258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9" t="s">
        <v>327</v>
      </c>
      <c r="AU2799" s="259" t="s">
        <v>85</v>
      </c>
      <c r="AV2799" s="14" t="s">
        <v>85</v>
      </c>
      <c r="AW2799" s="14" t="s">
        <v>36</v>
      </c>
      <c r="AX2799" s="14" t="s">
        <v>75</v>
      </c>
      <c r="AY2799" s="259" t="s">
        <v>207</v>
      </c>
    </row>
    <row r="2800" s="13" customFormat="1">
      <c r="A2800" s="13"/>
      <c r="B2800" s="238"/>
      <c r="C2800" s="239"/>
      <c r="D2800" s="240" t="s">
        <v>327</v>
      </c>
      <c r="E2800" s="241" t="s">
        <v>19</v>
      </c>
      <c r="F2800" s="242" t="s">
        <v>3375</v>
      </c>
      <c r="G2800" s="239"/>
      <c r="H2800" s="241" t="s">
        <v>19</v>
      </c>
      <c r="I2800" s="243"/>
      <c r="J2800" s="239"/>
      <c r="K2800" s="239"/>
      <c r="L2800" s="244"/>
      <c r="M2800" s="245"/>
      <c r="N2800" s="246"/>
      <c r="O2800" s="246"/>
      <c r="P2800" s="246"/>
      <c r="Q2800" s="246"/>
      <c r="R2800" s="246"/>
      <c r="S2800" s="246"/>
      <c r="T2800" s="247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8" t="s">
        <v>327</v>
      </c>
      <c r="AU2800" s="248" t="s">
        <v>85</v>
      </c>
      <c r="AV2800" s="13" t="s">
        <v>82</v>
      </c>
      <c r="AW2800" s="13" t="s">
        <v>36</v>
      </c>
      <c r="AX2800" s="13" t="s">
        <v>75</v>
      </c>
      <c r="AY2800" s="248" t="s">
        <v>207</v>
      </c>
    </row>
    <row r="2801" s="14" customFormat="1">
      <c r="A2801" s="14"/>
      <c r="B2801" s="249"/>
      <c r="C2801" s="250"/>
      <c r="D2801" s="240" t="s">
        <v>327</v>
      </c>
      <c r="E2801" s="251" t="s">
        <v>19</v>
      </c>
      <c r="F2801" s="252" t="s">
        <v>3374</v>
      </c>
      <c r="G2801" s="250"/>
      <c r="H2801" s="253">
        <v>0.84799999999999998</v>
      </c>
      <c r="I2801" s="254"/>
      <c r="J2801" s="250"/>
      <c r="K2801" s="250"/>
      <c r="L2801" s="255"/>
      <c r="M2801" s="256"/>
      <c r="N2801" s="257"/>
      <c r="O2801" s="257"/>
      <c r="P2801" s="257"/>
      <c r="Q2801" s="257"/>
      <c r="R2801" s="257"/>
      <c r="S2801" s="257"/>
      <c r="T2801" s="258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9" t="s">
        <v>327</v>
      </c>
      <c r="AU2801" s="259" t="s">
        <v>85</v>
      </c>
      <c r="AV2801" s="14" t="s">
        <v>85</v>
      </c>
      <c r="AW2801" s="14" t="s">
        <v>36</v>
      </c>
      <c r="AX2801" s="14" t="s">
        <v>75</v>
      </c>
      <c r="AY2801" s="259" t="s">
        <v>207</v>
      </c>
    </row>
    <row r="2802" s="13" customFormat="1">
      <c r="A2802" s="13"/>
      <c r="B2802" s="238"/>
      <c r="C2802" s="239"/>
      <c r="D2802" s="240" t="s">
        <v>327</v>
      </c>
      <c r="E2802" s="241" t="s">
        <v>19</v>
      </c>
      <c r="F2802" s="242" t="s">
        <v>3376</v>
      </c>
      <c r="G2802" s="239"/>
      <c r="H2802" s="241" t="s">
        <v>19</v>
      </c>
      <c r="I2802" s="243"/>
      <c r="J2802" s="239"/>
      <c r="K2802" s="239"/>
      <c r="L2802" s="244"/>
      <c r="M2802" s="245"/>
      <c r="N2802" s="246"/>
      <c r="O2802" s="246"/>
      <c r="P2802" s="246"/>
      <c r="Q2802" s="246"/>
      <c r="R2802" s="246"/>
      <c r="S2802" s="246"/>
      <c r="T2802" s="247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8" t="s">
        <v>327</v>
      </c>
      <c r="AU2802" s="248" t="s">
        <v>85</v>
      </c>
      <c r="AV2802" s="13" t="s">
        <v>82</v>
      </c>
      <c r="AW2802" s="13" t="s">
        <v>36</v>
      </c>
      <c r="AX2802" s="13" t="s">
        <v>75</v>
      </c>
      <c r="AY2802" s="248" t="s">
        <v>207</v>
      </c>
    </row>
    <row r="2803" s="14" customFormat="1">
      <c r="A2803" s="14"/>
      <c r="B2803" s="249"/>
      <c r="C2803" s="250"/>
      <c r="D2803" s="240" t="s">
        <v>327</v>
      </c>
      <c r="E2803" s="251" t="s">
        <v>19</v>
      </c>
      <c r="F2803" s="252" t="s">
        <v>3372</v>
      </c>
      <c r="G2803" s="250"/>
      <c r="H2803" s="253">
        <v>0.81599999999999995</v>
      </c>
      <c r="I2803" s="254"/>
      <c r="J2803" s="250"/>
      <c r="K2803" s="250"/>
      <c r="L2803" s="255"/>
      <c r="M2803" s="256"/>
      <c r="N2803" s="257"/>
      <c r="O2803" s="257"/>
      <c r="P2803" s="257"/>
      <c r="Q2803" s="257"/>
      <c r="R2803" s="257"/>
      <c r="S2803" s="257"/>
      <c r="T2803" s="258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9" t="s">
        <v>327</v>
      </c>
      <c r="AU2803" s="259" t="s">
        <v>85</v>
      </c>
      <c r="AV2803" s="14" t="s">
        <v>85</v>
      </c>
      <c r="AW2803" s="14" t="s">
        <v>36</v>
      </c>
      <c r="AX2803" s="14" t="s">
        <v>75</v>
      </c>
      <c r="AY2803" s="259" t="s">
        <v>207</v>
      </c>
    </row>
    <row r="2804" s="13" customFormat="1">
      <c r="A2804" s="13"/>
      <c r="B2804" s="238"/>
      <c r="C2804" s="239"/>
      <c r="D2804" s="240" t="s">
        <v>327</v>
      </c>
      <c r="E2804" s="241" t="s">
        <v>19</v>
      </c>
      <c r="F2804" s="242" t="s">
        <v>771</v>
      </c>
      <c r="G2804" s="239"/>
      <c r="H2804" s="241" t="s">
        <v>19</v>
      </c>
      <c r="I2804" s="243"/>
      <c r="J2804" s="239"/>
      <c r="K2804" s="239"/>
      <c r="L2804" s="244"/>
      <c r="M2804" s="245"/>
      <c r="N2804" s="246"/>
      <c r="O2804" s="246"/>
      <c r="P2804" s="246"/>
      <c r="Q2804" s="246"/>
      <c r="R2804" s="246"/>
      <c r="S2804" s="246"/>
      <c r="T2804" s="247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8" t="s">
        <v>327</v>
      </c>
      <c r="AU2804" s="248" t="s">
        <v>85</v>
      </c>
      <c r="AV2804" s="13" t="s">
        <v>82</v>
      </c>
      <c r="AW2804" s="13" t="s">
        <v>36</v>
      </c>
      <c r="AX2804" s="13" t="s">
        <v>75</v>
      </c>
      <c r="AY2804" s="248" t="s">
        <v>207</v>
      </c>
    </row>
    <row r="2805" s="13" customFormat="1">
      <c r="A2805" s="13"/>
      <c r="B2805" s="238"/>
      <c r="C2805" s="239"/>
      <c r="D2805" s="240" t="s">
        <v>327</v>
      </c>
      <c r="E2805" s="241" t="s">
        <v>19</v>
      </c>
      <c r="F2805" s="242" t="s">
        <v>1394</v>
      </c>
      <c r="G2805" s="239"/>
      <c r="H2805" s="241" t="s">
        <v>19</v>
      </c>
      <c r="I2805" s="243"/>
      <c r="J2805" s="239"/>
      <c r="K2805" s="239"/>
      <c r="L2805" s="244"/>
      <c r="M2805" s="245"/>
      <c r="N2805" s="246"/>
      <c r="O2805" s="246"/>
      <c r="P2805" s="246"/>
      <c r="Q2805" s="246"/>
      <c r="R2805" s="246"/>
      <c r="S2805" s="246"/>
      <c r="T2805" s="247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8" t="s">
        <v>327</v>
      </c>
      <c r="AU2805" s="248" t="s">
        <v>85</v>
      </c>
      <c r="AV2805" s="13" t="s">
        <v>82</v>
      </c>
      <c r="AW2805" s="13" t="s">
        <v>36</v>
      </c>
      <c r="AX2805" s="13" t="s">
        <v>75</v>
      </c>
      <c r="AY2805" s="248" t="s">
        <v>207</v>
      </c>
    </row>
    <row r="2806" s="14" customFormat="1">
      <c r="A2806" s="14"/>
      <c r="B2806" s="249"/>
      <c r="C2806" s="250"/>
      <c r="D2806" s="240" t="s">
        <v>327</v>
      </c>
      <c r="E2806" s="251" t="s">
        <v>19</v>
      </c>
      <c r="F2806" s="252" t="s">
        <v>3377</v>
      </c>
      <c r="G2806" s="250"/>
      <c r="H2806" s="253">
        <v>0.27300000000000002</v>
      </c>
      <c r="I2806" s="254"/>
      <c r="J2806" s="250"/>
      <c r="K2806" s="250"/>
      <c r="L2806" s="255"/>
      <c r="M2806" s="256"/>
      <c r="N2806" s="257"/>
      <c r="O2806" s="257"/>
      <c r="P2806" s="257"/>
      <c r="Q2806" s="257"/>
      <c r="R2806" s="257"/>
      <c r="S2806" s="257"/>
      <c r="T2806" s="258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9" t="s">
        <v>327</v>
      </c>
      <c r="AU2806" s="259" t="s">
        <v>85</v>
      </c>
      <c r="AV2806" s="14" t="s">
        <v>85</v>
      </c>
      <c r="AW2806" s="14" t="s">
        <v>36</v>
      </c>
      <c r="AX2806" s="14" t="s">
        <v>75</v>
      </c>
      <c r="AY2806" s="259" t="s">
        <v>207</v>
      </c>
    </row>
    <row r="2807" s="13" customFormat="1">
      <c r="A2807" s="13"/>
      <c r="B2807" s="238"/>
      <c r="C2807" s="239"/>
      <c r="D2807" s="240" t="s">
        <v>327</v>
      </c>
      <c r="E2807" s="241" t="s">
        <v>19</v>
      </c>
      <c r="F2807" s="242" t="s">
        <v>3378</v>
      </c>
      <c r="G2807" s="239"/>
      <c r="H2807" s="241" t="s">
        <v>19</v>
      </c>
      <c r="I2807" s="243"/>
      <c r="J2807" s="239"/>
      <c r="K2807" s="239"/>
      <c r="L2807" s="244"/>
      <c r="M2807" s="245"/>
      <c r="N2807" s="246"/>
      <c r="O2807" s="246"/>
      <c r="P2807" s="246"/>
      <c r="Q2807" s="246"/>
      <c r="R2807" s="246"/>
      <c r="S2807" s="246"/>
      <c r="T2807" s="247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8" t="s">
        <v>327</v>
      </c>
      <c r="AU2807" s="248" t="s">
        <v>85</v>
      </c>
      <c r="AV2807" s="13" t="s">
        <v>82</v>
      </c>
      <c r="AW2807" s="13" t="s">
        <v>36</v>
      </c>
      <c r="AX2807" s="13" t="s">
        <v>75</v>
      </c>
      <c r="AY2807" s="248" t="s">
        <v>207</v>
      </c>
    </row>
    <row r="2808" s="14" customFormat="1">
      <c r="A2808" s="14"/>
      <c r="B2808" s="249"/>
      <c r="C2808" s="250"/>
      <c r="D2808" s="240" t="s">
        <v>327</v>
      </c>
      <c r="E2808" s="251" t="s">
        <v>19</v>
      </c>
      <c r="F2808" s="252" t="s">
        <v>3379</v>
      </c>
      <c r="G2808" s="250"/>
      <c r="H2808" s="253">
        <v>0.121</v>
      </c>
      <c r="I2808" s="254"/>
      <c r="J2808" s="250"/>
      <c r="K2808" s="250"/>
      <c r="L2808" s="255"/>
      <c r="M2808" s="256"/>
      <c r="N2808" s="257"/>
      <c r="O2808" s="257"/>
      <c r="P2808" s="257"/>
      <c r="Q2808" s="257"/>
      <c r="R2808" s="257"/>
      <c r="S2808" s="257"/>
      <c r="T2808" s="258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9" t="s">
        <v>327</v>
      </c>
      <c r="AU2808" s="259" t="s">
        <v>85</v>
      </c>
      <c r="AV2808" s="14" t="s">
        <v>85</v>
      </c>
      <c r="AW2808" s="14" t="s">
        <v>36</v>
      </c>
      <c r="AX2808" s="14" t="s">
        <v>75</v>
      </c>
      <c r="AY2808" s="259" t="s">
        <v>207</v>
      </c>
    </row>
    <row r="2809" s="14" customFormat="1">
      <c r="A2809" s="14"/>
      <c r="B2809" s="249"/>
      <c r="C2809" s="250"/>
      <c r="D2809" s="240" t="s">
        <v>327</v>
      </c>
      <c r="E2809" s="251" t="s">
        <v>19</v>
      </c>
      <c r="F2809" s="252" t="s">
        <v>3380</v>
      </c>
      <c r="G2809" s="250"/>
      <c r="H2809" s="253">
        <v>-0.044999999999999998</v>
      </c>
      <c r="I2809" s="254"/>
      <c r="J2809" s="250"/>
      <c r="K2809" s="250"/>
      <c r="L2809" s="255"/>
      <c r="M2809" s="256"/>
      <c r="N2809" s="257"/>
      <c r="O2809" s="257"/>
      <c r="P2809" s="257"/>
      <c r="Q2809" s="257"/>
      <c r="R2809" s="257"/>
      <c r="S2809" s="257"/>
      <c r="T2809" s="258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9" t="s">
        <v>327</v>
      </c>
      <c r="AU2809" s="259" t="s">
        <v>85</v>
      </c>
      <c r="AV2809" s="14" t="s">
        <v>85</v>
      </c>
      <c r="AW2809" s="14" t="s">
        <v>36</v>
      </c>
      <c r="AX2809" s="14" t="s">
        <v>75</v>
      </c>
      <c r="AY2809" s="259" t="s">
        <v>207</v>
      </c>
    </row>
    <row r="2810" s="13" customFormat="1">
      <c r="A2810" s="13"/>
      <c r="B2810" s="238"/>
      <c r="C2810" s="239"/>
      <c r="D2810" s="240" t="s">
        <v>327</v>
      </c>
      <c r="E2810" s="241" t="s">
        <v>19</v>
      </c>
      <c r="F2810" s="242" t="s">
        <v>1348</v>
      </c>
      <c r="G2810" s="239"/>
      <c r="H2810" s="241" t="s">
        <v>19</v>
      </c>
      <c r="I2810" s="243"/>
      <c r="J2810" s="239"/>
      <c r="K2810" s="239"/>
      <c r="L2810" s="244"/>
      <c r="M2810" s="245"/>
      <c r="N2810" s="246"/>
      <c r="O2810" s="246"/>
      <c r="P2810" s="246"/>
      <c r="Q2810" s="246"/>
      <c r="R2810" s="246"/>
      <c r="S2810" s="246"/>
      <c r="T2810" s="247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8" t="s">
        <v>327</v>
      </c>
      <c r="AU2810" s="248" t="s">
        <v>85</v>
      </c>
      <c r="AV2810" s="13" t="s">
        <v>82</v>
      </c>
      <c r="AW2810" s="13" t="s">
        <v>36</v>
      </c>
      <c r="AX2810" s="13" t="s">
        <v>75</v>
      </c>
      <c r="AY2810" s="248" t="s">
        <v>207</v>
      </c>
    </row>
    <row r="2811" s="14" customFormat="1">
      <c r="A2811" s="14"/>
      <c r="B2811" s="249"/>
      <c r="C2811" s="250"/>
      <c r="D2811" s="240" t="s">
        <v>327</v>
      </c>
      <c r="E2811" s="251" t="s">
        <v>19</v>
      </c>
      <c r="F2811" s="252" t="s">
        <v>3381</v>
      </c>
      <c r="G2811" s="250"/>
      <c r="H2811" s="253">
        <v>1.536</v>
      </c>
      <c r="I2811" s="254"/>
      <c r="J2811" s="250"/>
      <c r="K2811" s="250"/>
      <c r="L2811" s="255"/>
      <c r="M2811" s="256"/>
      <c r="N2811" s="257"/>
      <c r="O2811" s="257"/>
      <c r="P2811" s="257"/>
      <c r="Q2811" s="257"/>
      <c r="R2811" s="257"/>
      <c r="S2811" s="257"/>
      <c r="T2811" s="258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9" t="s">
        <v>327</v>
      </c>
      <c r="AU2811" s="259" t="s">
        <v>85</v>
      </c>
      <c r="AV2811" s="14" t="s">
        <v>85</v>
      </c>
      <c r="AW2811" s="14" t="s">
        <v>36</v>
      </c>
      <c r="AX2811" s="14" t="s">
        <v>75</v>
      </c>
      <c r="AY2811" s="259" t="s">
        <v>207</v>
      </c>
    </row>
    <row r="2812" s="14" customFormat="1">
      <c r="A2812" s="14"/>
      <c r="B2812" s="249"/>
      <c r="C2812" s="250"/>
      <c r="D2812" s="240" t="s">
        <v>327</v>
      </c>
      <c r="E2812" s="251" t="s">
        <v>19</v>
      </c>
      <c r="F2812" s="252" t="s">
        <v>3382</v>
      </c>
      <c r="G2812" s="250"/>
      <c r="H2812" s="253">
        <v>0.16</v>
      </c>
      <c r="I2812" s="254"/>
      <c r="J2812" s="250"/>
      <c r="K2812" s="250"/>
      <c r="L2812" s="255"/>
      <c r="M2812" s="256"/>
      <c r="N2812" s="257"/>
      <c r="O2812" s="257"/>
      <c r="P2812" s="257"/>
      <c r="Q2812" s="257"/>
      <c r="R2812" s="257"/>
      <c r="S2812" s="257"/>
      <c r="T2812" s="258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9" t="s">
        <v>327</v>
      </c>
      <c r="AU2812" s="259" t="s">
        <v>85</v>
      </c>
      <c r="AV2812" s="14" t="s">
        <v>85</v>
      </c>
      <c r="AW2812" s="14" t="s">
        <v>36</v>
      </c>
      <c r="AX2812" s="14" t="s">
        <v>75</v>
      </c>
      <c r="AY2812" s="259" t="s">
        <v>207</v>
      </c>
    </row>
    <row r="2813" s="14" customFormat="1">
      <c r="A2813" s="14"/>
      <c r="B2813" s="249"/>
      <c r="C2813" s="250"/>
      <c r="D2813" s="240" t="s">
        <v>327</v>
      </c>
      <c r="E2813" s="251" t="s">
        <v>19</v>
      </c>
      <c r="F2813" s="252" t="s">
        <v>3383</v>
      </c>
      <c r="G2813" s="250"/>
      <c r="H2813" s="253">
        <v>0.86399999999999999</v>
      </c>
      <c r="I2813" s="254"/>
      <c r="J2813" s="250"/>
      <c r="K2813" s="250"/>
      <c r="L2813" s="255"/>
      <c r="M2813" s="256"/>
      <c r="N2813" s="257"/>
      <c r="O2813" s="257"/>
      <c r="P2813" s="257"/>
      <c r="Q2813" s="257"/>
      <c r="R2813" s="257"/>
      <c r="S2813" s="257"/>
      <c r="T2813" s="258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9" t="s">
        <v>327</v>
      </c>
      <c r="AU2813" s="259" t="s">
        <v>85</v>
      </c>
      <c r="AV2813" s="14" t="s">
        <v>85</v>
      </c>
      <c r="AW2813" s="14" t="s">
        <v>36</v>
      </c>
      <c r="AX2813" s="14" t="s">
        <v>75</v>
      </c>
      <c r="AY2813" s="259" t="s">
        <v>207</v>
      </c>
    </row>
    <row r="2814" s="15" customFormat="1">
      <c r="A2814" s="15"/>
      <c r="B2814" s="260"/>
      <c r="C2814" s="261"/>
      <c r="D2814" s="240" t="s">
        <v>327</v>
      </c>
      <c r="E2814" s="262" t="s">
        <v>19</v>
      </c>
      <c r="F2814" s="263" t="s">
        <v>345</v>
      </c>
      <c r="G2814" s="261"/>
      <c r="H2814" s="264">
        <v>19.023</v>
      </c>
      <c r="I2814" s="265"/>
      <c r="J2814" s="261"/>
      <c r="K2814" s="261"/>
      <c r="L2814" s="266"/>
      <c r="M2814" s="267"/>
      <c r="N2814" s="268"/>
      <c r="O2814" s="268"/>
      <c r="P2814" s="268"/>
      <c r="Q2814" s="268"/>
      <c r="R2814" s="268"/>
      <c r="S2814" s="268"/>
      <c r="T2814" s="269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70" t="s">
        <v>327</v>
      </c>
      <c r="AU2814" s="270" t="s">
        <v>85</v>
      </c>
      <c r="AV2814" s="15" t="s">
        <v>215</v>
      </c>
      <c r="AW2814" s="15" t="s">
        <v>36</v>
      </c>
      <c r="AX2814" s="15" t="s">
        <v>82</v>
      </c>
      <c r="AY2814" s="270" t="s">
        <v>207</v>
      </c>
    </row>
    <row r="2815" s="2" customFormat="1" ht="16.5" customHeight="1">
      <c r="A2815" s="40"/>
      <c r="B2815" s="41"/>
      <c r="C2815" s="214" t="s">
        <v>3431</v>
      </c>
      <c r="D2815" s="214" t="s">
        <v>211</v>
      </c>
      <c r="E2815" s="215" t="s">
        <v>3432</v>
      </c>
      <c r="F2815" s="216" t="s">
        <v>3433</v>
      </c>
      <c r="G2815" s="217" t="s">
        <v>220</v>
      </c>
      <c r="H2815" s="218">
        <v>2.0590000000000002</v>
      </c>
      <c r="I2815" s="219"/>
      <c r="J2815" s="220">
        <f>ROUND(I2815*H2815,2)</f>
        <v>0</v>
      </c>
      <c r="K2815" s="216" t="s">
        <v>323</v>
      </c>
      <c r="L2815" s="46"/>
      <c r="M2815" s="229" t="s">
        <v>19</v>
      </c>
      <c r="N2815" s="230" t="s">
        <v>46</v>
      </c>
      <c r="O2815" s="86"/>
      <c r="P2815" s="231">
        <f>O2815*H2815</f>
        <v>0</v>
      </c>
      <c r="Q2815" s="231">
        <v>0</v>
      </c>
      <c r="R2815" s="231">
        <f>Q2815*H2815</f>
        <v>0</v>
      </c>
      <c r="S2815" s="231">
        <v>0</v>
      </c>
      <c r="T2815" s="232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26" t="s">
        <v>486</v>
      </c>
      <c r="AT2815" s="226" t="s">
        <v>211</v>
      </c>
      <c r="AU2815" s="226" t="s">
        <v>85</v>
      </c>
      <c r="AY2815" s="19" t="s">
        <v>207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19" t="s">
        <v>82</v>
      </c>
      <c r="BK2815" s="227">
        <f>ROUND(I2815*H2815,2)</f>
        <v>0</v>
      </c>
      <c r="BL2815" s="19" t="s">
        <v>486</v>
      </c>
      <c r="BM2815" s="226" t="s">
        <v>3434</v>
      </c>
    </row>
    <row r="2816" s="2" customFormat="1">
      <c r="A2816" s="40"/>
      <c r="B2816" s="41"/>
      <c r="C2816" s="42"/>
      <c r="D2816" s="233" t="s">
        <v>325</v>
      </c>
      <c r="E2816" s="42"/>
      <c r="F2816" s="234" t="s">
        <v>3435</v>
      </c>
      <c r="G2816" s="42"/>
      <c r="H2816" s="42"/>
      <c r="I2816" s="235"/>
      <c r="J2816" s="42"/>
      <c r="K2816" s="42"/>
      <c r="L2816" s="46"/>
      <c r="M2816" s="236"/>
      <c r="N2816" s="237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325</v>
      </c>
      <c r="AU2816" s="19" t="s">
        <v>85</v>
      </c>
    </row>
    <row r="2817" s="13" customFormat="1">
      <c r="A2817" s="13"/>
      <c r="B2817" s="238"/>
      <c r="C2817" s="239"/>
      <c r="D2817" s="240" t="s">
        <v>327</v>
      </c>
      <c r="E2817" s="241" t="s">
        <v>19</v>
      </c>
      <c r="F2817" s="242" t="s">
        <v>3397</v>
      </c>
      <c r="G2817" s="239"/>
      <c r="H2817" s="241" t="s">
        <v>19</v>
      </c>
      <c r="I2817" s="243"/>
      <c r="J2817" s="239"/>
      <c r="K2817" s="239"/>
      <c r="L2817" s="244"/>
      <c r="M2817" s="245"/>
      <c r="N2817" s="246"/>
      <c r="O2817" s="246"/>
      <c r="P2817" s="246"/>
      <c r="Q2817" s="246"/>
      <c r="R2817" s="246"/>
      <c r="S2817" s="246"/>
      <c r="T2817" s="247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8" t="s">
        <v>327</v>
      </c>
      <c r="AU2817" s="248" t="s">
        <v>85</v>
      </c>
      <c r="AV2817" s="13" t="s">
        <v>82</v>
      </c>
      <c r="AW2817" s="13" t="s">
        <v>36</v>
      </c>
      <c r="AX2817" s="13" t="s">
        <v>75</v>
      </c>
      <c r="AY2817" s="248" t="s">
        <v>207</v>
      </c>
    </row>
    <row r="2818" s="13" customFormat="1">
      <c r="A2818" s="13"/>
      <c r="B2818" s="238"/>
      <c r="C2818" s="239"/>
      <c r="D2818" s="240" t="s">
        <v>327</v>
      </c>
      <c r="E2818" s="241" t="s">
        <v>19</v>
      </c>
      <c r="F2818" s="242" t="s">
        <v>3398</v>
      </c>
      <c r="G2818" s="239"/>
      <c r="H2818" s="241" t="s">
        <v>19</v>
      </c>
      <c r="I2818" s="243"/>
      <c r="J2818" s="239"/>
      <c r="K2818" s="239"/>
      <c r="L2818" s="244"/>
      <c r="M2818" s="245"/>
      <c r="N2818" s="246"/>
      <c r="O2818" s="246"/>
      <c r="P2818" s="246"/>
      <c r="Q2818" s="246"/>
      <c r="R2818" s="246"/>
      <c r="S2818" s="246"/>
      <c r="T2818" s="247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8" t="s">
        <v>327</v>
      </c>
      <c r="AU2818" s="248" t="s">
        <v>85</v>
      </c>
      <c r="AV2818" s="13" t="s">
        <v>82</v>
      </c>
      <c r="AW2818" s="13" t="s">
        <v>36</v>
      </c>
      <c r="AX2818" s="13" t="s">
        <v>75</v>
      </c>
      <c r="AY2818" s="248" t="s">
        <v>207</v>
      </c>
    </row>
    <row r="2819" s="14" customFormat="1">
      <c r="A2819" s="14"/>
      <c r="B2819" s="249"/>
      <c r="C2819" s="250"/>
      <c r="D2819" s="240" t="s">
        <v>327</v>
      </c>
      <c r="E2819" s="251" t="s">
        <v>19</v>
      </c>
      <c r="F2819" s="252" t="s">
        <v>3399</v>
      </c>
      <c r="G2819" s="250"/>
      <c r="H2819" s="253">
        <v>0.71799999999999997</v>
      </c>
      <c r="I2819" s="254"/>
      <c r="J2819" s="250"/>
      <c r="K2819" s="250"/>
      <c r="L2819" s="255"/>
      <c r="M2819" s="256"/>
      <c r="N2819" s="257"/>
      <c r="O2819" s="257"/>
      <c r="P2819" s="257"/>
      <c r="Q2819" s="257"/>
      <c r="R2819" s="257"/>
      <c r="S2819" s="257"/>
      <c r="T2819" s="258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9" t="s">
        <v>327</v>
      </c>
      <c r="AU2819" s="259" t="s">
        <v>85</v>
      </c>
      <c r="AV2819" s="14" t="s">
        <v>85</v>
      </c>
      <c r="AW2819" s="14" t="s">
        <v>36</v>
      </c>
      <c r="AX2819" s="14" t="s">
        <v>75</v>
      </c>
      <c r="AY2819" s="259" t="s">
        <v>207</v>
      </c>
    </row>
    <row r="2820" s="13" customFormat="1">
      <c r="A2820" s="13"/>
      <c r="B2820" s="238"/>
      <c r="C2820" s="239"/>
      <c r="D2820" s="240" t="s">
        <v>327</v>
      </c>
      <c r="E2820" s="241" t="s">
        <v>19</v>
      </c>
      <c r="F2820" s="242" t="s">
        <v>1965</v>
      </c>
      <c r="G2820" s="239"/>
      <c r="H2820" s="241" t="s">
        <v>19</v>
      </c>
      <c r="I2820" s="243"/>
      <c r="J2820" s="239"/>
      <c r="K2820" s="239"/>
      <c r="L2820" s="244"/>
      <c r="M2820" s="245"/>
      <c r="N2820" s="246"/>
      <c r="O2820" s="246"/>
      <c r="P2820" s="246"/>
      <c r="Q2820" s="246"/>
      <c r="R2820" s="246"/>
      <c r="S2820" s="246"/>
      <c r="T2820" s="247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8" t="s">
        <v>327</v>
      </c>
      <c r="AU2820" s="248" t="s">
        <v>85</v>
      </c>
      <c r="AV2820" s="13" t="s">
        <v>82</v>
      </c>
      <c r="AW2820" s="13" t="s">
        <v>36</v>
      </c>
      <c r="AX2820" s="13" t="s">
        <v>75</v>
      </c>
      <c r="AY2820" s="248" t="s">
        <v>207</v>
      </c>
    </row>
    <row r="2821" s="14" customFormat="1">
      <c r="A2821" s="14"/>
      <c r="B2821" s="249"/>
      <c r="C2821" s="250"/>
      <c r="D2821" s="240" t="s">
        <v>327</v>
      </c>
      <c r="E2821" s="251" t="s">
        <v>19</v>
      </c>
      <c r="F2821" s="252" t="s">
        <v>3400</v>
      </c>
      <c r="G2821" s="250"/>
      <c r="H2821" s="253">
        <v>0.82499999999999996</v>
      </c>
      <c r="I2821" s="254"/>
      <c r="J2821" s="250"/>
      <c r="K2821" s="250"/>
      <c r="L2821" s="255"/>
      <c r="M2821" s="256"/>
      <c r="N2821" s="257"/>
      <c r="O2821" s="257"/>
      <c r="P2821" s="257"/>
      <c r="Q2821" s="257"/>
      <c r="R2821" s="257"/>
      <c r="S2821" s="257"/>
      <c r="T2821" s="258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9" t="s">
        <v>327</v>
      </c>
      <c r="AU2821" s="259" t="s">
        <v>85</v>
      </c>
      <c r="AV2821" s="14" t="s">
        <v>85</v>
      </c>
      <c r="AW2821" s="14" t="s">
        <v>36</v>
      </c>
      <c r="AX2821" s="14" t="s">
        <v>75</v>
      </c>
      <c r="AY2821" s="259" t="s">
        <v>207</v>
      </c>
    </row>
    <row r="2822" s="13" customFormat="1">
      <c r="A2822" s="13"/>
      <c r="B2822" s="238"/>
      <c r="C2822" s="239"/>
      <c r="D2822" s="240" t="s">
        <v>327</v>
      </c>
      <c r="E2822" s="241" t="s">
        <v>19</v>
      </c>
      <c r="F2822" s="242" t="s">
        <v>1237</v>
      </c>
      <c r="G2822" s="239"/>
      <c r="H2822" s="241" t="s">
        <v>19</v>
      </c>
      <c r="I2822" s="243"/>
      <c r="J2822" s="239"/>
      <c r="K2822" s="239"/>
      <c r="L2822" s="244"/>
      <c r="M2822" s="245"/>
      <c r="N2822" s="246"/>
      <c r="O2822" s="246"/>
      <c r="P2822" s="246"/>
      <c r="Q2822" s="246"/>
      <c r="R2822" s="246"/>
      <c r="S2822" s="246"/>
      <c r="T2822" s="247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8" t="s">
        <v>327</v>
      </c>
      <c r="AU2822" s="248" t="s">
        <v>85</v>
      </c>
      <c r="AV2822" s="13" t="s">
        <v>82</v>
      </c>
      <c r="AW2822" s="13" t="s">
        <v>36</v>
      </c>
      <c r="AX2822" s="13" t="s">
        <v>75</v>
      </c>
      <c r="AY2822" s="248" t="s">
        <v>207</v>
      </c>
    </row>
    <row r="2823" s="14" customFormat="1">
      <c r="A2823" s="14"/>
      <c r="B2823" s="249"/>
      <c r="C2823" s="250"/>
      <c r="D2823" s="240" t="s">
        <v>327</v>
      </c>
      <c r="E2823" s="251" t="s">
        <v>19</v>
      </c>
      <c r="F2823" s="252" t="s">
        <v>3401</v>
      </c>
      <c r="G2823" s="250"/>
      <c r="H2823" s="253">
        <v>0.51600000000000001</v>
      </c>
      <c r="I2823" s="254"/>
      <c r="J2823" s="250"/>
      <c r="K2823" s="250"/>
      <c r="L2823" s="255"/>
      <c r="M2823" s="256"/>
      <c r="N2823" s="257"/>
      <c r="O2823" s="257"/>
      <c r="P2823" s="257"/>
      <c r="Q2823" s="257"/>
      <c r="R2823" s="257"/>
      <c r="S2823" s="257"/>
      <c r="T2823" s="258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9" t="s">
        <v>327</v>
      </c>
      <c r="AU2823" s="259" t="s">
        <v>85</v>
      </c>
      <c r="AV2823" s="14" t="s">
        <v>85</v>
      </c>
      <c r="AW2823" s="14" t="s">
        <v>36</v>
      </c>
      <c r="AX2823" s="14" t="s">
        <v>75</v>
      </c>
      <c r="AY2823" s="259" t="s">
        <v>207</v>
      </c>
    </row>
    <row r="2824" s="15" customFormat="1">
      <c r="A2824" s="15"/>
      <c r="B2824" s="260"/>
      <c r="C2824" s="261"/>
      <c r="D2824" s="240" t="s">
        <v>327</v>
      </c>
      <c r="E2824" s="262" t="s">
        <v>19</v>
      </c>
      <c r="F2824" s="263" t="s">
        <v>345</v>
      </c>
      <c r="G2824" s="261"/>
      <c r="H2824" s="264">
        <v>2.0590000000000002</v>
      </c>
      <c r="I2824" s="265"/>
      <c r="J2824" s="261"/>
      <c r="K2824" s="261"/>
      <c r="L2824" s="266"/>
      <c r="M2824" s="267"/>
      <c r="N2824" s="268"/>
      <c r="O2824" s="268"/>
      <c r="P2824" s="268"/>
      <c r="Q2824" s="268"/>
      <c r="R2824" s="268"/>
      <c r="S2824" s="268"/>
      <c r="T2824" s="269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70" t="s">
        <v>327</v>
      </c>
      <c r="AU2824" s="270" t="s">
        <v>85</v>
      </c>
      <c r="AV2824" s="15" t="s">
        <v>215</v>
      </c>
      <c r="AW2824" s="15" t="s">
        <v>36</v>
      </c>
      <c r="AX2824" s="15" t="s">
        <v>82</v>
      </c>
      <c r="AY2824" s="270" t="s">
        <v>207</v>
      </c>
    </row>
    <row r="2825" s="2" customFormat="1" ht="24.15" customHeight="1">
      <c r="A2825" s="40"/>
      <c r="B2825" s="41"/>
      <c r="C2825" s="214" t="s">
        <v>3436</v>
      </c>
      <c r="D2825" s="214" t="s">
        <v>211</v>
      </c>
      <c r="E2825" s="215" t="s">
        <v>3437</v>
      </c>
      <c r="F2825" s="216" t="s">
        <v>3438</v>
      </c>
      <c r="G2825" s="217" t="s">
        <v>496</v>
      </c>
      <c r="H2825" s="218">
        <v>266.81799999999998</v>
      </c>
      <c r="I2825" s="219"/>
      <c r="J2825" s="220">
        <f>ROUND(I2825*H2825,2)</f>
        <v>0</v>
      </c>
      <c r="K2825" s="216" t="s">
        <v>323</v>
      </c>
      <c r="L2825" s="46"/>
      <c r="M2825" s="229" t="s">
        <v>19</v>
      </c>
      <c r="N2825" s="230" t="s">
        <v>46</v>
      </c>
      <c r="O2825" s="86"/>
      <c r="P2825" s="231">
        <f>O2825*H2825</f>
        <v>0</v>
      </c>
      <c r="Q2825" s="231">
        <v>0.00346</v>
      </c>
      <c r="R2825" s="231">
        <f>Q2825*H2825</f>
        <v>0.92319027999999992</v>
      </c>
      <c r="S2825" s="231">
        <v>0</v>
      </c>
      <c r="T2825" s="232">
        <f>S2825*H2825</f>
        <v>0</v>
      </c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R2825" s="226" t="s">
        <v>486</v>
      </c>
      <c r="AT2825" s="226" t="s">
        <v>211</v>
      </c>
      <c r="AU2825" s="226" t="s">
        <v>85</v>
      </c>
      <c r="AY2825" s="19" t="s">
        <v>207</v>
      </c>
      <c r="BE2825" s="227">
        <f>IF(N2825="základní",J2825,0)</f>
        <v>0</v>
      </c>
      <c r="BF2825" s="227">
        <f>IF(N2825="snížená",J2825,0)</f>
        <v>0</v>
      </c>
      <c r="BG2825" s="227">
        <f>IF(N2825="zákl. přenesená",J2825,0)</f>
        <v>0</v>
      </c>
      <c r="BH2825" s="227">
        <f>IF(N2825="sníž. přenesená",J2825,0)</f>
        <v>0</v>
      </c>
      <c r="BI2825" s="227">
        <f>IF(N2825="nulová",J2825,0)</f>
        <v>0</v>
      </c>
      <c r="BJ2825" s="19" t="s">
        <v>82</v>
      </c>
      <c r="BK2825" s="227">
        <f>ROUND(I2825*H2825,2)</f>
        <v>0</v>
      </c>
      <c r="BL2825" s="19" t="s">
        <v>486</v>
      </c>
      <c r="BM2825" s="226" t="s">
        <v>3439</v>
      </c>
    </row>
    <row r="2826" s="2" customFormat="1">
      <c r="A2826" s="40"/>
      <c r="B2826" s="41"/>
      <c r="C2826" s="42"/>
      <c r="D2826" s="233" t="s">
        <v>325</v>
      </c>
      <c r="E2826" s="42"/>
      <c r="F2826" s="234" t="s">
        <v>3440</v>
      </c>
      <c r="G2826" s="42"/>
      <c r="H2826" s="42"/>
      <c r="I2826" s="235"/>
      <c r="J2826" s="42"/>
      <c r="K2826" s="42"/>
      <c r="L2826" s="46"/>
      <c r="M2826" s="236"/>
      <c r="N2826" s="237"/>
      <c r="O2826" s="86"/>
      <c r="P2826" s="86"/>
      <c r="Q2826" s="86"/>
      <c r="R2826" s="86"/>
      <c r="S2826" s="86"/>
      <c r="T2826" s="87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9" t="s">
        <v>325</v>
      </c>
      <c r="AU2826" s="19" t="s">
        <v>85</v>
      </c>
    </row>
    <row r="2827" s="13" customFormat="1">
      <c r="A2827" s="13"/>
      <c r="B2827" s="238"/>
      <c r="C2827" s="239"/>
      <c r="D2827" s="240" t="s">
        <v>327</v>
      </c>
      <c r="E2827" s="241" t="s">
        <v>19</v>
      </c>
      <c r="F2827" s="242" t="s">
        <v>3357</v>
      </c>
      <c r="G2827" s="239"/>
      <c r="H2827" s="241" t="s">
        <v>19</v>
      </c>
      <c r="I2827" s="243"/>
      <c r="J2827" s="239"/>
      <c r="K2827" s="239"/>
      <c r="L2827" s="244"/>
      <c r="M2827" s="245"/>
      <c r="N2827" s="246"/>
      <c r="O2827" s="246"/>
      <c r="P2827" s="246"/>
      <c r="Q2827" s="246"/>
      <c r="R2827" s="246"/>
      <c r="S2827" s="246"/>
      <c r="T2827" s="247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8" t="s">
        <v>327</v>
      </c>
      <c r="AU2827" s="248" t="s">
        <v>85</v>
      </c>
      <c r="AV2827" s="13" t="s">
        <v>82</v>
      </c>
      <c r="AW2827" s="13" t="s">
        <v>36</v>
      </c>
      <c r="AX2827" s="13" t="s">
        <v>75</v>
      </c>
      <c r="AY2827" s="248" t="s">
        <v>207</v>
      </c>
    </row>
    <row r="2828" s="13" customFormat="1">
      <c r="A2828" s="13"/>
      <c r="B2828" s="238"/>
      <c r="C2828" s="239"/>
      <c r="D2828" s="240" t="s">
        <v>327</v>
      </c>
      <c r="E2828" s="241" t="s">
        <v>19</v>
      </c>
      <c r="F2828" s="242" t="s">
        <v>764</v>
      </c>
      <c r="G2828" s="239"/>
      <c r="H2828" s="241" t="s">
        <v>19</v>
      </c>
      <c r="I2828" s="243"/>
      <c r="J2828" s="239"/>
      <c r="K2828" s="239"/>
      <c r="L2828" s="244"/>
      <c r="M2828" s="245"/>
      <c r="N2828" s="246"/>
      <c r="O2828" s="246"/>
      <c r="P2828" s="246"/>
      <c r="Q2828" s="246"/>
      <c r="R2828" s="246"/>
      <c r="S2828" s="246"/>
      <c r="T2828" s="247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8" t="s">
        <v>327</v>
      </c>
      <c r="AU2828" s="248" t="s">
        <v>85</v>
      </c>
      <c r="AV2828" s="13" t="s">
        <v>82</v>
      </c>
      <c r="AW2828" s="13" t="s">
        <v>36</v>
      </c>
      <c r="AX2828" s="13" t="s">
        <v>75</v>
      </c>
      <c r="AY2828" s="248" t="s">
        <v>207</v>
      </c>
    </row>
    <row r="2829" s="13" customFormat="1">
      <c r="A2829" s="13"/>
      <c r="B2829" s="238"/>
      <c r="C2829" s="239"/>
      <c r="D2829" s="240" t="s">
        <v>327</v>
      </c>
      <c r="E2829" s="241" t="s">
        <v>19</v>
      </c>
      <c r="F2829" s="242" t="s">
        <v>1603</v>
      </c>
      <c r="G2829" s="239"/>
      <c r="H2829" s="241" t="s">
        <v>19</v>
      </c>
      <c r="I2829" s="243"/>
      <c r="J2829" s="239"/>
      <c r="K2829" s="239"/>
      <c r="L2829" s="244"/>
      <c r="M2829" s="245"/>
      <c r="N2829" s="246"/>
      <c r="O2829" s="246"/>
      <c r="P2829" s="246"/>
      <c r="Q2829" s="246"/>
      <c r="R2829" s="246"/>
      <c r="S2829" s="246"/>
      <c r="T2829" s="247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8" t="s">
        <v>327</v>
      </c>
      <c r="AU2829" s="248" t="s">
        <v>85</v>
      </c>
      <c r="AV2829" s="13" t="s">
        <v>82</v>
      </c>
      <c r="AW2829" s="13" t="s">
        <v>36</v>
      </c>
      <c r="AX2829" s="13" t="s">
        <v>75</v>
      </c>
      <c r="AY2829" s="248" t="s">
        <v>207</v>
      </c>
    </row>
    <row r="2830" s="14" customFormat="1">
      <c r="A2830" s="14"/>
      <c r="B2830" s="249"/>
      <c r="C2830" s="250"/>
      <c r="D2830" s="240" t="s">
        <v>327</v>
      </c>
      <c r="E2830" s="251" t="s">
        <v>19</v>
      </c>
      <c r="F2830" s="252" t="s">
        <v>3441</v>
      </c>
      <c r="G2830" s="250"/>
      <c r="H2830" s="253">
        <v>10.67</v>
      </c>
      <c r="I2830" s="254"/>
      <c r="J2830" s="250"/>
      <c r="K2830" s="250"/>
      <c r="L2830" s="255"/>
      <c r="M2830" s="256"/>
      <c r="N2830" s="257"/>
      <c r="O2830" s="257"/>
      <c r="P2830" s="257"/>
      <c r="Q2830" s="257"/>
      <c r="R2830" s="257"/>
      <c r="S2830" s="257"/>
      <c r="T2830" s="258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9" t="s">
        <v>327</v>
      </c>
      <c r="AU2830" s="259" t="s">
        <v>85</v>
      </c>
      <c r="AV2830" s="14" t="s">
        <v>85</v>
      </c>
      <c r="AW2830" s="14" t="s">
        <v>36</v>
      </c>
      <c r="AX2830" s="14" t="s">
        <v>75</v>
      </c>
      <c r="AY2830" s="259" t="s">
        <v>207</v>
      </c>
    </row>
    <row r="2831" s="13" customFormat="1">
      <c r="A2831" s="13"/>
      <c r="B2831" s="238"/>
      <c r="C2831" s="239"/>
      <c r="D2831" s="240" t="s">
        <v>327</v>
      </c>
      <c r="E2831" s="241" t="s">
        <v>19</v>
      </c>
      <c r="F2831" s="242" t="s">
        <v>1388</v>
      </c>
      <c r="G2831" s="239"/>
      <c r="H2831" s="241" t="s">
        <v>19</v>
      </c>
      <c r="I2831" s="243"/>
      <c r="J2831" s="239"/>
      <c r="K2831" s="239"/>
      <c r="L2831" s="244"/>
      <c r="M2831" s="245"/>
      <c r="N2831" s="246"/>
      <c r="O2831" s="246"/>
      <c r="P2831" s="246"/>
      <c r="Q2831" s="246"/>
      <c r="R2831" s="246"/>
      <c r="S2831" s="246"/>
      <c r="T2831" s="247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8" t="s">
        <v>327</v>
      </c>
      <c r="AU2831" s="248" t="s">
        <v>85</v>
      </c>
      <c r="AV2831" s="13" t="s">
        <v>82</v>
      </c>
      <c r="AW2831" s="13" t="s">
        <v>36</v>
      </c>
      <c r="AX2831" s="13" t="s">
        <v>75</v>
      </c>
      <c r="AY2831" s="248" t="s">
        <v>207</v>
      </c>
    </row>
    <row r="2832" s="14" customFormat="1">
      <c r="A2832" s="14"/>
      <c r="B2832" s="249"/>
      <c r="C2832" s="250"/>
      <c r="D2832" s="240" t="s">
        <v>327</v>
      </c>
      <c r="E2832" s="251" t="s">
        <v>19</v>
      </c>
      <c r="F2832" s="252" t="s">
        <v>3442</v>
      </c>
      <c r="G2832" s="250"/>
      <c r="H2832" s="253">
        <v>14.59</v>
      </c>
      <c r="I2832" s="254"/>
      <c r="J2832" s="250"/>
      <c r="K2832" s="250"/>
      <c r="L2832" s="255"/>
      <c r="M2832" s="256"/>
      <c r="N2832" s="257"/>
      <c r="O2832" s="257"/>
      <c r="P2832" s="257"/>
      <c r="Q2832" s="257"/>
      <c r="R2832" s="257"/>
      <c r="S2832" s="257"/>
      <c r="T2832" s="258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9" t="s">
        <v>327</v>
      </c>
      <c r="AU2832" s="259" t="s">
        <v>85</v>
      </c>
      <c r="AV2832" s="14" t="s">
        <v>85</v>
      </c>
      <c r="AW2832" s="14" t="s">
        <v>36</v>
      </c>
      <c r="AX2832" s="14" t="s">
        <v>75</v>
      </c>
      <c r="AY2832" s="259" t="s">
        <v>207</v>
      </c>
    </row>
    <row r="2833" s="13" customFormat="1">
      <c r="A2833" s="13"/>
      <c r="B2833" s="238"/>
      <c r="C2833" s="239"/>
      <c r="D2833" s="240" t="s">
        <v>327</v>
      </c>
      <c r="E2833" s="241" t="s">
        <v>19</v>
      </c>
      <c r="F2833" s="242" t="s">
        <v>1610</v>
      </c>
      <c r="G2833" s="239"/>
      <c r="H2833" s="241" t="s">
        <v>19</v>
      </c>
      <c r="I2833" s="243"/>
      <c r="J2833" s="239"/>
      <c r="K2833" s="239"/>
      <c r="L2833" s="244"/>
      <c r="M2833" s="245"/>
      <c r="N2833" s="246"/>
      <c r="O2833" s="246"/>
      <c r="P2833" s="246"/>
      <c r="Q2833" s="246"/>
      <c r="R2833" s="246"/>
      <c r="S2833" s="246"/>
      <c r="T2833" s="247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8" t="s">
        <v>327</v>
      </c>
      <c r="AU2833" s="248" t="s">
        <v>85</v>
      </c>
      <c r="AV2833" s="13" t="s">
        <v>82</v>
      </c>
      <c r="AW2833" s="13" t="s">
        <v>36</v>
      </c>
      <c r="AX2833" s="13" t="s">
        <v>75</v>
      </c>
      <c r="AY2833" s="248" t="s">
        <v>207</v>
      </c>
    </row>
    <row r="2834" s="14" customFormat="1">
      <c r="A2834" s="14"/>
      <c r="B2834" s="249"/>
      <c r="C2834" s="250"/>
      <c r="D2834" s="240" t="s">
        <v>327</v>
      </c>
      <c r="E2834" s="251" t="s">
        <v>19</v>
      </c>
      <c r="F2834" s="252" t="s">
        <v>3443</v>
      </c>
      <c r="G2834" s="250"/>
      <c r="H2834" s="253">
        <v>6.5</v>
      </c>
      <c r="I2834" s="254"/>
      <c r="J2834" s="250"/>
      <c r="K2834" s="250"/>
      <c r="L2834" s="255"/>
      <c r="M2834" s="256"/>
      <c r="N2834" s="257"/>
      <c r="O2834" s="257"/>
      <c r="P2834" s="257"/>
      <c r="Q2834" s="257"/>
      <c r="R2834" s="257"/>
      <c r="S2834" s="257"/>
      <c r="T2834" s="258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9" t="s">
        <v>327</v>
      </c>
      <c r="AU2834" s="259" t="s">
        <v>85</v>
      </c>
      <c r="AV2834" s="14" t="s">
        <v>85</v>
      </c>
      <c r="AW2834" s="14" t="s">
        <v>36</v>
      </c>
      <c r="AX2834" s="14" t="s">
        <v>75</v>
      </c>
      <c r="AY2834" s="259" t="s">
        <v>207</v>
      </c>
    </row>
    <row r="2835" s="13" customFormat="1">
      <c r="A2835" s="13"/>
      <c r="B2835" s="238"/>
      <c r="C2835" s="239"/>
      <c r="D2835" s="240" t="s">
        <v>327</v>
      </c>
      <c r="E2835" s="241" t="s">
        <v>19</v>
      </c>
      <c r="F2835" s="242" t="s">
        <v>1620</v>
      </c>
      <c r="G2835" s="239"/>
      <c r="H2835" s="241" t="s">
        <v>19</v>
      </c>
      <c r="I2835" s="243"/>
      <c r="J2835" s="239"/>
      <c r="K2835" s="239"/>
      <c r="L2835" s="244"/>
      <c r="M2835" s="245"/>
      <c r="N2835" s="246"/>
      <c r="O2835" s="246"/>
      <c r="P2835" s="246"/>
      <c r="Q2835" s="246"/>
      <c r="R2835" s="246"/>
      <c r="S2835" s="246"/>
      <c r="T2835" s="247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8" t="s">
        <v>327</v>
      </c>
      <c r="AU2835" s="248" t="s">
        <v>85</v>
      </c>
      <c r="AV2835" s="13" t="s">
        <v>82</v>
      </c>
      <c r="AW2835" s="13" t="s">
        <v>36</v>
      </c>
      <c r="AX2835" s="13" t="s">
        <v>75</v>
      </c>
      <c r="AY2835" s="248" t="s">
        <v>207</v>
      </c>
    </row>
    <row r="2836" s="14" customFormat="1">
      <c r="A2836" s="14"/>
      <c r="B2836" s="249"/>
      <c r="C2836" s="250"/>
      <c r="D2836" s="240" t="s">
        <v>327</v>
      </c>
      <c r="E2836" s="251" t="s">
        <v>19</v>
      </c>
      <c r="F2836" s="252" t="s">
        <v>3444</v>
      </c>
      <c r="G2836" s="250"/>
      <c r="H2836" s="253">
        <v>4.5999999999999996</v>
      </c>
      <c r="I2836" s="254"/>
      <c r="J2836" s="250"/>
      <c r="K2836" s="250"/>
      <c r="L2836" s="255"/>
      <c r="M2836" s="256"/>
      <c r="N2836" s="257"/>
      <c r="O2836" s="257"/>
      <c r="P2836" s="257"/>
      <c r="Q2836" s="257"/>
      <c r="R2836" s="257"/>
      <c r="S2836" s="257"/>
      <c r="T2836" s="258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9" t="s">
        <v>327</v>
      </c>
      <c r="AU2836" s="259" t="s">
        <v>85</v>
      </c>
      <c r="AV2836" s="14" t="s">
        <v>85</v>
      </c>
      <c r="AW2836" s="14" t="s">
        <v>36</v>
      </c>
      <c r="AX2836" s="14" t="s">
        <v>75</v>
      </c>
      <c r="AY2836" s="259" t="s">
        <v>207</v>
      </c>
    </row>
    <row r="2837" s="13" customFormat="1">
      <c r="A2837" s="13"/>
      <c r="B2837" s="238"/>
      <c r="C2837" s="239"/>
      <c r="D2837" s="240" t="s">
        <v>327</v>
      </c>
      <c r="E2837" s="241" t="s">
        <v>19</v>
      </c>
      <c r="F2837" s="242" t="s">
        <v>1625</v>
      </c>
      <c r="G2837" s="239"/>
      <c r="H2837" s="241" t="s">
        <v>19</v>
      </c>
      <c r="I2837" s="243"/>
      <c r="J2837" s="239"/>
      <c r="K2837" s="239"/>
      <c r="L2837" s="244"/>
      <c r="M2837" s="245"/>
      <c r="N2837" s="246"/>
      <c r="O2837" s="246"/>
      <c r="P2837" s="246"/>
      <c r="Q2837" s="246"/>
      <c r="R2837" s="246"/>
      <c r="S2837" s="246"/>
      <c r="T2837" s="247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8" t="s">
        <v>327</v>
      </c>
      <c r="AU2837" s="248" t="s">
        <v>85</v>
      </c>
      <c r="AV2837" s="13" t="s">
        <v>82</v>
      </c>
      <c r="AW2837" s="13" t="s">
        <v>36</v>
      </c>
      <c r="AX2837" s="13" t="s">
        <v>75</v>
      </c>
      <c r="AY2837" s="248" t="s">
        <v>207</v>
      </c>
    </row>
    <row r="2838" s="14" customFormat="1">
      <c r="A2838" s="14"/>
      <c r="B2838" s="249"/>
      <c r="C2838" s="250"/>
      <c r="D2838" s="240" t="s">
        <v>327</v>
      </c>
      <c r="E2838" s="251" t="s">
        <v>19</v>
      </c>
      <c r="F2838" s="252" t="s">
        <v>1626</v>
      </c>
      <c r="G2838" s="250"/>
      <c r="H2838" s="253">
        <v>9.375</v>
      </c>
      <c r="I2838" s="254"/>
      <c r="J2838" s="250"/>
      <c r="K2838" s="250"/>
      <c r="L2838" s="255"/>
      <c r="M2838" s="256"/>
      <c r="N2838" s="257"/>
      <c r="O2838" s="257"/>
      <c r="P2838" s="257"/>
      <c r="Q2838" s="257"/>
      <c r="R2838" s="257"/>
      <c r="S2838" s="257"/>
      <c r="T2838" s="258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9" t="s">
        <v>327</v>
      </c>
      <c r="AU2838" s="259" t="s">
        <v>85</v>
      </c>
      <c r="AV2838" s="14" t="s">
        <v>85</v>
      </c>
      <c r="AW2838" s="14" t="s">
        <v>36</v>
      </c>
      <c r="AX2838" s="14" t="s">
        <v>75</v>
      </c>
      <c r="AY2838" s="259" t="s">
        <v>207</v>
      </c>
    </row>
    <row r="2839" s="13" customFormat="1">
      <c r="A2839" s="13"/>
      <c r="B2839" s="238"/>
      <c r="C2839" s="239"/>
      <c r="D2839" s="240" t="s">
        <v>327</v>
      </c>
      <c r="E2839" s="241" t="s">
        <v>19</v>
      </c>
      <c r="F2839" s="242" t="s">
        <v>1332</v>
      </c>
      <c r="G2839" s="239"/>
      <c r="H2839" s="241" t="s">
        <v>19</v>
      </c>
      <c r="I2839" s="243"/>
      <c r="J2839" s="239"/>
      <c r="K2839" s="239"/>
      <c r="L2839" s="244"/>
      <c r="M2839" s="245"/>
      <c r="N2839" s="246"/>
      <c r="O2839" s="246"/>
      <c r="P2839" s="246"/>
      <c r="Q2839" s="246"/>
      <c r="R2839" s="246"/>
      <c r="S2839" s="246"/>
      <c r="T2839" s="247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8" t="s">
        <v>327</v>
      </c>
      <c r="AU2839" s="248" t="s">
        <v>85</v>
      </c>
      <c r="AV2839" s="13" t="s">
        <v>82</v>
      </c>
      <c r="AW2839" s="13" t="s">
        <v>36</v>
      </c>
      <c r="AX2839" s="13" t="s">
        <v>75</v>
      </c>
      <c r="AY2839" s="248" t="s">
        <v>207</v>
      </c>
    </row>
    <row r="2840" s="14" customFormat="1">
      <c r="A2840" s="14"/>
      <c r="B2840" s="249"/>
      <c r="C2840" s="250"/>
      <c r="D2840" s="240" t="s">
        <v>327</v>
      </c>
      <c r="E2840" s="251" t="s">
        <v>19</v>
      </c>
      <c r="F2840" s="252" t="s">
        <v>3445</v>
      </c>
      <c r="G2840" s="250"/>
      <c r="H2840" s="253">
        <v>24.504999999999999</v>
      </c>
      <c r="I2840" s="254"/>
      <c r="J2840" s="250"/>
      <c r="K2840" s="250"/>
      <c r="L2840" s="255"/>
      <c r="M2840" s="256"/>
      <c r="N2840" s="257"/>
      <c r="O2840" s="257"/>
      <c r="P2840" s="257"/>
      <c r="Q2840" s="257"/>
      <c r="R2840" s="257"/>
      <c r="S2840" s="257"/>
      <c r="T2840" s="258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9" t="s">
        <v>327</v>
      </c>
      <c r="AU2840" s="259" t="s">
        <v>85</v>
      </c>
      <c r="AV2840" s="14" t="s">
        <v>85</v>
      </c>
      <c r="AW2840" s="14" t="s">
        <v>36</v>
      </c>
      <c r="AX2840" s="14" t="s">
        <v>75</v>
      </c>
      <c r="AY2840" s="259" t="s">
        <v>207</v>
      </c>
    </row>
    <row r="2841" s="13" customFormat="1">
      <c r="A2841" s="13"/>
      <c r="B2841" s="238"/>
      <c r="C2841" s="239"/>
      <c r="D2841" s="240" t="s">
        <v>327</v>
      </c>
      <c r="E2841" s="241" t="s">
        <v>19</v>
      </c>
      <c r="F2841" s="242" t="s">
        <v>1335</v>
      </c>
      <c r="G2841" s="239"/>
      <c r="H2841" s="241" t="s">
        <v>19</v>
      </c>
      <c r="I2841" s="243"/>
      <c r="J2841" s="239"/>
      <c r="K2841" s="239"/>
      <c r="L2841" s="244"/>
      <c r="M2841" s="245"/>
      <c r="N2841" s="246"/>
      <c r="O2841" s="246"/>
      <c r="P2841" s="246"/>
      <c r="Q2841" s="246"/>
      <c r="R2841" s="246"/>
      <c r="S2841" s="246"/>
      <c r="T2841" s="247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8" t="s">
        <v>327</v>
      </c>
      <c r="AU2841" s="248" t="s">
        <v>85</v>
      </c>
      <c r="AV2841" s="13" t="s">
        <v>82</v>
      </c>
      <c r="AW2841" s="13" t="s">
        <v>36</v>
      </c>
      <c r="AX2841" s="13" t="s">
        <v>75</v>
      </c>
      <c r="AY2841" s="248" t="s">
        <v>207</v>
      </c>
    </row>
    <row r="2842" s="14" customFormat="1">
      <c r="A2842" s="14"/>
      <c r="B2842" s="249"/>
      <c r="C2842" s="250"/>
      <c r="D2842" s="240" t="s">
        <v>327</v>
      </c>
      <c r="E2842" s="251" t="s">
        <v>19</v>
      </c>
      <c r="F2842" s="252" t="s">
        <v>3446</v>
      </c>
      <c r="G2842" s="250"/>
      <c r="H2842" s="253">
        <v>31.640000000000001</v>
      </c>
      <c r="I2842" s="254"/>
      <c r="J2842" s="250"/>
      <c r="K2842" s="250"/>
      <c r="L2842" s="255"/>
      <c r="M2842" s="256"/>
      <c r="N2842" s="257"/>
      <c r="O2842" s="257"/>
      <c r="P2842" s="257"/>
      <c r="Q2842" s="257"/>
      <c r="R2842" s="257"/>
      <c r="S2842" s="257"/>
      <c r="T2842" s="258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9" t="s">
        <v>327</v>
      </c>
      <c r="AU2842" s="259" t="s">
        <v>85</v>
      </c>
      <c r="AV2842" s="14" t="s">
        <v>85</v>
      </c>
      <c r="AW2842" s="14" t="s">
        <v>36</v>
      </c>
      <c r="AX2842" s="14" t="s">
        <v>75</v>
      </c>
      <c r="AY2842" s="259" t="s">
        <v>207</v>
      </c>
    </row>
    <row r="2843" s="14" customFormat="1">
      <c r="A2843" s="14"/>
      <c r="B2843" s="249"/>
      <c r="C2843" s="250"/>
      <c r="D2843" s="240" t="s">
        <v>327</v>
      </c>
      <c r="E2843" s="251" t="s">
        <v>19</v>
      </c>
      <c r="F2843" s="252" t="s">
        <v>3447</v>
      </c>
      <c r="G2843" s="250"/>
      <c r="H2843" s="253">
        <v>0.80000000000000004</v>
      </c>
      <c r="I2843" s="254"/>
      <c r="J2843" s="250"/>
      <c r="K2843" s="250"/>
      <c r="L2843" s="255"/>
      <c r="M2843" s="256"/>
      <c r="N2843" s="257"/>
      <c r="O2843" s="257"/>
      <c r="P2843" s="257"/>
      <c r="Q2843" s="257"/>
      <c r="R2843" s="257"/>
      <c r="S2843" s="257"/>
      <c r="T2843" s="258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9" t="s">
        <v>327</v>
      </c>
      <c r="AU2843" s="259" t="s">
        <v>85</v>
      </c>
      <c r="AV2843" s="14" t="s">
        <v>85</v>
      </c>
      <c r="AW2843" s="14" t="s">
        <v>36</v>
      </c>
      <c r="AX2843" s="14" t="s">
        <v>75</v>
      </c>
      <c r="AY2843" s="259" t="s">
        <v>207</v>
      </c>
    </row>
    <row r="2844" s="13" customFormat="1">
      <c r="A2844" s="13"/>
      <c r="B2844" s="238"/>
      <c r="C2844" s="239"/>
      <c r="D2844" s="240" t="s">
        <v>327</v>
      </c>
      <c r="E2844" s="241" t="s">
        <v>19</v>
      </c>
      <c r="F2844" s="242" t="s">
        <v>1339</v>
      </c>
      <c r="G2844" s="239"/>
      <c r="H2844" s="241" t="s">
        <v>19</v>
      </c>
      <c r="I2844" s="243"/>
      <c r="J2844" s="239"/>
      <c r="K2844" s="239"/>
      <c r="L2844" s="244"/>
      <c r="M2844" s="245"/>
      <c r="N2844" s="246"/>
      <c r="O2844" s="246"/>
      <c r="P2844" s="246"/>
      <c r="Q2844" s="246"/>
      <c r="R2844" s="246"/>
      <c r="S2844" s="246"/>
      <c r="T2844" s="247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8" t="s">
        <v>327</v>
      </c>
      <c r="AU2844" s="248" t="s">
        <v>85</v>
      </c>
      <c r="AV2844" s="13" t="s">
        <v>82</v>
      </c>
      <c r="AW2844" s="13" t="s">
        <v>36</v>
      </c>
      <c r="AX2844" s="13" t="s">
        <v>75</v>
      </c>
      <c r="AY2844" s="248" t="s">
        <v>207</v>
      </c>
    </row>
    <row r="2845" s="14" customFormat="1">
      <c r="A2845" s="14"/>
      <c r="B2845" s="249"/>
      <c r="C2845" s="250"/>
      <c r="D2845" s="240" t="s">
        <v>327</v>
      </c>
      <c r="E2845" s="251" t="s">
        <v>19</v>
      </c>
      <c r="F2845" s="252" t="s">
        <v>3448</v>
      </c>
      <c r="G2845" s="250"/>
      <c r="H2845" s="253">
        <v>11.6</v>
      </c>
      <c r="I2845" s="254"/>
      <c r="J2845" s="250"/>
      <c r="K2845" s="250"/>
      <c r="L2845" s="255"/>
      <c r="M2845" s="256"/>
      <c r="N2845" s="257"/>
      <c r="O2845" s="257"/>
      <c r="P2845" s="257"/>
      <c r="Q2845" s="257"/>
      <c r="R2845" s="257"/>
      <c r="S2845" s="257"/>
      <c r="T2845" s="258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9" t="s">
        <v>327</v>
      </c>
      <c r="AU2845" s="259" t="s">
        <v>85</v>
      </c>
      <c r="AV2845" s="14" t="s">
        <v>85</v>
      </c>
      <c r="AW2845" s="14" t="s">
        <v>36</v>
      </c>
      <c r="AX2845" s="14" t="s">
        <v>75</v>
      </c>
      <c r="AY2845" s="259" t="s">
        <v>207</v>
      </c>
    </row>
    <row r="2846" s="13" customFormat="1">
      <c r="A2846" s="13"/>
      <c r="B2846" s="238"/>
      <c r="C2846" s="239"/>
      <c r="D2846" s="240" t="s">
        <v>327</v>
      </c>
      <c r="E2846" s="241" t="s">
        <v>19</v>
      </c>
      <c r="F2846" s="242" t="s">
        <v>1341</v>
      </c>
      <c r="G2846" s="239"/>
      <c r="H2846" s="241" t="s">
        <v>19</v>
      </c>
      <c r="I2846" s="243"/>
      <c r="J2846" s="239"/>
      <c r="K2846" s="239"/>
      <c r="L2846" s="244"/>
      <c r="M2846" s="245"/>
      <c r="N2846" s="246"/>
      <c r="O2846" s="246"/>
      <c r="P2846" s="246"/>
      <c r="Q2846" s="246"/>
      <c r="R2846" s="246"/>
      <c r="S2846" s="246"/>
      <c r="T2846" s="247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8" t="s">
        <v>327</v>
      </c>
      <c r="AU2846" s="248" t="s">
        <v>85</v>
      </c>
      <c r="AV2846" s="13" t="s">
        <v>82</v>
      </c>
      <c r="AW2846" s="13" t="s">
        <v>36</v>
      </c>
      <c r="AX2846" s="13" t="s">
        <v>75</v>
      </c>
      <c r="AY2846" s="248" t="s">
        <v>207</v>
      </c>
    </row>
    <row r="2847" s="14" customFormat="1">
      <c r="A2847" s="14"/>
      <c r="B2847" s="249"/>
      <c r="C2847" s="250"/>
      <c r="D2847" s="240" t="s">
        <v>327</v>
      </c>
      <c r="E2847" s="251" t="s">
        <v>19</v>
      </c>
      <c r="F2847" s="252" t="s">
        <v>3449</v>
      </c>
      <c r="G2847" s="250"/>
      <c r="H2847" s="253">
        <v>8.0999999999999996</v>
      </c>
      <c r="I2847" s="254"/>
      <c r="J2847" s="250"/>
      <c r="K2847" s="250"/>
      <c r="L2847" s="255"/>
      <c r="M2847" s="256"/>
      <c r="N2847" s="257"/>
      <c r="O2847" s="257"/>
      <c r="P2847" s="257"/>
      <c r="Q2847" s="257"/>
      <c r="R2847" s="257"/>
      <c r="S2847" s="257"/>
      <c r="T2847" s="258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9" t="s">
        <v>327</v>
      </c>
      <c r="AU2847" s="259" t="s">
        <v>85</v>
      </c>
      <c r="AV2847" s="14" t="s">
        <v>85</v>
      </c>
      <c r="AW2847" s="14" t="s">
        <v>36</v>
      </c>
      <c r="AX2847" s="14" t="s">
        <v>75</v>
      </c>
      <c r="AY2847" s="259" t="s">
        <v>207</v>
      </c>
    </row>
    <row r="2848" s="14" customFormat="1">
      <c r="A2848" s="14"/>
      <c r="B2848" s="249"/>
      <c r="C2848" s="250"/>
      <c r="D2848" s="240" t="s">
        <v>327</v>
      </c>
      <c r="E2848" s="251" t="s">
        <v>19</v>
      </c>
      <c r="F2848" s="252" t="s">
        <v>3447</v>
      </c>
      <c r="G2848" s="250"/>
      <c r="H2848" s="253">
        <v>0.80000000000000004</v>
      </c>
      <c r="I2848" s="254"/>
      <c r="J2848" s="250"/>
      <c r="K2848" s="250"/>
      <c r="L2848" s="255"/>
      <c r="M2848" s="256"/>
      <c r="N2848" s="257"/>
      <c r="O2848" s="257"/>
      <c r="P2848" s="257"/>
      <c r="Q2848" s="257"/>
      <c r="R2848" s="257"/>
      <c r="S2848" s="257"/>
      <c r="T2848" s="258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9" t="s">
        <v>327</v>
      </c>
      <c r="AU2848" s="259" t="s">
        <v>85</v>
      </c>
      <c r="AV2848" s="14" t="s">
        <v>85</v>
      </c>
      <c r="AW2848" s="14" t="s">
        <v>36</v>
      </c>
      <c r="AX2848" s="14" t="s">
        <v>75</v>
      </c>
      <c r="AY2848" s="259" t="s">
        <v>207</v>
      </c>
    </row>
    <row r="2849" s="13" customFormat="1">
      <c r="A2849" s="13"/>
      <c r="B2849" s="238"/>
      <c r="C2849" s="239"/>
      <c r="D2849" s="240" t="s">
        <v>327</v>
      </c>
      <c r="E2849" s="241" t="s">
        <v>19</v>
      </c>
      <c r="F2849" s="242" t="s">
        <v>1631</v>
      </c>
      <c r="G2849" s="239"/>
      <c r="H2849" s="241" t="s">
        <v>19</v>
      </c>
      <c r="I2849" s="243"/>
      <c r="J2849" s="239"/>
      <c r="K2849" s="239"/>
      <c r="L2849" s="244"/>
      <c r="M2849" s="245"/>
      <c r="N2849" s="246"/>
      <c r="O2849" s="246"/>
      <c r="P2849" s="246"/>
      <c r="Q2849" s="246"/>
      <c r="R2849" s="246"/>
      <c r="S2849" s="246"/>
      <c r="T2849" s="247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8" t="s">
        <v>327</v>
      </c>
      <c r="AU2849" s="248" t="s">
        <v>85</v>
      </c>
      <c r="AV2849" s="13" t="s">
        <v>82</v>
      </c>
      <c r="AW2849" s="13" t="s">
        <v>36</v>
      </c>
      <c r="AX2849" s="13" t="s">
        <v>75</v>
      </c>
      <c r="AY2849" s="248" t="s">
        <v>207</v>
      </c>
    </row>
    <row r="2850" s="14" customFormat="1">
      <c r="A2850" s="14"/>
      <c r="B2850" s="249"/>
      <c r="C2850" s="250"/>
      <c r="D2850" s="240" t="s">
        <v>327</v>
      </c>
      <c r="E2850" s="251" t="s">
        <v>19</v>
      </c>
      <c r="F2850" s="252" t="s">
        <v>3450</v>
      </c>
      <c r="G2850" s="250"/>
      <c r="H2850" s="253">
        <v>8.4100000000000001</v>
      </c>
      <c r="I2850" s="254"/>
      <c r="J2850" s="250"/>
      <c r="K2850" s="250"/>
      <c r="L2850" s="255"/>
      <c r="M2850" s="256"/>
      <c r="N2850" s="257"/>
      <c r="O2850" s="257"/>
      <c r="P2850" s="257"/>
      <c r="Q2850" s="257"/>
      <c r="R2850" s="257"/>
      <c r="S2850" s="257"/>
      <c r="T2850" s="258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9" t="s">
        <v>327</v>
      </c>
      <c r="AU2850" s="259" t="s">
        <v>85</v>
      </c>
      <c r="AV2850" s="14" t="s">
        <v>85</v>
      </c>
      <c r="AW2850" s="14" t="s">
        <v>36</v>
      </c>
      <c r="AX2850" s="14" t="s">
        <v>75</v>
      </c>
      <c r="AY2850" s="259" t="s">
        <v>207</v>
      </c>
    </row>
    <row r="2851" s="16" customFormat="1">
      <c r="A2851" s="16"/>
      <c r="B2851" s="271"/>
      <c r="C2851" s="272"/>
      <c r="D2851" s="240" t="s">
        <v>327</v>
      </c>
      <c r="E2851" s="273" t="s">
        <v>19</v>
      </c>
      <c r="F2851" s="274" t="s">
        <v>420</v>
      </c>
      <c r="G2851" s="272"/>
      <c r="H2851" s="275">
        <v>131.59</v>
      </c>
      <c r="I2851" s="276"/>
      <c r="J2851" s="272"/>
      <c r="K2851" s="272"/>
      <c r="L2851" s="277"/>
      <c r="M2851" s="278"/>
      <c r="N2851" s="279"/>
      <c r="O2851" s="279"/>
      <c r="P2851" s="279"/>
      <c r="Q2851" s="279"/>
      <c r="R2851" s="279"/>
      <c r="S2851" s="279"/>
      <c r="T2851" s="280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1" t="s">
        <v>327</v>
      </c>
      <c r="AU2851" s="281" t="s">
        <v>85</v>
      </c>
      <c r="AV2851" s="16" t="s">
        <v>216</v>
      </c>
      <c r="AW2851" s="16" t="s">
        <v>36</v>
      </c>
      <c r="AX2851" s="16" t="s">
        <v>75</v>
      </c>
      <c r="AY2851" s="281" t="s">
        <v>207</v>
      </c>
    </row>
    <row r="2852" s="13" customFormat="1">
      <c r="A2852" s="13"/>
      <c r="B2852" s="238"/>
      <c r="C2852" s="239"/>
      <c r="D2852" s="240" t="s">
        <v>327</v>
      </c>
      <c r="E2852" s="241" t="s">
        <v>19</v>
      </c>
      <c r="F2852" s="242" t="s">
        <v>769</v>
      </c>
      <c r="G2852" s="239"/>
      <c r="H2852" s="241" t="s">
        <v>19</v>
      </c>
      <c r="I2852" s="243"/>
      <c r="J2852" s="239"/>
      <c r="K2852" s="239"/>
      <c r="L2852" s="244"/>
      <c r="M2852" s="245"/>
      <c r="N2852" s="246"/>
      <c r="O2852" s="246"/>
      <c r="P2852" s="246"/>
      <c r="Q2852" s="246"/>
      <c r="R2852" s="246"/>
      <c r="S2852" s="246"/>
      <c r="T2852" s="247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8" t="s">
        <v>327</v>
      </c>
      <c r="AU2852" s="248" t="s">
        <v>85</v>
      </c>
      <c r="AV2852" s="13" t="s">
        <v>82</v>
      </c>
      <c r="AW2852" s="13" t="s">
        <v>36</v>
      </c>
      <c r="AX2852" s="13" t="s">
        <v>75</v>
      </c>
      <c r="AY2852" s="248" t="s">
        <v>207</v>
      </c>
    </row>
    <row r="2853" s="13" customFormat="1">
      <c r="A2853" s="13"/>
      <c r="B2853" s="238"/>
      <c r="C2853" s="239"/>
      <c r="D2853" s="240" t="s">
        <v>327</v>
      </c>
      <c r="E2853" s="241" t="s">
        <v>19</v>
      </c>
      <c r="F2853" s="242" t="s">
        <v>1392</v>
      </c>
      <c r="G2853" s="239"/>
      <c r="H2853" s="241" t="s">
        <v>19</v>
      </c>
      <c r="I2853" s="243"/>
      <c r="J2853" s="239"/>
      <c r="K2853" s="239"/>
      <c r="L2853" s="244"/>
      <c r="M2853" s="245"/>
      <c r="N2853" s="246"/>
      <c r="O2853" s="246"/>
      <c r="P2853" s="246"/>
      <c r="Q2853" s="246"/>
      <c r="R2853" s="246"/>
      <c r="S2853" s="246"/>
      <c r="T2853" s="247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8" t="s">
        <v>327</v>
      </c>
      <c r="AU2853" s="248" t="s">
        <v>85</v>
      </c>
      <c r="AV2853" s="13" t="s">
        <v>82</v>
      </c>
      <c r="AW2853" s="13" t="s">
        <v>36</v>
      </c>
      <c r="AX2853" s="13" t="s">
        <v>75</v>
      </c>
      <c r="AY2853" s="248" t="s">
        <v>207</v>
      </c>
    </row>
    <row r="2854" s="14" customFormat="1">
      <c r="A2854" s="14"/>
      <c r="B2854" s="249"/>
      <c r="C2854" s="250"/>
      <c r="D2854" s="240" t="s">
        <v>327</v>
      </c>
      <c r="E2854" s="251" t="s">
        <v>19</v>
      </c>
      <c r="F2854" s="252" t="s">
        <v>3451</v>
      </c>
      <c r="G2854" s="250"/>
      <c r="H2854" s="253">
        <v>32</v>
      </c>
      <c r="I2854" s="254"/>
      <c r="J2854" s="250"/>
      <c r="K2854" s="250"/>
      <c r="L2854" s="255"/>
      <c r="M2854" s="256"/>
      <c r="N2854" s="257"/>
      <c r="O2854" s="257"/>
      <c r="P2854" s="257"/>
      <c r="Q2854" s="257"/>
      <c r="R2854" s="257"/>
      <c r="S2854" s="257"/>
      <c r="T2854" s="258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9" t="s">
        <v>327</v>
      </c>
      <c r="AU2854" s="259" t="s">
        <v>85</v>
      </c>
      <c r="AV2854" s="14" t="s">
        <v>85</v>
      </c>
      <c r="AW2854" s="14" t="s">
        <v>36</v>
      </c>
      <c r="AX2854" s="14" t="s">
        <v>75</v>
      </c>
      <c r="AY2854" s="259" t="s">
        <v>207</v>
      </c>
    </row>
    <row r="2855" s="14" customFormat="1">
      <c r="A2855" s="14"/>
      <c r="B2855" s="249"/>
      <c r="C2855" s="250"/>
      <c r="D2855" s="240" t="s">
        <v>327</v>
      </c>
      <c r="E2855" s="251" t="s">
        <v>19</v>
      </c>
      <c r="F2855" s="252" t="s">
        <v>3452</v>
      </c>
      <c r="G2855" s="250"/>
      <c r="H2855" s="253">
        <v>-3.6800000000000002</v>
      </c>
      <c r="I2855" s="254"/>
      <c r="J2855" s="250"/>
      <c r="K2855" s="250"/>
      <c r="L2855" s="255"/>
      <c r="M2855" s="256"/>
      <c r="N2855" s="257"/>
      <c r="O2855" s="257"/>
      <c r="P2855" s="257"/>
      <c r="Q2855" s="257"/>
      <c r="R2855" s="257"/>
      <c r="S2855" s="257"/>
      <c r="T2855" s="258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9" t="s">
        <v>327</v>
      </c>
      <c r="AU2855" s="259" t="s">
        <v>85</v>
      </c>
      <c r="AV2855" s="14" t="s">
        <v>85</v>
      </c>
      <c r="AW2855" s="14" t="s">
        <v>36</v>
      </c>
      <c r="AX2855" s="14" t="s">
        <v>75</v>
      </c>
      <c r="AY2855" s="259" t="s">
        <v>207</v>
      </c>
    </row>
    <row r="2856" s="13" customFormat="1">
      <c r="A2856" s="13"/>
      <c r="B2856" s="238"/>
      <c r="C2856" s="239"/>
      <c r="D2856" s="240" t="s">
        <v>327</v>
      </c>
      <c r="E2856" s="241" t="s">
        <v>19</v>
      </c>
      <c r="F2856" s="242" t="s">
        <v>3371</v>
      </c>
      <c r="G2856" s="239"/>
      <c r="H2856" s="241" t="s">
        <v>19</v>
      </c>
      <c r="I2856" s="243"/>
      <c r="J2856" s="239"/>
      <c r="K2856" s="239"/>
      <c r="L2856" s="244"/>
      <c r="M2856" s="245"/>
      <c r="N2856" s="246"/>
      <c r="O2856" s="246"/>
      <c r="P2856" s="246"/>
      <c r="Q2856" s="246"/>
      <c r="R2856" s="246"/>
      <c r="S2856" s="246"/>
      <c r="T2856" s="247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8" t="s">
        <v>327</v>
      </c>
      <c r="AU2856" s="248" t="s">
        <v>85</v>
      </c>
      <c r="AV2856" s="13" t="s">
        <v>82</v>
      </c>
      <c r="AW2856" s="13" t="s">
        <v>36</v>
      </c>
      <c r="AX2856" s="13" t="s">
        <v>75</v>
      </c>
      <c r="AY2856" s="248" t="s">
        <v>207</v>
      </c>
    </row>
    <row r="2857" s="14" customFormat="1">
      <c r="A2857" s="14"/>
      <c r="B2857" s="249"/>
      <c r="C2857" s="250"/>
      <c r="D2857" s="240" t="s">
        <v>327</v>
      </c>
      <c r="E2857" s="251" t="s">
        <v>19</v>
      </c>
      <c r="F2857" s="252" t="s">
        <v>3453</v>
      </c>
      <c r="G2857" s="250"/>
      <c r="H2857" s="253">
        <v>10.205</v>
      </c>
      <c r="I2857" s="254"/>
      <c r="J2857" s="250"/>
      <c r="K2857" s="250"/>
      <c r="L2857" s="255"/>
      <c r="M2857" s="256"/>
      <c r="N2857" s="257"/>
      <c r="O2857" s="257"/>
      <c r="P2857" s="257"/>
      <c r="Q2857" s="257"/>
      <c r="R2857" s="257"/>
      <c r="S2857" s="257"/>
      <c r="T2857" s="258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9" t="s">
        <v>327</v>
      </c>
      <c r="AU2857" s="259" t="s">
        <v>85</v>
      </c>
      <c r="AV2857" s="14" t="s">
        <v>85</v>
      </c>
      <c r="AW2857" s="14" t="s">
        <v>36</v>
      </c>
      <c r="AX2857" s="14" t="s">
        <v>75</v>
      </c>
      <c r="AY2857" s="259" t="s">
        <v>207</v>
      </c>
    </row>
    <row r="2858" s="13" customFormat="1">
      <c r="A2858" s="13"/>
      <c r="B2858" s="238"/>
      <c r="C2858" s="239"/>
      <c r="D2858" s="240" t="s">
        <v>327</v>
      </c>
      <c r="E2858" s="241" t="s">
        <v>19</v>
      </c>
      <c r="F2858" s="242" t="s">
        <v>3373</v>
      </c>
      <c r="G2858" s="239"/>
      <c r="H2858" s="241" t="s">
        <v>19</v>
      </c>
      <c r="I2858" s="243"/>
      <c r="J2858" s="239"/>
      <c r="K2858" s="239"/>
      <c r="L2858" s="244"/>
      <c r="M2858" s="245"/>
      <c r="N2858" s="246"/>
      <c r="O2858" s="246"/>
      <c r="P2858" s="246"/>
      <c r="Q2858" s="246"/>
      <c r="R2858" s="246"/>
      <c r="S2858" s="246"/>
      <c r="T2858" s="247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8" t="s">
        <v>327</v>
      </c>
      <c r="AU2858" s="248" t="s">
        <v>85</v>
      </c>
      <c r="AV2858" s="13" t="s">
        <v>82</v>
      </c>
      <c r="AW2858" s="13" t="s">
        <v>36</v>
      </c>
      <c r="AX2858" s="13" t="s">
        <v>75</v>
      </c>
      <c r="AY2858" s="248" t="s">
        <v>207</v>
      </c>
    </row>
    <row r="2859" s="14" customFormat="1">
      <c r="A2859" s="14"/>
      <c r="B2859" s="249"/>
      <c r="C2859" s="250"/>
      <c r="D2859" s="240" t="s">
        <v>327</v>
      </c>
      <c r="E2859" s="251" t="s">
        <v>19</v>
      </c>
      <c r="F2859" s="252" t="s">
        <v>3454</v>
      </c>
      <c r="G2859" s="250"/>
      <c r="H2859" s="253">
        <v>10.605</v>
      </c>
      <c r="I2859" s="254"/>
      <c r="J2859" s="250"/>
      <c r="K2859" s="250"/>
      <c r="L2859" s="255"/>
      <c r="M2859" s="256"/>
      <c r="N2859" s="257"/>
      <c r="O2859" s="257"/>
      <c r="P2859" s="257"/>
      <c r="Q2859" s="257"/>
      <c r="R2859" s="257"/>
      <c r="S2859" s="257"/>
      <c r="T2859" s="258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9" t="s">
        <v>327</v>
      </c>
      <c r="AU2859" s="259" t="s">
        <v>85</v>
      </c>
      <c r="AV2859" s="14" t="s">
        <v>85</v>
      </c>
      <c r="AW2859" s="14" t="s">
        <v>36</v>
      </c>
      <c r="AX2859" s="14" t="s">
        <v>75</v>
      </c>
      <c r="AY2859" s="259" t="s">
        <v>207</v>
      </c>
    </row>
    <row r="2860" s="13" customFormat="1">
      <c r="A2860" s="13"/>
      <c r="B2860" s="238"/>
      <c r="C2860" s="239"/>
      <c r="D2860" s="240" t="s">
        <v>327</v>
      </c>
      <c r="E2860" s="241" t="s">
        <v>19</v>
      </c>
      <c r="F2860" s="242" t="s">
        <v>3375</v>
      </c>
      <c r="G2860" s="239"/>
      <c r="H2860" s="241" t="s">
        <v>19</v>
      </c>
      <c r="I2860" s="243"/>
      <c r="J2860" s="239"/>
      <c r="K2860" s="239"/>
      <c r="L2860" s="244"/>
      <c r="M2860" s="245"/>
      <c r="N2860" s="246"/>
      <c r="O2860" s="246"/>
      <c r="P2860" s="246"/>
      <c r="Q2860" s="246"/>
      <c r="R2860" s="246"/>
      <c r="S2860" s="246"/>
      <c r="T2860" s="247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8" t="s">
        <v>327</v>
      </c>
      <c r="AU2860" s="248" t="s">
        <v>85</v>
      </c>
      <c r="AV2860" s="13" t="s">
        <v>82</v>
      </c>
      <c r="AW2860" s="13" t="s">
        <v>36</v>
      </c>
      <c r="AX2860" s="13" t="s">
        <v>75</v>
      </c>
      <c r="AY2860" s="248" t="s">
        <v>207</v>
      </c>
    </row>
    <row r="2861" s="14" customFormat="1">
      <c r="A2861" s="14"/>
      <c r="B2861" s="249"/>
      <c r="C2861" s="250"/>
      <c r="D2861" s="240" t="s">
        <v>327</v>
      </c>
      <c r="E2861" s="251" t="s">
        <v>19</v>
      </c>
      <c r="F2861" s="252" t="s">
        <v>3454</v>
      </c>
      <c r="G2861" s="250"/>
      <c r="H2861" s="253">
        <v>10.605</v>
      </c>
      <c r="I2861" s="254"/>
      <c r="J2861" s="250"/>
      <c r="K2861" s="250"/>
      <c r="L2861" s="255"/>
      <c r="M2861" s="256"/>
      <c r="N2861" s="257"/>
      <c r="O2861" s="257"/>
      <c r="P2861" s="257"/>
      <c r="Q2861" s="257"/>
      <c r="R2861" s="257"/>
      <c r="S2861" s="257"/>
      <c r="T2861" s="258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9" t="s">
        <v>327</v>
      </c>
      <c r="AU2861" s="259" t="s">
        <v>85</v>
      </c>
      <c r="AV2861" s="14" t="s">
        <v>85</v>
      </c>
      <c r="AW2861" s="14" t="s">
        <v>36</v>
      </c>
      <c r="AX2861" s="14" t="s">
        <v>75</v>
      </c>
      <c r="AY2861" s="259" t="s">
        <v>207</v>
      </c>
    </row>
    <row r="2862" s="13" customFormat="1">
      <c r="A2862" s="13"/>
      <c r="B2862" s="238"/>
      <c r="C2862" s="239"/>
      <c r="D2862" s="240" t="s">
        <v>327</v>
      </c>
      <c r="E2862" s="241" t="s">
        <v>19</v>
      </c>
      <c r="F2862" s="242" t="s">
        <v>3376</v>
      </c>
      <c r="G2862" s="239"/>
      <c r="H2862" s="241" t="s">
        <v>19</v>
      </c>
      <c r="I2862" s="243"/>
      <c r="J2862" s="239"/>
      <c r="K2862" s="239"/>
      <c r="L2862" s="244"/>
      <c r="M2862" s="245"/>
      <c r="N2862" s="246"/>
      <c r="O2862" s="246"/>
      <c r="P2862" s="246"/>
      <c r="Q2862" s="246"/>
      <c r="R2862" s="246"/>
      <c r="S2862" s="246"/>
      <c r="T2862" s="247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8" t="s">
        <v>327</v>
      </c>
      <c r="AU2862" s="248" t="s">
        <v>85</v>
      </c>
      <c r="AV2862" s="13" t="s">
        <v>82</v>
      </c>
      <c r="AW2862" s="13" t="s">
        <v>36</v>
      </c>
      <c r="AX2862" s="13" t="s">
        <v>75</v>
      </c>
      <c r="AY2862" s="248" t="s">
        <v>207</v>
      </c>
    </row>
    <row r="2863" s="14" customFormat="1">
      <c r="A2863" s="14"/>
      <c r="B2863" s="249"/>
      <c r="C2863" s="250"/>
      <c r="D2863" s="240" t="s">
        <v>327</v>
      </c>
      <c r="E2863" s="251" t="s">
        <v>19</v>
      </c>
      <c r="F2863" s="252" t="s">
        <v>3453</v>
      </c>
      <c r="G2863" s="250"/>
      <c r="H2863" s="253">
        <v>10.205</v>
      </c>
      <c r="I2863" s="254"/>
      <c r="J2863" s="250"/>
      <c r="K2863" s="250"/>
      <c r="L2863" s="255"/>
      <c r="M2863" s="256"/>
      <c r="N2863" s="257"/>
      <c r="O2863" s="257"/>
      <c r="P2863" s="257"/>
      <c r="Q2863" s="257"/>
      <c r="R2863" s="257"/>
      <c r="S2863" s="257"/>
      <c r="T2863" s="258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9" t="s">
        <v>327</v>
      </c>
      <c r="AU2863" s="259" t="s">
        <v>85</v>
      </c>
      <c r="AV2863" s="14" t="s">
        <v>85</v>
      </c>
      <c r="AW2863" s="14" t="s">
        <v>36</v>
      </c>
      <c r="AX2863" s="14" t="s">
        <v>75</v>
      </c>
      <c r="AY2863" s="259" t="s">
        <v>207</v>
      </c>
    </row>
    <row r="2864" s="16" customFormat="1">
      <c r="A2864" s="16"/>
      <c r="B2864" s="271"/>
      <c r="C2864" s="272"/>
      <c r="D2864" s="240" t="s">
        <v>327</v>
      </c>
      <c r="E2864" s="273" t="s">
        <v>19</v>
      </c>
      <c r="F2864" s="274" t="s">
        <v>420</v>
      </c>
      <c r="G2864" s="272"/>
      <c r="H2864" s="275">
        <v>69.939999999999998</v>
      </c>
      <c r="I2864" s="276"/>
      <c r="J2864" s="272"/>
      <c r="K2864" s="272"/>
      <c r="L2864" s="277"/>
      <c r="M2864" s="278"/>
      <c r="N2864" s="279"/>
      <c r="O2864" s="279"/>
      <c r="P2864" s="279"/>
      <c r="Q2864" s="279"/>
      <c r="R2864" s="279"/>
      <c r="S2864" s="279"/>
      <c r="T2864" s="280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T2864" s="281" t="s">
        <v>327</v>
      </c>
      <c r="AU2864" s="281" t="s">
        <v>85</v>
      </c>
      <c r="AV2864" s="16" t="s">
        <v>216</v>
      </c>
      <c r="AW2864" s="16" t="s">
        <v>36</v>
      </c>
      <c r="AX2864" s="16" t="s">
        <v>75</v>
      </c>
      <c r="AY2864" s="281" t="s">
        <v>207</v>
      </c>
    </row>
    <row r="2865" s="13" customFormat="1">
      <c r="A2865" s="13"/>
      <c r="B2865" s="238"/>
      <c r="C2865" s="239"/>
      <c r="D2865" s="240" t="s">
        <v>327</v>
      </c>
      <c r="E2865" s="241" t="s">
        <v>19</v>
      </c>
      <c r="F2865" s="242" t="s">
        <v>771</v>
      </c>
      <c r="G2865" s="239"/>
      <c r="H2865" s="241" t="s">
        <v>19</v>
      </c>
      <c r="I2865" s="243"/>
      <c r="J2865" s="239"/>
      <c r="K2865" s="239"/>
      <c r="L2865" s="244"/>
      <c r="M2865" s="245"/>
      <c r="N2865" s="246"/>
      <c r="O2865" s="246"/>
      <c r="P2865" s="246"/>
      <c r="Q2865" s="246"/>
      <c r="R2865" s="246"/>
      <c r="S2865" s="246"/>
      <c r="T2865" s="247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8" t="s">
        <v>327</v>
      </c>
      <c r="AU2865" s="248" t="s">
        <v>85</v>
      </c>
      <c r="AV2865" s="13" t="s">
        <v>82</v>
      </c>
      <c r="AW2865" s="13" t="s">
        <v>36</v>
      </c>
      <c r="AX2865" s="13" t="s">
        <v>75</v>
      </c>
      <c r="AY2865" s="248" t="s">
        <v>207</v>
      </c>
    </row>
    <row r="2866" s="13" customFormat="1">
      <c r="A2866" s="13"/>
      <c r="B2866" s="238"/>
      <c r="C2866" s="239"/>
      <c r="D2866" s="240" t="s">
        <v>327</v>
      </c>
      <c r="E2866" s="241" t="s">
        <v>19</v>
      </c>
      <c r="F2866" s="242" t="s">
        <v>1394</v>
      </c>
      <c r="G2866" s="239"/>
      <c r="H2866" s="241" t="s">
        <v>19</v>
      </c>
      <c r="I2866" s="243"/>
      <c r="J2866" s="239"/>
      <c r="K2866" s="239"/>
      <c r="L2866" s="244"/>
      <c r="M2866" s="245"/>
      <c r="N2866" s="246"/>
      <c r="O2866" s="246"/>
      <c r="P2866" s="246"/>
      <c r="Q2866" s="246"/>
      <c r="R2866" s="246"/>
      <c r="S2866" s="246"/>
      <c r="T2866" s="247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8" t="s">
        <v>327</v>
      </c>
      <c r="AU2866" s="248" t="s">
        <v>85</v>
      </c>
      <c r="AV2866" s="13" t="s">
        <v>82</v>
      </c>
      <c r="AW2866" s="13" t="s">
        <v>36</v>
      </c>
      <c r="AX2866" s="13" t="s">
        <v>75</v>
      </c>
      <c r="AY2866" s="248" t="s">
        <v>207</v>
      </c>
    </row>
    <row r="2867" s="14" customFormat="1">
      <c r="A2867" s="14"/>
      <c r="B2867" s="249"/>
      <c r="C2867" s="250"/>
      <c r="D2867" s="240" t="s">
        <v>327</v>
      </c>
      <c r="E2867" s="251" t="s">
        <v>19</v>
      </c>
      <c r="F2867" s="252" t="s">
        <v>3455</v>
      </c>
      <c r="G2867" s="250"/>
      <c r="H2867" s="253">
        <v>3.4100000000000001</v>
      </c>
      <c r="I2867" s="254"/>
      <c r="J2867" s="250"/>
      <c r="K2867" s="250"/>
      <c r="L2867" s="255"/>
      <c r="M2867" s="256"/>
      <c r="N2867" s="257"/>
      <c r="O2867" s="257"/>
      <c r="P2867" s="257"/>
      <c r="Q2867" s="257"/>
      <c r="R2867" s="257"/>
      <c r="S2867" s="257"/>
      <c r="T2867" s="258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9" t="s">
        <v>327</v>
      </c>
      <c r="AU2867" s="259" t="s">
        <v>85</v>
      </c>
      <c r="AV2867" s="14" t="s">
        <v>85</v>
      </c>
      <c r="AW2867" s="14" t="s">
        <v>36</v>
      </c>
      <c r="AX2867" s="14" t="s">
        <v>75</v>
      </c>
      <c r="AY2867" s="259" t="s">
        <v>207</v>
      </c>
    </row>
    <row r="2868" s="13" customFormat="1">
      <c r="A2868" s="13"/>
      <c r="B2868" s="238"/>
      <c r="C2868" s="239"/>
      <c r="D2868" s="240" t="s">
        <v>327</v>
      </c>
      <c r="E2868" s="241" t="s">
        <v>19</v>
      </c>
      <c r="F2868" s="242" t="s">
        <v>3378</v>
      </c>
      <c r="G2868" s="239"/>
      <c r="H2868" s="241" t="s">
        <v>19</v>
      </c>
      <c r="I2868" s="243"/>
      <c r="J2868" s="239"/>
      <c r="K2868" s="239"/>
      <c r="L2868" s="244"/>
      <c r="M2868" s="245"/>
      <c r="N2868" s="246"/>
      <c r="O2868" s="246"/>
      <c r="P2868" s="246"/>
      <c r="Q2868" s="246"/>
      <c r="R2868" s="246"/>
      <c r="S2868" s="246"/>
      <c r="T2868" s="247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8" t="s">
        <v>327</v>
      </c>
      <c r="AU2868" s="248" t="s">
        <v>85</v>
      </c>
      <c r="AV2868" s="13" t="s">
        <v>82</v>
      </c>
      <c r="AW2868" s="13" t="s">
        <v>36</v>
      </c>
      <c r="AX2868" s="13" t="s">
        <v>75</v>
      </c>
      <c r="AY2868" s="248" t="s">
        <v>207</v>
      </c>
    </row>
    <row r="2869" s="14" customFormat="1">
      <c r="A2869" s="14"/>
      <c r="B2869" s="249"/>
      <c r="C2869" s="250"/>
      <c r="D2869" s="240" t="s">
        <v>327</v>
      </c>
      <c r="E2869" s="251" t="s">
        <v>19</v>
      </c>
      <c r="F2869" s="252" t="s">
        <v>3456</v>
      </c>
      <c r="G2869" s="250"/>
      <c r="H2869" s="253">
        <v>4.71</v>
      </c>
      <c r="I2869" s="254"/>
      <c r="J2869" s="250"/>
      <c r="K2869" s="250"/>
      <c r="L2869" s="255"/>
      <c r="M2869" s="256"/>
      <c r="N2869" s="257"/>
      <c r="O2869" s="257"/>
      <c r="P2869" s="257"/>
      <c r="Q2869" s="257"/>
      <c r="R2869" s="257"/>
      <c r="S2869" s="257"/>
      <c r="T2869" s="258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9" t="s">
        <v>327</v>
      </c>
      <c r="AU2869" s="259" t="s">
        <v>85</v>
      </c>
      <c r="AV2869" s="14" t="s">
        <v>85</v>
      </c>
      <c r="AW2869" s="14" t="s">
        <v>36</v>
      </c>
      <c r="AX2869" s="14" t="s">
        <v>75</v>
      </c>
      <c r="AY2869" s="259" t="s">
        <v>207</v>
      </c>
    </row>
    <row r="2870" s="14" customFormat="1">
      <c r="A2870" s="14"/>
      <c r="B2870" s="249"/>
      <c r="C2870" s="250"/>
      <c r="D2870" s="240" t="s">
        <v>327</v>
      </c>
      <c r="E2870" s="251" t="s">
        <v>19</v>
      </c>
      <c r="F2870" s="252" t="s">
        <v>3457</v>
      </c>
      <c r="G2870" s="250"/>
      <c r="H2870" s="253">
        <v>-0.56000000000000005</v>
      </c>
      <c r="I2870" s="254"/>
      <c r="J2870" s="250"/>
      <c r="K2870" s="250"/>
      <c r="L2870" s="255"/>
      <c r="M2870" s="256"/>
      <c r="N2870" s="257"/>
      <c r="O2870" s="257"/>
      <c r="P2870" s="257"/>
      <c r="Q2870" s="257"/>
      <c r="R2870" s="257"/>
      <c r="S2870" s="257"/>
      <c r="T2870" s="258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9" t="s">
        <v>327</v>
      </c>
      <c r="AU2870" s="259" t="s">
        <v>85</v>
      </c>
      <c r="AV2870" s="14" t="s">
        <v>85</v>
      </c>
      <c r="AW2870" s="14" t="s">
        <v>36</v>
      </c>
      <c r="AX2870" s="14" t="s">
        <v>75</v>
      </c>
      <c r="AY2870" s="259" t="s">
        <v>207</v>
      </c>
    </row>
    <row r="2871" s="13" customFormat="1">
      <c r="A2871" s="13"/>
      <c r="B2871" s="238"/>
      <c r="C2871" s="239"/>
      <c r="D2871" s="240" t="s">
        <v>327</v>
      </c>
      <c r="E2871" s="241" t="s">
        <v>19</v>
      </c>
      <c r="F2871" s="242" t="s">
        <v>1348</v>
      </c>
      <c r="G2871" s="239"/>
      <c r="H2871" s="241" t="s">
        <v>19</v>
      </c>
      <c r="I2871" s="243"/>
      <c r="J2871" s="239"/>
      <c r="K2871" s="239"/>
      <c r="L2871" s="244"/>
      <c r="M2871" s="245"/>
      <c r="N2871" s="246"/>
      <c r="O2871" s="246"/>
      <c r="P2871" s="246"/>
      <c r="Q2871" s="246"/>
      <c r="R2871" s="246"/>
      <c r="S2871" s="246"/>
      <c r="T2871" s="247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8" t="s">
        <v>327</v>
      </c>
      <c r="AU2871" s="248" t="s">
        <v>85</v>
      </c>
      <c r="AV2871" s="13" t="s">
        <v>82</v>
      </c>
      <c r="AW2871" s="13" t="s">
        <v>36</v>
      </c>
      <c r="AX2871" s="13" t="s">
        <v>75</v>
      </c>
      <c r="AY2871" s="248" t="s">
        <v>207</v>
      </c>
    </row>
    <row r="2872" s="14" customFormat="1">
      <c r="A2872" s="14"/>
      <c r="B2872" s="249"/>
      <c r="C2872" s="250"/>
      <c r="D2872" s="240" t="s">
        <v>327</v>
      </c>
      <c r="E2872" s="251" t="s">
        <v>19</v>
      </c>
      <c r="F2872" s="252" t="s">
        <v>3458</v>
      </c>
      <c r="G2872" s="250"/>
      <c r="H2872" s="253">
        <v>19.199999999999999</v>
      </c>
      <c r="I2872" s="254"/>
      <c r="J2872" s="250"/>
      <c r="K2872" s="250"/>
      <c r="L2872" s="255"/>
      <c r="M2872" s="256"/>
      <c r="N2872" s="257"/>
      <c r="O2872" s="257"/>
      <c r="P2872" s="257"/>
      <c r="Q2872" s="257"/>
      <c r="R2872" s="257"/>
      <c r="S2872" s="257"/>
      <c r="T2872" s="258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9" t="s">
        <v>327</v>
      </c>
      <c r="AU2872" s="259" t="s">
        <v>85</v>
      </c>
      <c r="AV2872" s="14" t="s">
        <v>85</v>
      </c>
      <c r="AW2872" s="14" t="s">
        <v>36</v>
      </c>
      <c r="AX2872" s="14" t="s">
        <v>75</v>
      </c>
      <c r="AY2872" s="259" t="s">
        <v>207</v>
      </c>
    </row>
    <row r="2873" s="14" customFormat="1">
      <c r="A2873" s="14"/>
      <c r="B2873" s="249"/>
      <c r="C2873" s="250"/>
      <c r="D2873" s="240" t="s">
        <v>327</v>
      </c>
      <c r="E2873" s="251" t="s">
        <v>19</v>
      </c>
      <c r="F2873" s="252" t="s">
        <v>3459</v>
      </c>
      <c r="G2873" s="250"/>
      <c r="H2873" s="253">
        <v>2</v>
      </c>
      <c r="I2873" s="254"/>
      <c r="J2873" s="250"/>
      <c r="K2873" s="250"/>
      <c r="L2873" s="255"/>
      <c r="M2873" s="256"/>
      <c r="N2873" s="257"/>
      <c r="O2873" s="257"/>
      <c r="P2873" s="257"/>
      <c r="Q2873" s="257"/>
      <c r="R2873" s="257"/>
      <c r="S2873" s="257"/>
      <c r="T2873" s="258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9" t="s">
        <v>327</v>
      </c>
      <c r="AU2873" s="259" t="s">
        <v>85</v>
      </c>
      <c r="AV2873" s="14" t="s">
        <v>85</v>
      </c>
      <c r="AW2873" s="14" t="s">
        <v>36</v>
      </c>
      <c r="AX2873" s="14" t="s">
        <v>75</v>
      </c>
      <c r="AY2873" s="259" t="s">
        <v>207</v>
      </c>
    </row>
    <row r="2874" s="14" customFormat="1">
      <c r="A2874" s="14"/>
      <c r="B2874" s="249"/>
      <c r="C2874" s="250"/>
      <c r="D2874" s="240" t="s">
        <v>327</v>
      </c>
      <c r="E2874" s="251" t="s">
        <v>19</v>
      </c>
      <c r="F2874" s="252" t="s">
        <v>3460</v>
      </c>
      <c r="G2874" s="250"/>
      <c r="H2874" s="253">
        <v>10.800000000000001</v>
      </c>
      <c r="I2874" s="254"/>
      <c r="J2874" s="250"/>
      <c r="K2874" s="250"/>
      <c r="L2874" s="255"/>
      <c r="M2874" s="256"/>
      <c r="N2874" s="257"/>
      <c r="O2874" s="257"/>
      <c r="P2874" s="257"/>
      <c r="Q2874" s="257"/>
      <c r="R2874" s="257"/>
      <c r="S2874" s="257"/>
      <c r="T2874" s="258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9" t="s">
        <v>327</v>
      </c>
      <c r="AU2874" s="259" t="s">
        <v>85</v>
      </c>
      <c r="AV2874" s="14" t="s">
        <v>85</v>
      </c>
      <c r="AW2874" s="14" t="s">
        <v>36</v>
      </c>
      <c r="AX2874" s="14" t="s">
        <v>75</v>
      </c>
      <c r="AY2874" s="259" t="s">
        <v>207</v>
      </c>
    </row>
    <row r="2875" s="16" customFormat="1">
      <c r="A2875" s="16"/>
      <c r="B2875" s="271"/>
      <c r="C2875" s="272"/>
      <c r="D2875" s="240" t="s">
        <v>327</v>
      </c>
      <c r="E2875" s="273" t="s">
        <v>19</v>
      </c>
      <c r="F2875" s="274" t="s">
        <v>420</v>
      </c>
      <c r="G2875" s="272"/>
      <c r="H2875" s="275">
        <v>39.560000000000002</v>
      </c>
      <c r="I2875" s="276"/>
      <c r="J2875" s="272"/>
      <c r="K2875" s="272"/>
      <c r="L2875" s="277"/>
      <c r="M2875" s="278"/>
      <c r="N2875" s="279"/>
      <c r="O2875" s="279"/>
      <c r="P2875" s="279"/>
      <c r="Q2875" s="279"/>
      <c r="R2875" s="279"/>
      <c r="S2875" s="279"/>
      <c r="T2875" s="280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1" t="s">
        <v>327</v>
      </c>
      <c r="AU2875" s="281" t="s">
        <v>85</v>
      </c>
      <c r="AV2875" s="16" t="s">
        <v>216</v>
      </c>
      <c r="AW2875" s="16" t="s">
        <v>36</v>
      </c>
      <c r="AX2875" s="16" t="s">
        <v>75</v>
      </c>
      <c r="AY2875" s="281" t="s">
        <v>207</v>
      </c>
    </row>
    <row r="2876" s="13" customFormat="1">
      <c r="A2876" s="13"/>
      <c r="B2876" s="238"/>
      <c r="C2876" s="239"/>
      <c r="D2876" s="240" t="s">
        <v>327</v>
      </c>
      <c r="E2876" s="241" t="s">
        <v>19</v>
      </c>
      <c r="F2876" s="242" t="s">
        <v>3397</v>
      </c>
      <c r="G2876" s="239"/>
      <c r="H2876" s="241" t="s">
        <v>19</v>
      </c>
      <c r="I2876" s="243"/>
      <c r="J2876" s="239"/>
      <c r="K2876" s="239"/>
      <c r="L2876" s="244"/>
      <c r="M2876" s="245"/>
      <c r="N2876" s="246"/>
      <c r="O2876" s="246"/>
      <c r="P2876" s="246"/>
      <c r="Q2876" s="246"/>
      <c r="R2876" s="246"/>
      <c r="S2876" s="246"/>
      <c r="T2876" s="247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8" t="s">
        <v>327</v>
      </c>
      <c r="AU2876" s="248" t="s">
        <v>85</v>
      </c>
      <c r="AV2876" s="13" t="s">
        <v>82</v>
      </c>
      <c r="AW2876" s="13" t="s">
        <v>36</v>
      </c>
      <c r="AX2876" s="13" t="s">
        <v>75</v>
      </c>
      <c r="AY2876" s="248" t="s">
        <v>207</v>
      </c>
    </row>
    <row r="2877" s="13" customFormat="1">
      <c r="A2877" s="13"/>
      <c r="B2877" s="238"/>
      <c r="C2877" s="239"/>
      <c r="D2877" s="240" t="s">
        <v>327</v>
      </c>
      <c r="E2877" s="241" t="s">
        <v>19</v>
      </c>
      <c r="F2877" s="242" t="s">
        <v>3398</v>
      </c>
      <c r="G2877" s="239"/>
      <c r="H2877" s="241" t="s">
        <v>19</v>
      </c>
      <c r="I2877" s="243"/>
      <c r="J2877" s="239"/>
      <c r="K2877" s="239"/>
      <c r="L2877" s="244"/>
      <c r="M2877" s="245"/>
      <c r="N2877" s="246"/>
      <c r="O2877" s="246"/>
      <c r="P2877" s="246"/>
      <c r="Q2877" s="246"/>
      <c r="R2877" s="246"/>
      <c r="S2877" s="246"/>
      <c r="T2877" s="247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8" t="s">
        <v>327</v>
      </c>
      <c r="AU2877" s="248" t="s">
        <v>85</v>
      </c>
      <c r="AV2877" s="13" t="s">
        <v>82</v>
      </c>
      <c r="AW2877" s="13" t="s">
        <v>36</v>
      </c>
      <c r="AX2877" s="13" t="s">
        <v>75</v>
      </c>
      <c r="AY2877" s="248" t="s">
        <v>207</v>
      </c>
    </row>
    <row r="2878" s="14" customFormat="1">
      <c r="A2878" s="14"/>
      <c r="B2878" s="249"/>
      <c r="C2878" s="250"/>
      <c r="D2878" s="240" t="s">
        <v>327</v>
      </c>
      <c r="E2878" s="251" t="s">
        <v>19</v>
      </c>
      <c r="F2878" s="252" t="s">
        <v>3461</v>
      </c>
      <c r="G2878" s="250"/>
      <c r="H2878" s="253">
        <v>8.9760000000000009</v>
      </c>
      <c r="I2878" s="254"/>
      <c r="J2878" s="250"/>
      <c r="K2878" s="250"/>
      <c r="L2878" s="255"/>
      <c r="M2878" s="256"/>
      <c r="N2878" s="257"/>
      <c r="O2878" s="257"/>
      <c r="P2878" s="257"/>
      <c r="Q2878" s="257"/>
      <c r="R2878" s="257"/>
      <c r="S2878" s="257"/>
      <c r="T2878" s="258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9" t="s">
        <v>327</v>
      </c>
      <c r="AU2878" s="259" t="s">
        <v>85</v>
      </c>
      <c r="AV2878" s="14" t="s">
        <v>85</v>
      </c>
      <c r="AW2878" s="14" t="s">
        <v>36</v>
      </c>
      <c r="AX2878" s="14" t="s">
        <v>75</v>
      </c>
      <c r="AY2878" s="259" t="s">
        <v>207</v>
      </c>
    </row>
    <row r="2879" s="13" customFormat="1">
      <c r="A2879" s="13"/>
      <c r="B2879" s="238"/>
      <c r="C2879" s="239"/>
      <c r="D2879" s="240" t="s">
        <v>327</v>
      </c>
      <c r="E2879" s="241" t="s">
        <v>19</v>
      </c>
      <c r="F2879" s="242" t="s">
        <v>1965</v>
      </c>
      <c r="G2879" s="239"/>
      <c r="H2879" s="241" t="s">
        <v>19</v>
      </c>
      <c r="I2879" s="243"/>
      <c r="J2879" s="239"/>
      <c r="K2879" s="239"/>
      <c r="L2879" s="244"/>
      <c r="M2879" s="245"/>
      <c r="N2879" s="246"/>
      <c r="O2879" s="246"/>
      <c r="P2879" s="246"/>
      <c r="Q2879" s="246"/>
      <c r="R2879" s="246"/>
      <c r="S2879" s="246"/>
      <c r="T2879" s="247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8" t="s">
        <v>327</v>
      </c>
      <c r="AU2879" s="248" t="s">
        <v>85</v>
      </c>
      <c r="AV2879" s="13" t="s">
        <v>82</v>
      </c>
      <c r="AW2879" s="13" t="s">
        <v>36</v>
      </c>
      <c r="AX2879" s="13" t="s">
        <v>75</v>
      </c>
      <c r="AY2879" s="248" t="s">
        <v>207</v>
      </c>
    </row>
    <row r="2880" s="14" customFormat="1">
      <c r="A2880" s="14"/>
      <c r="B2880" s="249"/>
      <c r="C2880" s="250"/>
      <c r="D2880" s="240" t="s">
        <v>327</v>
      </c>
      <c r="E2880" s="251" t="s">
        <v>19</v>
      </c>
      <c r="F2880" s="252" t="s">
        <v>3462</v>
      </c>
      <c r="G2880" s="250"/>
      <c r="H2880" s="253">
        <v>10.308</v>
      </c>
      <c r="I2880" s="254"/>
      <c r="J2880" s="250"/>
      <c r="K2880" s="250"/>
      <c r="L2880" s="255"/>
      <c r="M2880" s="256"/>
      <c r="N2880" s="257"/>
      <c r="O2880" s="257"/>
      <c r="P2880" s="257"/>
      <c r="Q2880" s="257"/>
      <c r="R2880" s="257"/>
      <c r="S2880" s="257"/>
      <c r="T2880" s="258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9" t="s">
        <v>327</v>
      </c>
      <c r="AU2880" s="259" t="s">
        <v>85</v>
      </c>
      <c r="AV2880" s="14" t="s">
        <v>85</v>
      </c>
      <c r="AW2880" s="14" t="s">
        <v>36</v>
      </c>
      <c r="AX2880" s="14" t="s">
        <v>75</v>
      </c>
      <c r="AY2880" s="259" t="s">
        <v>207</v>
      </c>
    </row>
    <row r="2881" s="13" customFormat="1">
      <c r="A2881" s="13"/>
      <c r="B2881" s="238"/>
      <c r="C2881" s="239"/>
      <c r="D2881" s="240" t="s">
        <v>327</v>
      </c>
      <c r="E2881" s="241" t="s">
        <v>19</v>
      </c>
      <c r="F2881" s="242" t="s">
        <v>1237</v>
      </c>
      <c r="G2881" s="239"/>
      <c r="H2881" s="241" t="s">
        <v>19</v>
      </c>
      <c r="I2881" s="243"/>
      <c r="J2881" s="239"/>
      <c r="K2881" s="239"/>
      <c r="L2881" s="244"/>
      <c r="M2881" s="245"/>
      <c r="N2881" s="246"/>
      <c r="O2881" s="246"/>
      <c r="P2881" s="246"/>
      <c r="Q2881" s="246"/>
      <c r="R2881" s="246"/>
      <c r="S2881" s="246"/>
      <c r="T2881" s="247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8" t="s">
        <v>327</v>
      </c>
      <c r="AU2881" s="248" t="s">
        <v>85</v>
      </c>
      <c r="AV2881" s="13" t="s">
        <v>82</v>
      </c>
      <c r="AW2881" s="13" t="s">
        <v>36</v>
      </c>
      <c r="AX2881" s="13" t="s">
        <v>75</v>
      </c>
      <c r="AY2881" s="248" t="s">
        <v>207</v>
      </c>
    </row>
    <row r="2882" s="14" customFormat="1">
      <c r="A2882" s="14"/>
      <c r="B2882" s="249"/>
      <c r="C2882" s="250"/>
      <c r="D2882" s="240" t="s">
        <v>327</v>
      </c>
      <c r="E2882" s="251" t="s">
        <v>19</v>
      </c>
      <c r="F2882" s="252" t="s">
        <v>3463</v>
      </c>
      <c r="G2882" s="250"/>
      <c r="H2882" s="253">
        <v>6.444</v>
      </c>
      <c r="I2882" s="254"/>
      <c r="J2882" s="250"/>
      <c r="K2882" s="250"/>
      <c r="L2882" s="255"/>
      <c r="M2882" s="256"/>
      <c r="N2882" s="257"/>
      <c r="O2882" s="257"/>
      <c r="P2882" s="257"/>
      <c r="Q2882" s="257"/>
      <c r="R2882" s="257"/>
      <c r="S2882" s="257"/>
      <c r="T2882" s="258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9" t="s">
        <v>327</v>
      </c>
      <c r="AU2882" s="259" t="s">
        <v>85</v>
      </c>
      <c r="AV2882" s="14" t="s">
        <v>85</v>
      </c>
      <c r="AW2882" s="14" t="s">
        <v>36</v>
      </c>
      <c r="AX2882" s="14" t="s">
        <v>75</v>
      </c>
      <c r="AY2882" s="259" t="s">
        <v>207</v>
      </c>
    </row>
    <row r="2883" s="16" customFormat="1">
      <c r="A2883" s="16"/>
      <c r="B2883" s="271"/>
      <c r="C2883" s="272"/>
      <c r="D2883" s="240" t="s">
        <v>327</v>
      </c>
      <c r="E2883" s="273" t="s">
        <v>19</v>
      </c>
      <c r="F2883" s="274" t="s">
        <v>420</v>
      </c>
      <c r="G2883" s="272"/>
      <c r="H2883" s="275">
        <v>25.728000000000002</v>
      </c>
      <c r="I2883" s="276"/>
      <c r="J2883" s="272"/>
      <c r="K2883" s="272"/>
      <c r="L2883" s="277"/>
      <c r="M2883" s="278"/>
      <c r="N2883" s="279"/>
      <c r="O2883" s="279"/>
      <c r="P2883" s="279"/>
      <c r="Q2883" s="279"/>
      <c r="R2883" s="279"/>
      <c r="S2883" s="279"/>
      <c r="T2883" s="280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T2883" s="281" t="s">
        <v>327</v>
      </c>
      <c r="AU2883" s="281" t="s">
        <v>85</v>
      </c>
      <c r="AV2883" s="16" t="s">
        <v>216</v>
      </c>
      <c r="AW2883" s="16" t="s">
        <v>36</v>
      </c>
      <c r="AX2883" s="16" t="s">
        <v>75</v>
      </c>
      <c r="AY2883" s="281" t="s">
        <v>207</v>
      </c>
    </row>
    <row r="2884" s="15" customFormat="1">
      <c r="A2884" s="15"/>
      <c r="B2884" s="260"/>
      <c r="C2884" s="261"/>
      <c r="D2884" s="240" t="s">
        <v>327</v>
      </c>
      <c r="E2884" s="262" t="s">
        <v>19</v>
      </c>
      <c r="F2884" s="263" t="s">
        <v>345</v>
      </c>
      <c r="G2884" s="261"/>
      <c r="H2884" s="264">
        <v>266.81799999999998</v>
      </c>
      <c r="I2884" s="265"/>
      <c r="J2884" s="261"/>
      <c r="K2884" s="261"/>
      <c r="L2884" s="266"/>
      <c r="M2884" s="267"/>
      <c r="N2884" s="268"/>
      <c r="O2884" s="268"/>
      <c r="P2884" s="268"/>
      <c r="Q2884" s="268"/>
      <c r="R2884" s="268"/>
      <c r="S2884" s="268"/>
      <c r="T2884" s="269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70" t="s">
        <v>327</v>
      </c>
      <c r="AU2884" s="270" t="s">
        <v>85</v>
      </c>
      <c r="AV2884" s="15" t="s">
        <v>215</v>
      </c>
      <c r="AW2884" s="15" t="s">
        <v>36</v>
      </c>
      <c r="AX2884" s="15" t="s">
        <v>82</v>
      </c>
      <c r="AY2884" s="270" t="s">
        <v>207</v>
      </c>
    </row>
    <row r="2885" s="2" customFormat="1" ht="24.15" customHeight="1">
      <c r="A2885" s="40"/>
      <c r="B2885" s="41"/>
      <c r="C2885" s="214" t="s">
        <v>3464</v>
      </c>
      <c r="D2885" s="214" t="s">
        <v>211</v>
      </c>
      <c r="E2885" s="215" t="s">
        <v>3465</v>
      </c>
      <c r="F2885" s="216" t="s">
        <v>3466</v>
      </c>
      <c r="G2885" s="217" t="s">
        <v>430</v>
      </c>
      <c r="H2885" s="218">
        <v>3.1859999999999999</v>
      </c>
      <c r="I2885" s="219"/>
      <c r="J2885" s="220">
        <f>ROUND(I2885*H2885,2)</f>
        <v>0</v>
      </c>
      <c r="K2885" s="216" t="s">
        <v>323</v>
      </c>
      <c r="L2885" s="46"/>
      <c r="M2885" s="229" t="s">
        <v>19</v>
      </c>
      <c r="N2885" s="230" t="s">
        <v>46</v>
      </c>
      <c r="O2885" s="86"/>
      <c r="P2885" s="231">
        <f>O2885*H2885</f>
        <v>0</v>
      </c>
      <c r="Q2885" s="231">
        <v>0</v>
      </c>
      <c r="R2885" s="231">
        <f>Q2885*H2885</f>
        <v>0</v>
      </c>
      <c r="S2885" s="231">
        <v>0</v>
      </c>
      <c r="T2885" s="232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26" t="s">
        <v>486</v>
      </c>
      <c r="AT2885" s="226" t="s">
        <v>211</v>
      </c>
      <c r="AU2885" s="226" t="s">
        <v>85</v>
      </c>
      <c r="AY2885" s="19" t="s">
        <v>207</v>
      </c>
      <c r="BE2885" s="227">
        <f>IF(N2885="základní",J2885,0)</f>
        <v>0</v>
      </c>
      <c r="BF2885" s="227">
        <f>IF(N2885="snížená",J2885,0)</f>
        <v>0</v>
      </c>
      <c r="BG2885" s="227">
        <f>IF(N2885="zákl. přenesená",J2885,0)</f>
        <v>0</v>
      </c>
      <c r="BH2885" s="227">
        <f>IF(N2885="sníž. přenesená",J2885,0)</f>
        <v>0</v>
      </c>
      <c r="BI2885" s="227">
        <f>IF(N2885="nulová",J2885,0)</f>
        <v>0</v>
      </c>
      <c r="BJ2885" s="19" t="s">
        <v>82</v>
      </c>
      <c r="BK2885" s="227">
        <f>ROUND(I2885*H2885,2)</f>
        <v>0</v>
      </c>
      <c r="BL2885" s="19" t="s">
        <v>486</v>
      </c>
      <c r="BM2885" s="226" t="s">
        <v>3467</v>
      </c>
    </row>
    <row r="2886" s="2" customFormat="1">
      <c r="A2886" s="40"/>
      <c r="B2886" s="41"/>
      <c r="C2886" s="42"/>
      <c r="D2886" s="233" t="s">
        <v>325</v>
      </c>
      <c r="E2886" s="42"/>
      <c r="F2886" s="234" t="s">
        <v>3468</v>
      </c>
      <c r="G2886" s="42"/>
      <c r="H2886" s="42"/>
      <c r="I2886" s="235"/>
      <c r="J2886" s="42"/>
      <c r="K2886" s="42"/>
      <c r="L2886" s="46"/>
      <c r="M2886" s="236"/>
      <c r="N2886" s="237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325</v>
      </c>
      <c r="AU2886" s="19" t="s">
        <v>85</v>
      </c>
    </row>
    <row r="2887" s="12" customFormat="1" ht="22.8" customHeight="1">
      <c r="A2887" s="12"/>
      <c r="B2887" s="198"/>
      <c r="C2887" s="199"/>
      <c r="D2887" s="200" t="s">
        <v>74</v>
      </c>
      <c r="E2887" s="212" t="s">
        <v>3469</v>
      </c>
      <c r="F2887" s="212" t="s">
        <v>3470</v>
      </c>
      <c r="G2887" s="199"/>
      <c r="H2887" s="199"/>
      <c r="I2887" s="202"/>
      <c r="J2887" s="213">
        <f>BK2887</f>
        <v>0</v>
      </c>
      <c r="K2887" s="199"/>
      <c r="L2887" s="204"/>
      <c r="M2887" s="205"/>
      <c r="N2887" s="206"/>
      <c r="O2887" s="206"/>
      <c r="P2887" s="207">
        <f>SUM(P2888:P3115)</f>
        <v>0</v>
      </c>
      <c r="Q2887" s="206"/>
      <c r="R2887" s="207">
        <f>SUM(R2888:R3115)</f>
        <v>6.4273137999999994</v>
      </c>
      <c r="S2887" s="206"/>
      <c r="T2887" s="208">
        <f>SUM(T2888:T3115)</f>
        <v>0</v>
      </c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R2887" s="209" t="s">
        <v>85</v>
      </c>
      <c r="AT2887" s="210" t="s">
        <v>74</v>
      </c>
      <c r="AU2887" s="210" t="s">
        <v>82</v>
      </c>
      <c r="AY2887" s="209" t="s">
        <v>207</v>
      </c>
      <c r="BK2887" s="211">
        <f>SUM(BK2888:BK3115)</f>
        <v>0</v>
      </c>
    </row>
    <row r="2888" s="2" customFormat="1" ht="16.5" customHeight="1">
      <c r="A2888" s="40"/>
      <c r="B2888" s="41"/>
      <c r="C2888" s="214" t="s">
        <v>3471</v>
      </c>
      <c r="D2888" s="214" t="s">
        <v>211</v>
      </c>
      <c r="E2888" s="215" t="s">
        <v>3472</v>
      </c>
      <c r="F2888" s="216" t="s">
        <v>3473</v>
      </c>
      <c r="G2888" s="217" t="s">
        <v>220</v>
      </c>
      <c r="H2888" s="218">
        <v>276.41000000000003</v>
      </c>
      <c r="I2888" s="219"/>
      <c r="J2888" s="220">
        <f>ROUND(I2888*H2888,2)</f>
        <v>0</v>
      </c>
      <c r="K2888" s="216" t="s">
        <v>323</v>
      </c>
      <c r="L2888" s="46"/>
      <c r="M2888" s="229" t="s">
        <v>19</v>
      </c>
      <c r="N2888" s="230" t="s">
        <v>46</v>
      </c>
      <c r="O2888" s="86"/>
      <c r="P2888" s="231">
        <f>O2888*H2888</f>
        <v>0</v>
      </c>
      <c r="Q2888" s="231">
        <v>0.00029999999999999997</v>
      </c>
      <c r="R2888" s="231">
        <f>Q2888*H2888</f>
        <v>0.082922999999999997</v>
      </c>
      <c r="S2888" s="231">
        <v>0</v>
      </c>
      <c r="T2888" s="232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6" t="s">
        <v>486</v>
      </c>
      <c r="AT2888" s="226" t="s">
        <v>211</v>
      </c>
      <c r="AU2888" s="226" t="s">
        <v>85</v>
      </c>
      <c r="AY2888" s="19" t="s">
        <v>207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19" t="s">
        <v>82</v>
      </c>
      <c r="BK2888" s="227">
        <f>ROUND(I2888*H2888,2)</f>
        <v>0</v>
      </c>
      <c r="BL2888" s="19" t="s">
        <v>486</v>
      </c>
      <c r="BM2888" s="226" t="s">
        <v>3474</v>
      </c>
    </row>
    <row r="2889" s="2" customFormat="1">
      <c r="A2889" s="40"/>
      <c r="B2889" s="41"/>
      <c r="C2889" s="42"/>
      <c r="D2889" s="233" t="s">
        <v>325</v>
      </c>
      <c r="E2889" s="42"/>
      <c r="F2889" s="234" t="s">
        <v>3475</v>
      </c>
      <c r="G2889" s="42"/>
      <c r="H2889" s="42"/>
      <c r="I2889" s="235"/>
      <c r="J2889" s="42"/>
      <c r="K2889" s="42"/>
      <c r="L2889" s="46"/>
      <c r="M2889" s="236"/>
      <c r="N2889" s="237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325</v>
      </c>
      <c r="AU2889" s="19" t="s">
        <v>85</v>
      </c>
    </row>
    <row r="2890" s="13" customFormat="1">
      <c r="A2890" s="13"/>
      <c r="B2890" s="238"/>
      <c r="C2890" s="239"/>
      <c r="D2890" s="240" t="s">
        <v>327</v>
      </c>
      <c r="E2890" s="241" t="s">
        <v>19</v>
      </c>
      <c r="F2890" s="242" t="s">
        <v>3476</v>
      </c>
      <c r="G2890" s="239"/>
      <c r="H2890" s="241" t="s">
        <v>19</v>
      </c>
      <c r="I2890" s="243"/>
      <c r="J2890" s="239"/>
      <c r="K2890" s="239"/>
      <c r="L2890" s="244"/>
      <c r="M2890" s="245"/>
      <c r="N2890" s="246"/>
      <c r="O2890" s="246"/>
      <c r="P2890" s="246"/>
      <c r="Q2890" s="246"/>
      <c r="R2890" s="246"/>
      <c r="S2890" s="246"/>
      <c r="T2890" s="247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8" t="s">
        <v>327</v>
      </c>
      <c r="AU2890" s="248" t="s">
        <v>85</v>
      </c>
      <c r="AV2890" s="13" t="s">
        <v>82</v>
      </c>
      <c r="AW2890" s="13" t="s">
        <v>36</v>
      </c>
      <c r="AX2890" s="13" t="s">
        <v>75</v>
      </c>
      <c r="AY2890" s="248" t="s">
        <v>207</v>
      </c>
    </row>
    <row r="2891" s="14" customFormat="1">
      <c r="A2891" s="14"/>
      <c r="B2891" s="249"/>
      <c r="C2891" s="250"/>
      <c r="D2891" s="240" t="s">
        <v>327</v>
      </c>
      <c r="E2891" s="251" t="s">
        <v>19</v>
      </c>
      <c r="F2891" s="252" t="s">
        <v>3477</v>
      </c>
      <c r="G2891" s="250"/>
      <c r="H2891" s="253">
        <v>276.41000000000003</v>
      </c>
      <c r="I2891" s="254"/>
      <c r="J2891" s="250"/>
      <c r="K2891" s="250"/>
      <c r="L2891" s="255"/>
      <c r="M2891" s="256"/>
      <c r="N2891" s="257"/>
      <c r="O2891" s="257"/>
      <c r="P2891" s="257"/>
      <c r="Q2891" s="257"/>
      <c r="R2891" s="257"/>
      <c r="S2891" s="257"/>
      <c r="T2891" s="258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9" t="s">
        <v>327</v>
      </c>
      <c r="AU2891" s="259" t="s">
        <v>85</v>
      </c>
      <c r="AV2891" s="14" t="s">
        <v>85</v>
      </c>
      <c r="AW2891" s="14" t="s">
        <v>36</v>
      </c>
      <c r="AX2891" s="14" t="s">
        <v>82</v>
      </c>
      <c r="AY2891" s="259" t="s">
        <v>207</v>
      </c>
    </row>
    <row r="2892" s="2" customFormat="1" ht="16.5" customHeight="1">
      <c r="A2892" s="40"/>
      <c r="B2892" s="41"/>
      <c r="C2892" s="214" t="s">
        <v>3478</v>
      </c>
      <c r="D2892" s="214" t="s">
        <v>211</v>
      </c>
      <c r="E2892" s="215" t="s">
        <v>3479</v>
      </c>
      <c r="F2892" s="216" t="s">
        <v>3480</v>
      </c>
      <c r="G2892" s="217" t="s">
        <v>220</v>
      </c>
      <c r="H2892" s="218">
        <v>39.531999999999996</v>
      </c>
      <c r="I2892" s="219"/>
      <c r="J2892" s="220">
        <f>ROUND(I2892*H2892,2)</f>
        <v>0</v>
      </c>
      <c r="K2892" s="216" t="s">
        <v>323</v>
      </c>
      <c r="L2892" s="46"/>
      <c r="M2892" s="229" t="s">
        <v>19</v>
      </c>
      <c r="N2892" s="230" t="s">
        <v>46</v>
      </c>
      <c r="O2892" s="86"/>
      <c r="P2892" s="231">
        <f>O2892*H2892</f>
        <v>0</v>
      </c>
      <c r="Q2892" s="231">
        <v>0.0015</v>
      </c>
      <c r="R2892" s="231">
        <f>Q2892*H2892</f>
        <v>0.059297999999999997</v>
      </c>
      <c r="S2892" s="231">
        <v>0</v>
      </c>
      <c r="T2892" s="232">
        <f>S2892*H2892</f>
        <v>0</v>
      </c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R2892" s="226" t="s">
        <v>486</v>
      </c>
      <c r="AT2892" s="226" t="s">
        <v>211</v>
      </c>
      <c r="AU2892" s="226" t="s">
        <v>85</v>
      </c>
      <c r="AY2892" s="19" t="s">
        <v>207</v>
      </c>
      <c r="BE2892" s="227">
        <f>IF(N2892="základní",J2892,0)</f>
        <v>0</v>
      </c>
      <c r="BF2892" s="227">
        <f>IF(N2892="snížená",J2892,0)</f>
        <v>0</v>
      </c>
      <c r="BG2892" s="227">
        <f>IF(N2892="zákl. přenesená",J2892,0)</f>
        <v>0</v>
      </c>
      <c r="BH2892" s="227">
        <f>IF(N2892="sníž. přenesená",J2892,0)</f>
        <v>0</v>
      </c>
      <c r="BI2892" s="227">
        <f>IF(N2892="nulová",J2892,0)</f>
        <v>0</v>
      </c>
      <c r="BJ2892" s="19" t="s">
        <v>82</v>
      </c>
      <c r="BK2892" s="227">
        <f>ROUND(I2892*H2892,2)</f>
        <v>0</v>
      </c>
      <c r="BL2892" s="19" t="s">
        <v>486</v>
      </c>
      <c r="BM2892" s="226" t="s">
        <v>3481</v>
      </c>
    </row>
    <row r="2893" s="2" customFormat="1">
      <c r="A2893" s="40"/>
      <c r="B2893" s="41"/>
      <c r="C2893" s="42"/>
      <c r="D2893" s="233" t="s">
        <v>325</v>
      </c>
      <c r="E2893" s="42"/>
      <c r="F2893" s="234" t="s">
        <v>3482</v>
      </c>
      <c r="G2893" s="42"/>
      <c r="H2893" s="42"/>
      <c r="I2893" s="235"/>
      <c r="J2893" s="42"/>
      <c r="K2893" s="42"/>
      <c r="L2893" s="46"/>
      <c r="M2893" s="236"/>
      <c r="N2893" s="237"/>
      <c r="O2893" s="86"/>
      <c r="P2893" s="86"/>
      <c r="Q2893" s="86"/>
      <c r="R2893" s="86"/>
      <c r="S2893" s="86"/>
      <c r="T2893" s="87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325</v>
      </c>
      <c r="AU2893" s="19" t="s">
        <v>85</v>
      </c>
    </row>
    <row r="2894" s="13" customFormat="1">
      <c r="A2894" s="13"/>
      <c r="B2894" s="238"/>
      <c r="C2894" s="239"/>
      <c r="D2894" s="240" t="s">
        <v>327</v>
      </c>
      <c r="E2894" s="241" t="s">
        <v>19</v>
      </c>
      <c r="F2894" s="242" t="s">
        <v>764</v>
      </c>
      <c r="G2894" s="239"/>
      <c r="H2894" s="241" t="s">
        <v>19</v>
      </c>
      <c r="I2894" s="243"/>
      <c r="J2894" s="239"/>
      <c r="K2894" s="239"/>
      <c r="L2894" s="244"/>
      <c r="M2894" s="245"/>
      <c r="N2894" s="246"/>
      <c r="O2894" s="246"/>
      <c r="P2894" s="246"/>
      <c r="Q2894" s="246"/>
      <c r="R2894" s="246"/>
      <c r="S2894" s="246"/>
      <c r="T2894" s="247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8" t="s">
        <v>327</v>
      </c>
      <c r="AU2894" s="248" t="s">
        <v>85</v>
      </c>
      <c r="AV2894" s="13" t="s">
        <v>82</v>
      </c>
      <c r="AW2894" s="13" t="s">
        <v>36</v>
      </c>
      <c r="AX2894" s="13" t="s">
        <v>75</v>
      </c>
      <c r="AY2894" s="248" t="s">
        <v>207</v>
      </c>
    </row>
    <row r="2895" s="13" customFormat="1">
      <c r="A2895" s="13"/>
      <c r="B2895" s="238"/>
      <c r="C2895" s="239"/>
      <c r="D2895" s="240" t="s">
        <v>327</v>
      </c>
      <c r="E2895" s="241" t="s">
        <v>19</v>
      </c>
      <c r="F2895" s="242" t="s">
        <v>1612</v>
      </c>
      <c r="G2895" s="239"/>
      <c r="H2895" s="241" t="s">
        <v>19</v>
      </c>
      <c r="I2895" s="243"/>
      <c r="J2895" s="239"/>
      <c r="K2895" s="239"/>
      <c r="L2895" s="244"/>
      <c r="M2895" s="245"/>
      <c r="N2895" s="246"/>
      <c r="O2895" s="246"/>
      <c r="P2895" s="246"/>
      <c r="Q2895" s="246"/>
      <c r="R2895" s="246"/>
      <c r="S2895" s="246"/>
      <c r="T2895" s="247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8" t="s">
        <v>327</v>
      </c>
      <c r="AU2895" s="248" t="s">
        <v>85</v>
      </c>
      <c r="AV2895" s="13" t="s">
        <v>82</v>
      </c>
      <c r="AW2895" s="13" t="s">
        <v>36</v>
      </c>
      <c r="AX2895" s="13" t="s">
        <v>75</v>
      </c>
      <c r="AY2895" s="248" t="s">
        <v>207</v>
      </c>
    </row>
    <row r="2896" s="14" customFormat="1">
      <c r="A2896" s="14"/>
      <c r="B2896" s="249"/>
      <c r="C2896" s="250"/>
      <c r="D2896" s="240" t="s">
        <v>327</v>
      </c>
      <c r="E2896" s="251" t="s">
        <v>19</v>
      </c>
      <c r="F2896" s="252" t="s">
        <v>3483</v>
      </c>
      <c r="G2896" s="250"/>
      <c r="H2896" s="253">
        <v>0.628</v>
      </c>
      <c r="I2896" s="254"/>
      <c r="J2896" s="250"/>
      <c r="K2896" s="250"/>
      <c r="L2896" s="255"/>
      <c r="M2896" s="256"/>
      <c r="N2896" s="257"/>
      <c r="O2896" s="257"/>
      <c r="P2896" s="257"/>
      <c r="Q2896" s="257"/>
      <c r="R2896" s="257"/>
      <c r="S2896" s="257"/>
      <c r="T2896" s="258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9" t="s">
        <v>327</v>
      </c>
      <c r="AU2896" s="259" t="s">
        <v>85</v>
      </c>
      <c r="AV2896" s="14" t="s">
        <v>85</v>
      </c>
      <c r="AW2896" s="14" t="s">
        <v>36</v>
      </c>
      <c r="AX2896" s="14" t="s">
        <v>75</v>
      </c>
      <c r="AY2896" s="259" t="s">
        <v>207</v>
      </c>
    </row>
    <row r="2897" s="14" customFormat="1">
      <c r="A2897" s="14"/>
      <c r="B2897" s="249"/>
      <c r="C2897" s="250"/>
      <c r="D2897" s="240" t="s">
        <v>327</v>
      </c>
      <c r="E2897" s="251" t="s">
        <v>19</v>
      </c>
      <c r="F2897" s="252" t="s">
        <v>3484</v>
      </c>
      <c r="G2897" s="250"/>
      <c r="H2897" s="253">
        <v>3.456</v>
      </c>
      <c r="I2897" s="254"/>
      <c r="J2897" s="250"/>
      <c r="K2897" s="250"/>
      <c r="L2897" s="255"/>
      <c r="M2897" s="256"/>
      <c r="N2897" s="257"/>
      <c r="O2897" s="257"/>
      <c r="P2897" s="257"/>
      <c r="Q2897" s="257"/>
      <c r="R2897" s="257"/>
      <c r="S2897" s="257"/>
      <c r="T2897" s="258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9" t="s">
        <v>327</v>
      </c>
      <c r="AU2897" s="259" t="s">
        <v>85</v>
      </c>
      <c r="AV2897" s="14" t="s">
        <v>85</v>
      </c>
      <c r="AW2897" s="14" t="s">
        <v>36</v>
      </c>
      <c r="AX2897" s="14" t="s">
        <v>75</v>
      </c>
      <c r="AY2897" s="259" t="s">
        <v>207</v>
      </c>
    </row>
    <row r="2898" s="13" customFormat="1">
      <c r="A2898" s="13"/>
      <c r="B2898" s="238"/>
      <c r="C2898" s="239"/>
      <c r="D2898" s="240" t="s">
        <v>327</v>
      </c>
      <c r="E2898" s="241" t="s">
        <v>19</v>
      </c>
      <c r="F2898" s="242" t="s">
        <v>1614</v>
      </c>
      <c r="G2898" s="239"/>
      <c r="H2898" s="241" t="s">
        <v>19</v>
      </c>
      <c r="I2898" s="243"/>
      <c r="J2898" s="239"/>
      <c r="K2898" s="239"/>
      <c r="L2898" s="244"/>
      <c r="M2898" s="245"/>
      <c r="N2898" s="246"/>
      <c r="O2898" s="246"/>
      <c r="P2898" s="246"/>
      <c r="Q2898" s="246"/>
      <c r="R2898" s="246"/>
      <c r="S2898" s="246"/>
      <c r="T2898" s="247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8" t="s">
        <v>327</v>
      </c>
      <c r="AU2898" s="248" t="s">
        <v>85</v>
      </c>
      <c r="AV2898" s="13" t="s">
        <v>82</v>
      </c>
      <c r="AW2898" s="13" t="s">
        <v>36</v>
      </c>
      <c r="AX2898" s="13" t="s">
        <v>75</v>
      </c>
      <c r="AY2898" s="248" t="s">
        <v>207</v>
      </c>
    </row>
    <row r="2899" s="14" customFormat="1">
      <c r="A2899" s="14"/>
      <c r="B2899" s="249"/>
      <c r="C2899" s="250"/>
      <c r="D2899" s="240" t="s">
        <v>327</v>
      </c>
      <c r="E2899" s="251" t="s">
        <v>19</v>
      </c>
      <c r="F2899" s="252" t="s">
        <v>3485</v>
      </c>
      <c r="G2899" s="250"/>
      <c r="H2899" s="253">
        <v>0.63600000000000001</v>
      </c>
      <c r="I2899" s="254"/>
      <c r="J2899" s="250"/>
      <c r="K2899" s="250"/>
      <c r="L2899" s="255"/>
      <c r="M2899" s="256"/>
      <c r="N2899" s="257"/>
      <c r="O2899" s="257"/>
      <c r="P2899" s="257"/>
      <c r="Q2899" s="257"/>
      <c r="R2899" s="257"/>
      <c r="S2899" s="257"/>
      <c r="T2899" s="258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9" t="s">
        <v>327</v>
      </c>
      <c r="AU2899" s="259" t="s">
        <v>85</v>
      </c>
      <c r="AV2899" s="14" t="s">
        <v>85</v>
      </c>
      <c r="AW2899" s="14" t="s">
        <v>36</v>
      </c>
      <c r="AX2899" s="14" t="s">
        <v>75</v>
      </c>
      <c r="AY2899" s="259" t="s">
        <v>207</v>
      </c>
    </row>
    <row r="2900" s="13" customFormat="1">
      <c r="A2900" s="13"/>
      <c r="B2900" s="238"/>
      <c r="C2900" s="239"/>
      <c r="D2900" s="240" t="s">
        <v>327</v>
      </c>
      <c r="E2900" s="241" t="s">
        <v>19</v>
      </c>
      <c r="F2900" s="242" t="s">
        <v>1616</v>
      </c>
      <c r="G2900" s="239"/>
      <c r="H2900" s="241" t="s">
        <v>19</v>
      </c>
      <c r="I2900" s="243"/>
      <c r="J2900" s="239"/>
      <c r="K2900" s="239"/>
      <c r="L2900" s="244"/>
      <c r="M2900" s="245"/>
      <c r="N2900" s="246"/>
      <c r="O2900" s="246"/>
      <c r="P2900" s="246"/>
      <c r="Q2900" s="246"/>
      <c r="R2900" s="246"/>
      <c r="S2900" s="246"/>
      <c r="T2900" s="247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8" t="s">
        <v>327</v>
      </c>
      <c r="AU2900" s="248" t="s">
        <v>85</v>
      </c>
      <c r="AV2900" s="13" t="s">
        <v>82</v>
      </c>
      <c r="AW2900" s="13" t="s">
        <v>36</v>
      </c>
      <c r="AX2900" s="13" t="s">
        <v>75</v>
      </c>
      <c r="AY2900" s="248" t="s">
        <v>207</v>
      </c>
    </row>
    <row r="2901" s="14" customFormat="1">
      <c r="A2901" s="14"/>
      <c r="B2901" s="249"/>
      <c r="C2901" s="250"/>
      <c r="D2901" s="240" t="s">
        <v>327</v>
      </c>
      <c r="E2901" s="251" t="s">
        <v>19</v>
      </c>
      <c r="F2901" s="252" t="s">
        <v>3486</v>
      </c>
      <c r="G2901" s="250"/>
      <c r="H2901" s="253">
        <v>0.38800000000000001</v>
      </c>
      <c r="I2901" s="254"/>
      <c r="J2901" s="250"/>
      <c r="K2901" s="250"/>
      <c r="L2901" s="255"/>
      <c r="M2901" s="256"/>
      <c r="N2901" s="257"/>
      <c r="O2901" s="257"/>
      <c r="P2901" s="257"/>
      <c r="Q2901" s="257"/>
      <c r="R2901" s="257"/>
      <c r="S2901" s="257"/>
      <c r="T2901" s="258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9" t="s">
        <v>327</v>
      </c>
      <c r="AU2901" s="259" t="s">
        <v>85</v>
      </c>
      <c r="AV2901" s="14" t="s">
        <v>85</v>
      </c>
      <c r="AW2901" s="14" t="s">
        <v>36</v>
      </c>
      <c r="AX2901" s="14" t="s">
        <v>75</v>
      </c>
      <c r="AY2901" s="259" t="s">
        <v>207</v>
      </c>
    </row>
    <row r="2902" s="13" customFormat="1">
      <c r="A2902" s="13"/>
      <c r="B2902" s="238"/>
      <c r="C2902" s="239"/>
      <c r="D2902" s="240" t="s">
        <v>327</v>
      </c>
      <c r="E2902" s="241" t="s">
        <v>19</v>
      </c>
      <c r="F2902" s="242" t="s">
        <v>1618</v>
      </c>
      <c r="G2902" s="239"/>
      <c r="H2902" s="241" t="s">
        <v>19</v>
      </c>
      <c r="I2902" s="243"/>
      <c r="J2902" s="239"/>
      <c r="K2902" s="239"/>
      <c r="L2902" s="244"/>
      <c r="M2902" s="245"/>
      <c r="N2902" s="246"/>
      <c r="O2902" s="246"/>
      <c r="P2902" s="246"/>
      <c r="Q2902" s="246"/>
      <c r="R2902" s="246"/>
      <c r="S2902" s="246"/>
      <c r="T2902" s="247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8" t="s">
        <v>327</v>
      </c>
      <c r="AU2902" s="248" t="s">
        <v>85</v>
      </c>
      <c r="AV2902" s="13" t="s">
        <v>82</v>
      </c>
      <c r="AW2902" s="13" t="s">
        <v>36</v>
      </c>
      <c r="AX2902" s="13" t="s">
        <v>75</v>
      </c>
      <c r="AY2902" s="248" t="s">
        <v>207</v>
      </c>
    </row>
    <row r="2903" s="14" customFormat="1">
      <c r="A2903" s="14"/>
      <c r="B2903" s="249"/>
      <c r="C2903" s="250"/>
      <c r="D2903" s="240" t="s">
        <v>327</v>
      </c>
      <c r="E2903" s="251" t="s">
        <v>19</v>
      </c>
      <c r="F2903" s="252" t="s">
        <v>3487</v>
      </c>
      <c r="G2903" s="250"/>
      <c r="H2903" s="253">
        <v>0.41999999999999998</v>
      </c>
      <c r="I2903" s="254"/>
      <c r="J2903" s="250"/>
      <c r="K2903" s="250"/>
      <c r="L2903" s="255"/>
      <c r="M2903" s="256"/>
      <c r="N2903" s="257"/>
      <c r="O2903" s="257"/>
      <c r="P2903" s="257"/>
      <c r="Q2903" s="257"/>
      <c r="R2903" s="257"/>
      <c r="S2903" s="257"/>
      <c r="T2903" s="258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9" t="s">
        <v>327</v>
      </c>
      <c r="AU2903" s="259" t="s">
        <v>85</v>
      </c>
      <c r="AV2903" s="14" t="s">
        <v>85</v>
      </c>
      <c r="AW2903" s="14" t="s">
        <v>36</v>
      </c>
      <c r="AX2903" s="14" t="s">
        <v>75</v>
      </c>
      <c r="AY2903" s="259" t="s">
        <v>207</v>
      </c>
    </row>
    <row r="2904" s="13" customFormat="1">
      <c r="A2904" s="13"/>
      <c r="B2904" s="238"/>
      <c r="C2904" s="239"/>
      <c r="D2904" s="240" t="s">
        <v>327</v>
      </c>
      <c r="E2904" s="241" t="s">
        <v>19</v>
      </c>
      <c r="F2904" s="242" t="s">
        <v>1622</v>
      </c>
      <c r="G2904" s="239"/>
      <c r="H2904" s="241" t="s">
        <v>19</v>
      </c>
      <c r="I2904" s="243"/>
      <c r="J2904" s="239"/>
      <c r="K2904" s="239"/>
      <c r="L2904" s="244"/>
      <c r="M2904" s="245"/>
      <c r="N2904" s="246"/>
      <c r="O2904" s="246"/>
      <c r="P2904" s="246"/>
      <c r="Q2904" s="246"/>
      <c r="R2904" s="246"/>
      <c r="S2904" s="246"/>
      <c r="T2904" s="247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8" t="s">
        <v>327</v>
      </c>
      <c r="AU2904" s="248" t="s">
        <v>85</v>
      </c>
      <c r="AV2904" s="13" t="s">
        <v>82</v>
      </c>
      <c r="AW2904" s="13" t="s">
        <v>36</v>
      </c>
      <c r="AX2904" s="13" t="s">
        <v>75</v>
      </c>
      <c r="AY2904" s="248" t="s">
        <v>207</v>
      </c>
    </row>
    <row r="2905" s="14" customFormat="1">
      <c r="A2905" s="14"/>
      <c r="B2905" s="249"/>
      <c r="C2905" s="250"/>
      <c r="D2905" s="240" t="s">
        <v>327</v>
      </c>
      <c r="E2905" s="251" t="s">
        <v>19</v>
      </c>
      <c r="F2905" s="252" t="s">
        <v>3483</v>
      </c>
      <c r="G2905" s="250"/>
      <c r="H2905" s="253">
        <v>0.628</v>
      </c>
      <c r="I2905" s="254"/>
      <c r="J2905" s="250"/>
      <c r="K2905" s="250"/>
      <c r="L2905" s="255"/>
      <c r="M2905" s="256"/>
      <c r="N2905" s="257"/>
      <c r="O2905" s="257"/>
      <c r="P2905" s="257"/>
      <c r="Q2905" s="257"/>
      <c r="R2905" s="257"/>
      <c r="S2905" s="257"/>
      <c r="T2905" s="258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9" t="s">
        <v>327</v>
      </c>
      <c r="AU2905" s="259" t="s">
        <v>85</v>
      </c>
      <c r="AV2905" s="14" t="s">
        <v>85</v>
      </c>
      <c r="AW2905" s="14" t="s">
        <v>36</v>
      </c>
      <c r="AX2905" s="14" t="s">
        <v>75</v>
      </c>
      <c r="AY2905" s="259" t="s">
        <v>207</v>
      </c>
    </row>
    <row r="2906" s="14" customFormat="1">
      <c r="A2906" s="14"/>
      <c r="B2906" s="249"/>
      <c r="C2906" s="250"/>
      <c r="D2906" s="240" t="s">
        <v>327</v>
      </c>
      <c r="E2906" s="251" t="s">
        <v>19</v>
      </c>
      <c r="F2906" s="252" t="s">
        <v>3484</v>
      </c>
      <c r="G2906" s="250"/>
      <c r="H2906" s="253">
        <v>3.456</v>
      </c>
      <c r="I2906" s="254"/>
      <c r="J2906" s="250"/>
      <c r="K2906" s="250"/>
      <c r="L2906" s="255"/>
      <c r="M2906" s="256"/>
      <c r="N2906" s="257"/>
      <c r="O2906" s="257"/>
      <c r="P2906" s="257"/>
      <c r="Q2906" s="257"/>
      <c r="R2906" s="257"/>
      <c r="S2906" s="257"/>
      <c r="T2906" s="258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9" t="s">
        <v>327</v>
      </c>
      <c r="AU2906" s="259" t="s">
        <v>85</v>
      </c>
      <c r="AV2906" s="14" t="s">
        <v>85</v>
      </c>
      <c r="AW2906" s="14" t="s">
        <v>36</v>
      </c>
      <c r="AX2906" s="14" t="s">
        <v>75</v>
      </c>
      <c r="AY2906" s="259" t="s">
        <v>207</v>
      </c>
    </row>
    <row r="2907" s="13" customFormat="1">
      <c r="A2907" s="13"/>
      <c r="B2907" s="238"/>
      <c r="C2907" s="239"/>
      <c r="D2907" s="240" t="s">
        <v>327</v>
      </c>
      <c r="E2907" s="241" t="s">
        <v>19</v>
      </c>
      <c r="F2907" s="242" t="s">
        <v>1623</v>
      </c>
      <c r="G2907" s="239"/>
      <c r="H2907" s="241" t="s">
        <v>19</v>
      </c>
      <c r="I2907" s="243"/>
      <c r="J2907" s="239"/>
      <c r="K2907" s="239"/>
      <c r="L2907" s="244"/>
      <c r="M2907" s="245"/>
      <c r="N2907" s="246"/>
      <c r="O2907" s="246"/>
      <c r="P2907" s="246"/>
      <c r="Q2907" s="246"/>
      <c r="R2907" s="246"/>
      <c r="S2907" s="246"/>
      <c r="T2907" s="247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8" t="s">
        <v>327</v>
      </c>
      <c r="AU2907" s="248" t="s">
        <v>85</v>
      </c>
      <c r="AV2907" s="13" t="s">
        <v>82</v>
      </c>
      <c r="AW2907" s="13" t="s">
        <v>36</v>
      </c>
      <c r="AX2907" s="13" t="s">
        <v>75</v>
      </c>
      <c r="AY2907" s="248" t="s">
        <v>207</v>
      </c>
    </row>
    <row r="2908" s="14" customFormat="1">
      <c r="A2908" s="14"/>
      <c r="B2908" s="249"/>
      <c r="C2908" s="250"/>
      <c r="D2908" s="240" t="s">
        <v>327</v>
      </c>
      <c r="E2908" s="251" t="s">
        <v>19</v>
      </c>
      <c r="F2908" s="252" t="s">
        <v>3488</v>
      </c>
      <c r="G2908" s="250"/>
      <c r="H2908" s="253">
        <v>0.29999999999999999</v>
      </c>
      <c r="I2908" s="254"/>
      <c r="J2908" s="250"/>
      <c r="K2908" s="250"/>
      <c r="L2908" s="255"/>
      <c r="M2908" s="256"/>
      <c r="N2908" s="257"/>
      <c r="O2908" s="257"/>
      <c r="P2908" s="257"/>
      <c r="Q2908" s="257"/>
      <c r="R2908" s="257"/>
      <c r="S2908" s="257"/>
      <c r="T2908" s="258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9" t="s">
        <v>327</v>
      </c>
      <c r="AU2908" s="259" t="s">
        <v>85</v>
      </c>
      <c r="AV2908" s="14" t="s">
        <v>85</v>
      </c>
      <c r="AW2908" s="14" t="s">
        <v>36</v>
      </c>
      <c r="AX2908" s="14" t="s">
        <v>75</v>
      </c>
      <c r="AY2908" s="259" t="s">
        <v>207</v>
      </c>
    </row>
    <row r="2909" s="16" customFormat="1">
      <c r="A2909" s="16"/>
      <c r="B2909" s="271"/>
      <c r="C2909" s="272"/>
      <c r="D2909" s="240" t="s">
        <v>327</v>
      </c>
      <c r="E2909" s="273" t="s">
        <v>19</v>
      </c>
      <c r="F2909" s="274" t="s">
        <v>420</v>
      </c>
      <c r="G2909" s="272"/>
      <c r="H2909" s="275">
        <v>9.9120000000000008</v>
      </c>
      <c r="I2909" s="276"/>
      <c r="J2909" s="272"/>
      <c r="K2909" s="272"/>
      <c r="L2909" s="277"/>
      <c r="M2909" s="278"/>
      <c r="N2909" s="279"/>
      <c r="O2909" s="279"/>
      <c r="P2909" s="279"/>
      <c r="Q2909" s="279"/>
      <c r="R2909" s="279"/>
      <c r="S2909" s="279"/>
      <c r="T2909" s="280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81" t="s">
        <v>327</v>
      </c>
      <c r="AU2909" s="281" t="s">
        <v>85</v>
      </c>
      <c r="AV2909" s="16" t="s">
        <v>216</v>
      </c>
      <c r="AW2909" s="16" t="s">
        <v>36</v>
      </c>
      <c r="AX2909" s="16" t="s">
        <v>75</v>
      </c>
      <c r="AY2909" s="281" t="s">
        <v>207</v>
      </c>
    </row>
    <row r="2910" s="13" customFormat="1">
      <c r="A2910" s="13"/>
      <c r="B2910" s="238"/>
      <c r="C2910" s="239"/>
      <c r="D2910" s="240" t="s">
        <v>327</v>
      </c>
      <c r="E2910" s="241" t="s">
        <v>19</v>
      </c>
      <c r="F2910" s="242" t="s">
        <v>769</v>
      </c>
      <c r="G2910" s="239"/>
      <c r="H2910" s="241" t="s">
        <v>19</v>
      </c>
      <c r="I2910" s="243"/>
      <c r="J2910" s="239"/>
      <c r="K2910" s="239"/>
      <c r="L2910" s="244"/>
      <c r="M2910" s="245"/>
      <c r="N2910" s="246"/>
      <c r="O2910" s="246"/>
      <c r="P2910" s="246"/>
      <c r="Q2910" s="246"/>
      <c r="R2910" s="246"/>
      <c r="S2910" s="246"/>
      <c r="T2910" s="247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8" t="s">
        <v>327</v>
      </c>
      <c r="AU2910" s="248" t="s">
        <v>85</v>
      </c>
      <c r="AV2910" s="13" t="s">
        <v>82</v>
      </c>
      <c r="AW2910" s="13" t="s">
        <v>36</v>
      </c>
      <c r="AX2910" s="13" t="s">
        <v>75</v>
      </c>
      <c r="AY2910" s="248" t="s">
        <v>207</v>
      </c>
    </row>
    <row r="2911" s="13" customFormat="1">
      <c r="A2911" s="13"/>
      <c r="B2911" s="238"/>
      <c r="C2911" s="239"/>
      <c r="D2911" s="240" t="s">
        <v>327</v>
      </c>
      <c r="E2911" s="241" t="s">
        <v>19</v>
      </c>
      <c r="F2911" s="242" t="s">
        <v>3229</v>
      </c>
      <c r="G2911" s="239"/>
      <c r="H2911" s="241" t="s">
        <v>19</v>
      </c>
      <c r="I2911" s="243"/>
      <c r="J2911" s="239"/>
      <c r="K2911" s="239"/>
      <c r="L2911" s="244"/>
      <c r="M2911" s="245"/>
      <c r="N2911" s="246"/>
      <c r="O2911" s="246"/>
      <c r="P2911" s="246"/>
      <c r="Q2911" s="246"/>
      <c r="R2911" s="246"/>
      <c r="S2911" s="246"/>
      <c r="T2911" s="247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8" t="s">
        <v>327</v>
      </c>
      <c r="AU2911" s="248" t="s">
        <v>85</v>
      </c>
      <c r="AV2911" s="13" t="s">
        <v>82</v>
      </c>
      <c r="AW2911" s="13" t="s">
        <v>36</v>
      </c>
      <c r="AX2911" s="13" t="s">
        <v>75</v>
      </c>
      <c r="AY2911" s="248" t="s">
        <v>207</v>
      </c>
    </row>
    <row r="2912" s="14" customFormat="1">
      <c r="A2912" s="14"/>
      <c r="B2912" s="249"/>
      <c r="C2912" s="250"/>
      <c r="D2912" s="240" t="s">
        <v>327</v>
      </c>
      <c r="E2912" s="251" t="s">
        <v>19</v>
      </c>
      <c r="F2912" s="252" t="s">
        <v>3489</v>
      </c>
      <c r="G2912" s="250"/>
      <c r="H2912" s="253">
        <v>0.45800000000000002</v>
      </c>
      <c r="I2912" s="254"/>
      <c r="J2912" s="250"/>
      <c r="K2912" s="250"/>
      <c r="L2912" s="255"/>
      <c r="M2912" s="256"/>
      <c r="N2912" s="257"/>
      <c r="O2912" s="257"/>
      <c r="P2912" s="257"/>
      <c r="Q2912" s="257"/>
      <c r="R2912" s="257"/>
      <c r="S2912" s="257"/>
      <c r="T2912" s="258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9" t="s">
        <v>327</v>
      </c>
      <c r="AU2912" s="259" t="s">
        <v>85</v>
      </c>
      <c r="AV2912" s="14" t="s">
        <v>85</v>
      </c>
      <c r="AW2912" s="14" t="s">
        <v>36</v>
      </c>
      <c r="AX2912" s="14" t="s">
        <v>75</v>
      </c>
      <c r="AY2912" s="259" t="s">
        <v>207</v>
      </c>
    </row>
    <row r="2913" s="13" customFormat="1">
      <c r="A2913" s="13"/>
      <c r="B2913" s="238"/>
      <c r="C2913" s="239"/>
      <c r="D2913" s="240" t="s">
        <v>327</v>
      </c>
      <c r="E2913" s="241" t="s">
        <v>19</v>
      </c>
      <c r="F2913" s="242" t="s">
        <v>3231</v>
      </c>
      <c r="G2913" s="239"/>
      <c r="H2913" s="241" t="s">
        <v>19</v>
      </c>
      <c r="I2913" s="243"/>
      <c r="J2913" s="239"/>
      <c r="K2913" s="239"/>
      <c r="L2913" s="244"/>
      <c r="M2913" s="245"/>
      <c r="N2913" s="246"/>
      <c r="O2913" s="246"/>
      <c r="P2913" s="246"/>
      <c r="Q2913" s="246"/>
      <c r="R2913" s="246"/>
      <c r="S2913" s="246"/>
      <c r="T2913" s="247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8" t="s">
        <v>327</v>
      </c>
      <c r="AU2913" s="248" t="s">
        <v>85</v>
      </c>
      <c r="AV2913" s="13" t="s">
        <v>82</v>
      </c>
      <c r="AW2913" s="13" t="s">
        <v>36</v>
      </c>
      <c r="AX2913" s="13" t="s">
        <v>75</v>
      </c>
      <c r="AY2913" s="248" t="s">
        <v>207</v>
      </c>
    </row>
    <row r="2914" s="14" customFormat="1">
      <c r="A2914" s="14"/>
      <c r="B2914" s="249"/>
      <c r="C2914" s="250"/>
      <c r="D2914" s="240" t="s">
        <v>327</v>
      </c>
      <c r="E2914" s="251" t="s">
        <v>19</v>
      </c>
      <c r="F2914" s="252" t="s">
        <v>3490</v>
      </c>
      <c r="G2914" s="250"/>
      <c r="H2914" s="253">
        <v>0.73799999999999999</v>
      </c>
      <c r="I2914" s="254"/>
      <c r="J2914" s="250"/>
      <c r="K2914" s="250"/>
      <c r="L2914" s="255"/>
      <c r="M2914" s="256"/>
      <c r="N2914" s="257"/>
      <c r="O2914" s="257"/>
      <c r="P2914" s="257"/>
      <c r="Q2914" s="257"/>
      <c r="R2914" s="257"/>
      <c r="S2914" s="257"/>
      <c r="T2914" s="258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9" t="s">
        <v>327</v>
      </c>
      <c r="AU2914" s="259" t="s">
        <v>85</v>
      </c>
      <c r="AV2914" s="14" t="s">
        <v>85</v>
      </c>
      <c r="AW2914" s="14" t="s">
        <v>36</v>
      </c>
      <c r="AX2914" s="14" t="s">
        <v>75</v>
      </c>
      <c r="AY2914" s="259" t="s">
        <v>207</v>
      </c>
    </row>
    <row r="2915" s="14" customFormat="1">
      <c r="A2915" s="14"/>
      <c r="B2915" s="249"/>
      <c r="C2915" s="250"/>
      <c r="D2915" s="240" t="s">
        <v>327</v>
      </c>
      <c r="E2915" s="251" t="s">
        <v>19</v>
      </c>
      <c r="F2915" s="252" t="s">
        <v>3491</v>
      </c>
      <c r="G2915" s="250"/>
      <c r="H2915" s="253">
        <v>5.6639999999999997</v>
      </c>
      <c r="I2915" s="254"/>
      <c r="J2915" s="250"/>
      <c r="K2915" s="250"/>
      <c r="L2915" s="255"/>
      <c r="M2915" s="256"/>
      <c r="N2915" s="257"/>
      <c r="O2915" s="257"/>
      <c r="P2915" s="257"/>
      <c r="Q2915" s="257"/>
      <c r="R2915" s="257"/>
      <c r="S2915" s="257"/>
      <c r="T2915" s="258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9" t="s">
        <v>327</v>
      </c>
      <c r="AU2915" s="259" t="s">
        <v>85</v>
      </c>
      <c r="AV2915" s="14" t="s">
        <v>85</v>
      </c>
      <c r="AW2915" s="14" t="s">
        <v>36</v>
      </c>
      <c r="AX2915" s="14" t="s">
        <v>75</v>
      </c>
      <c r="AY2915" s="259" t="s">
        <v>207</v>
      </c>
    </row>
    <row r="2916" s="13" customFormat="1">
      <c r="A2916" s="13"/>
      <c r="B2916" s="238"/>
      <c r="C2916" s="239"/>
      <c r="D2916" s="240" t="s">
        <v>327</v>
      </c>
      <c r="E2916" s="241" t="s">
        <v>19</v>
      </c>
      <c r="F2916" s="242" t="s">
        <v>3233</v>
      </c>
      <c r="G2916" s="239"/>
      <c r="H2916" s="241" t="s">
        <v>19</v>
      </c>
      <c r="I2916" s="243"/>
      <c r="J2916" s="239"/>
      <c r="K2916" s="239"/>
      <c r="L2916" s="244"/>
      <c r="M2916" s="245"/>
      <c r="N2916" s="246"/>
      <c r="O2916" s="246"/>
      <c r="P2916" s="246"/>
      <c r="Q2916" s="246"/>
      <c r="R2916" s="246"/>
      <c r="S2916" s="246"/>
      <c r="T2916" s="247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8" t="s">
        <v>327</v>
      </c>
      <c r="AU2916" s="248" t="s">
        <v>85</v>
      </c>
      <c r="AV2916" s="13" t="s">
        <v>82</v>
      </c>
      <c r="AW2916" s="13" t="s">
        <v>36</v>
      </c>
      <c r="AX2916" s="13" t="s">
        <v>75</v>
      </c>
      <c r="AY2916" s="248" t="s">
        <v>207</v>
      </c>
    </row>
    <row r="2917" s="14" customFormat="1">
      <c r="A2917" s="14"/>
      <c r="B2917" s="249"/>
      <c r="C2917" s="250"/>
      <c r="D2917" s="240" t="s">
        <v>327</v>
      </c>
      <c r="E2917" s="251" t="s">
        <v>19</v>
      </c>
      <c r="F2917" s="252" t="s">
        <v>3492</v>
      </c>
      <c r="G2917" s="250"/>
      <c r="H2917" s="253">
        <v>0.71999999999999997</v>
      </c>
      <c r="I2917" s="254"/>
      <c r="J2917" s="250"/>
      <c r="K2917" s="250"/>
      <c r="L2917" s="255"/>
      <c r="M2917" s="256"/>
      <c r="N2917" s="257"/>
      <c r="O2917" s="257"/>
      <c r="P2917" s="257"/>
      <c r="Q2917" s="257"/>
      <c r="R2917" s="257"/>
      <c r="S2917" s="257"/>
      <c r="T2917" s="258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9" t="s">
        <v>327</v>
      </c>
      <c r="AU2917" s="259" t="s">
        <v>85</v>
      </c>
      <c r="AV2917" s="14" t="s">
        <v>85</v>
      </c>
      <c r="AW2917" s="14" t="s">
        <v>36</v>
      </c>
      <c r="AX2917" s="14" t="s">
        <v>75</v>
      </c>
      <c r="AY2917" s="259" t="s">
        <v>207</v>
      </c>
    </row>
    <row r="2918" s="14" customFormat="1">
      <c r="A2918" s="14"/>
      <c r="B2918" s="249"/>
      <c r="C2918" s="250"/>
      <c r="D2918" s="240" t="s">
        <v>327</v>
      </c>
      <c r="E2918" s="251" t="s">
        <v>19</v>
      </c>
      <c r="F2918" s="252" t="s">
        <v>3491</v>
      </c>
      <c r="G2918" s="250"/>
      <c r="H2918" s="253">
        <v>5.6639999999999997</v>
      </c>
      <c r="I2918" s="254"/>
      <c r="J2918" s="250"/>
      <c r="K2918" s="250"/>
      <c r="L2918" s="255"/>
      <c r="M2918" s="256"/>
      <c r="N2918" s="257"/>
      <c r="O2918" s="257"/>
      <c r="P2918" s="257"/>
      <c r="Q2918" s="257"/>
      <c r="R2918" s="257"/>
      <c r="S2918" s="257"/>
      <c r="T2918" s="258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9" t="s">
        <v>327</v>
      </c>
      <c r="AU2918" s="259" t="s">
        <v>85</v>
      </c>
      <c r="AV2918" s="14" t="s">
        <v>85</v>
      </c>
      <c r="AW2918" s="14" t="s">
        <v>36</v>
      </c>
      <c r="AX2918" s="14" t="s">
        <v>75</v>
      </c>
      <c r="AY2918" s="259" t="s">
        <v>207</v>
      </c>
    </row>
    <row r="2919" s="13" customFormat="1">
      <c r="A2919" s="13"/>
      <c r="B2919" s="238"/>
      <c r="C2919" s="239"/>
      <c r="D2919" s="240" t="s">
        <v>327</v>
      </c>
      <c r="E2919" s="241" t="s">
        <v>19</v>
      </c>
      <c r="F2919" s="242" t="s">
        <v>3235</v>
      </c>
      <c r="G2919" s="239"/>
      <c r="H2919" s="241" t="s">
        <v>19</v>
      </c>
      <c r="I2919" s="243"/>
      <c r="J2919" s="239"/>
      <c r="K2919" s="239"/>
      <c r="L2919" s="244"/>
      <c r="M2919" s="245"/>
      <c r="N2919" s="246"/>
      <c r="O2919" s="246"/>
      <c r="P2919" s="246"/>
      <c r="Q2919" s="246"/>
      <c r="R2919" s="246"/>
      <c r="S2919" s="246"/>
      <c r="T2919" s="247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8" t="s">
        <v>327</v>
      </c>
      <c r="AU2919" s="248" t="s">
        <v>85</v>
      </c>
      <c r="AV2919" s="13" t="s">
        <v>82</v>
      </c>
      <c r="AW2919" s="13" t="s">
        <v>36</v>
      </c>
      <c r="AX2919" s="13" t="s">
        <v>75</v>
      </c>
      <c r="AY2919" s="248" t="s">
        <v>207</v>
      </c>
    </row>
    <row r="2920" s="14" customFormat="1">
      <c r="A2920" s="14"/>
      <c r="B2920" s="249"/>
      <c r="C2920" s="250"/>
      <c r="D2920" s="240" t="s">
        <v>327</v>
      </c>
      <c r="E2920" s="251" t="s">
        <v>19</v>
      </c>
      <c r="F2920" s="252" t="s">
        <v>3493</v>
      </c>
      <c r="G2920" s="250"/>
      <c r="H2920" s="253">
        <v>0.42199999999999999</v>
      </c>
      <c r="I2920" s="254"/>
      <c r="J2920" s="250"/>
      <c r="K2920" s="250"/>
      <c r="L2920" s="255"/>
      <c r="M2920" s="256"/>
      <c r="N2920" s="257"/>
      <c r="O2920" s="257"/>
      <c r="P2920" s="257"/>
      <c r="Q2920" s="257"/>
      <c r="R2920" s="257"/>
      <c r="S2920" s="257"/>
      <c r="T2920" s="258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9" t="s">
        <v>327</v>
      </c>
      <c r="AU2920" s="259" t="s">
        <v>85</v>
      </c>
      <c r="AV2920" s="14" t="s">
        <v>85</v>
      </c>
      <c r="AW2920" s="14" t="s">
        <v>36</v>
      </c>
      <c r="AX2920" s="14" t="s">
        <v>75</v>
      </c>
      <c r="AY2920" s="259" t="s">
        <v>207</v>
      </c>
    </row>
    <row r="2921" s="13" customFormat="1">
      <c r="A2921" s="13"/>
      <c r="B2921" s="238"/>
      <c r="C2921" s="239"/>
      <c r="D2921" s="240" t="s">
        <v>327</v>
      </c>
      <c r="E2921" s="241" t="s">
        <v>19</v>
      </c>
      <c r="F2921" s="242" t="s">
        <v>3237</v>
      </c>
      <c r="G2921" s="239"/>
      <c r="H2921" s="241" t="s">
        <v>19</v>
      </c>
      <c r="I2921" s="243"/>
      <c r="J2921" s="239"/>
      <c r="K2921" s="239"/>
      <c r="L2921" s="244"/>
      <c r="M2921" s="245"/>
      <c r="N2921" s="246"/>
      <c r="O2921" s="246"/>
      <c r="P2921" s="246"/>
      <c r="Q2921" s="246"/>
      <c r="R2921" s="246"/>
      <c r="S2921" s="246"/>
      <c r="T2921" s="247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8" t="s">
        <v>327</v>
      </c>
      <c r="AU2921" s="248" t="s">
        <v>85</v>
      </c>
      <c r="AV2921" s="13" t="s">
        <v>82</v>
      </c>
      <c r="AW2921" s="13" t="s">
        <v>36</v>
      </c>
      <c r="AX2921" s="13" t="s">
        <v>75</v>
      </c>
      <c r="AY2921" s="248" t="s">
        <v>207</v>
      </c>
    </row>
    <row r="2922" s="14" customFormat="1">
      <c r="A2922" s="14"/>
      <c r="B2922" s="249"/>
      <c r="C2922" s="250"/>
      <c r="D2922" s="240" t="s">
        <v>327</v>
      </c>
      <c r="E2922" s="251" t="s">
        <v>19</v>
      </c>
      <c r="F2922" s="252" t="s">
        <v>3493</v>
      </c>
      <c r="G2922" s="250"/>
      <c r="H2922" s="253">
        <v>0.42199999999999999</v>
      </c>
      <c r="I2922" s="254"/>
      <c r="J2922" s="250"/>
      <c r="K2922" s="250"/>
      <c r="L2922" s="255"/>
      <c r="M2922" s="256"/>
      <c r="N2922" s="257"/>
      <c r="O2922" s="257"/>
      <c r="P2922" s="257"/>
      <c r="Q2922" s="257"/>
      <c r="R2922" s="257"/>
      <c r="S2922" s="257"/>
      <c r="T2922" s="258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9" t="s">
        <v>327</v>
      </c>
      <c r="AU2922" s="259" t="s">
        <v>85</v>
      </c>
      <c r="AV2922" s="14" t="s">
        <v>85</v>
      </c>
      <c r="AW2922" s="14" t="s">
        <v>36</v>
      </c>
      <c r="AX2922" s="14" t="s">
        <v>75</v>
      </c>
      <c r="AY2922" s="259" t="s">
        <v>207</v>
      </c>
    </row>
    <row r="2923" s="13" customFormat="1">
      <c r="A2923" s="13"/>
      <c r="B2923" s="238"/>
      <c r="C2923" s="239"/>
      <c r="D2923" s="240" t="s">
        <v>327</v>
      </c>
      <c r="E2923" s="241" t="s">
        <v>19</v>
      </c>
      <c r="F2923" s="242" t="s">
        <v>3238</v>
      </c>
      <c r="G2923" s="239"/>
      <c r="H2923" s="241" t="s">
        <v>19</v>
      </c>
      <c r="I2923" s="243"/>
      <c r="J2923" s="239"/>
      <c r="K2923" s="239"/>
      <c r="L2923" s="244"/>
      <c r="M2923" s="245"/>
      <c r="N2923" s="246"/>
      <c r="O2923" s="246"/>
      <c r="P2923" s="246"/>
      <c r="Q2923" s="246"/>
      <c r="R2923" s="246"/>
      <c r="S2923" s="246"/>
      <c r="T2923" s="247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8" t="s">
        <v>327</v>
      </c>
      <c r="AU2923" s="248" t="s">
        <v>85</v>
      </c>
      <c r="AV2923" s="13" t="s">
        <v>82</v>
      </c>
      <c r="AW2923" s="13" t="s">
        <v>36</v>
      </c>
      <c r="AX2923" s="13" t="s">
        <v>75</v>
      </c>
      <c r="AY2923" s="248" t="s">
        <v>207</v>
      </c>
    </row>
    <row r="2924" s="14" customFormat="1">
      <c r="A2924" s="14"/>
      <c r="B2924" s="249"/>
      <c r="C2924" s="250"/>
      <c r="D2924" s="240" t="s">
        <v>327</v>
      </c>
      <c r="E2924" s="251" t="s">
        <v>19</v>
      </c>
      <c r="F2924" s="252" t="s">
        <v>3492</v>
      </c>
      <c r="G2924" s="250"/>
      <c r="H2924" s="253">
        <v>0.71999999999999997</v>
      </c>
      <c r="I2924" s="254"/>
      <c r="J2924" s="250"/>
      <c r="K2924" s="250"/>
      <c r="L2924" s="255"/>
      <c r="M2924" s="256"/>
      <c r="N2924" s="257"/>
      <c r="O2924" s="257"/>
      <c r="P2924" s="257"/>
      <c r="Q2924" s="257"/>
      <c r="R2924" s="257"/>
      <c r="S2924" s="257"/>
      <c r="T2924" s="258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9" t="s">
        <v>327</v>
      </c>
      <c r="AU2924" s="259" t="s">
        <v>85</v>
      </c>
      <c r="AV2924" s="14" t="s">
        <v>85</v>
      </c>
      <c r="AW2924" s="14" t="s">
        <v>36</v>
      </c>
      <c r="AX2924" s="14" t="s">
        <v>75</v>
      </c>
      <c r="AY2924" s="259" t="s">
        <v>207</v>
      </c>
    </row>
    <row r="2925" s="14" customFormat="1">
      <c r="A2925" s="14"/>
      <c r="B2925" s="249"/>
      <c r="C2925" s="250"/>
      <c r="D2925" s="240" t="s">
        <v>327</v>
      </c>
      <c r="E2925" s="251" t="s">
        <v>19</v>
      </c>
      <c r="F2925" s="252" t="s">
        <v>3491</v>
      </c>
      <c r="G2925" s="250"/>
      <c r="H2925" s="253">
        <v>5.6639999999999997</v>
      </c>
      <c r="I2925" s="254"/>
      <c r="J2925" s="250"/>
      <c r="K2925" s="250"/>
      <c r="L2925" s="255"/>
      <c r="M2925" s="256"/>
      <c r="N2925" s="257"/>
      <c r="O2925" s="257"/>
      <c r="P2925" s="257"/>
      <c r="Q2925" s="257"/>
      <c r="R2925" s="257"/>
      <c r="S2925" s="257"/>
      <c r="T2925" s="258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9" t="s">
        <v>327</v>
      </c>
      <c r="AU2925" s="259" t="s">
        <v>85</v>
      </c>
      <c r="AV2925" s="14" t="s">
        <v>85</v>
      </c>
      <c r="AW2925" s="14" t="s">
        <v>36</v>
      </c>
      <c r="AX2925" s="14" t="s">
        <v>75</v>
      </c>
      <c r="AY2925" s="259" t="s">
        <v>207</v>
      </c>
    </row>
    <row r="2926" s="13" customFormat="1">
      <c r="A2926" s="13"/>
      <c r="B2926" s="238"/>
      <c r="C2926" s="239"/>
      <c r="D2926" s="240" t="s">
        <v>327</v>
      </c>
      <c r="E2926" s="241" t="s">
        <v>19</v>
      </c>
      <c r="F2926" s="242" t="s">
        <v>3239</v>
      </c>
      <c r="G2926" s="239"/>
      <c r="H2926" s="241" t="s">
        <v>19</v>
      </c>
      <c r="I2926" s="243"/>
      <c r="J2926" s="239"/>
      <c r="K2926" s="239"/>
      <c r="L2926" s="244"/>
      <c r="M2926" s="245"/>
      <c r="N2926" s="246"/>
      <c r="O2926" s="246"/>
      <c r="P2926" s="246"/>
      <c r="Q2926" s="246"/>
      <c r="R2926" s="246"/>
      <c r="S2926" s="246"/>
      <c r="T2926" s="247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8" t="s">
        <v>327</v>
      </c>
      <c r="AU2926" s="248" t="s">
        <v>85</v>
      </c>
      <c r="AV2926" s="13" t="s">
        <v>82</v>
      </c>
      <c r="AW2926" s="13" t="s">
        <v>36</v>
      </c>
      <c r="AX2926" s="13" t="s">
        <v>75</v>
      </c>
      <c r="AY2926" s="248" t="s">
        <v>207</v>
      </c>
    </row>
    <row r="2927" s="14" customFormat="1">
      <c r="A2927" s="14"/>
      <c r="B2927" s="249"/>
      <c r="C2927" s="250"/>
      <c r="D2927" s="240" t="s">
        <v>327</v>
      </c>
      <c r="E2927" s="251" t="s">
        <v>19</v>
      </c>
      <c r="F2927" s="252" t="s">
        <v>3494</v>
      </c>
      <c r="G2927" s="250"/>
      <c r="H2927" s="253">
        <v>0.72599999999999998</v>
      </c>
      <c r="I2927" s="254"/>
      <c r="J2927" s="250"/>
      <c r="K2927" s="250"/>
      <c r="L2927" s="255"/>
      <c r="M2927" s="256"/>
      <c r="N2927" s="257"/>
      <c r="O2927" s="257"/>
      <c r="P2927" s="257"/>
      <c r="Q2927" s="257"/>
      <c r="R2927" s="257"/>
      <c r="S2927" s="257"/>
      <c r="T2927" s="258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9" t="s">
        <v>327</v>
      </c>
      <c r="AU2927" s="259" t="s">
        <v>85</v>
      </c>
      <c r="AV2927" s="14" t="s">
        <v>85</v>
      </c>
      <c r="AW2927" s="14" t="s">
        <v>36</v>
      </c>
      <c r="AX2927" s="14" t="s">
        <v>75</v>
      </c>
      <c r="AY2927" s="259" t="s">
        <v>207</v>
      </c>
    </row>
    <row r="2928" s="14" customFormat="1">
      <c r="A2928" s="14"/>
      <c r="B2928" s="249"/>
      <c r="C2928" s="250"/>
      <c r="D2928" s="240" t="s">
        <v>327</v>
      </c>
      <c r="E2928" s="251" t="s">
        <v>19</v>
      </c>
      <c r="F2928" s="252" t="s">
        <v>3491</v>
      </c>
      <c r="G2928" s="250"/>
      <c r="H2928" s="253">
        <v>5.6639999999999997</v>
      </c>
      <c r="I2928" s="254"/>
      <c r="J2928" s="250"/>
      <c r="K2928" s="250"/>
      <c r="L2928" s="255"/>
      <c r="M2928" s="256"/>
      <c r="N2928" s="257"/>
      <c r="O2928" s="257"/>
      <c r="P2928" s="257"/>
      <c r="Q2928" s="257"/>
      <c r="R2928" s="257"/>
      <c r="S2928" s="257"/>
      <c r="T2928" s="258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9" t="s">
        <v>327</v>
      </c>
      <c r="AU2928" s="259" t="s">
        <v>85</v>
      </c>
      <c r="AV2928" s="14" t="s">
        <v>85</v>
      </c>
      <c r="AW2928" s="14" t="s">
        <v>36</v>
      </c>
      <c r="AX2928" s="14" t="s">
        <v>75</v>
      </c>
      <c r="AY2928" s="259" t="s">
        <v>207</v>
      </c>
    </row>
    <row r="2929" s="13" customFormat="1">
      <c r="A2929" s="13"/>
      <c r="B2929" s="238"/>
      <c r="C2929" s="239"/>
      <c r="D2929" s="240" t="s">
        <v>327</v>
      </c>
      <c r="E2929" s="241" t="s">
        <v>19</v>
      </c>
      <c r="F2929" s="242" t="s">
        <v>3240</v>
      </c>
      <c r="G2929" s="239"/>
      <c r="H2929" s="241" t="s">
        <v>19</v>
      </c>
      <c r="I2929" s="243"/>
      <c r="J2929" s="239"/>
      <c r="K2929" s="239"/>
      <c r="L2929" s="244"/>
      <c r="M2929" s="245"/>
      <c r="N2929" s="246"/>
      <c r="O2929" s="246"/>
      <c r="P2929" s="246"/>
      <c r="Q2929" s="246"/>
      <c r="R2929" s="246"/>
      <c r="S2929" s="246"/>
      <c r="T2929" s="247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8" t="s">
        <v>327</v>
      </c>
      <c r="AU2929" s="248" t="s">
        <v>85</v>
      </c>
      <c r="AV2929" s="13" t="s">
        <v>82</v>
      </c>
      <c r="AW2929" s="13" t="s">
        <v>36</v>
      </c>
      <c r="AX2929" s="13" t="s">
        <v>75</v>
      </c>
      <c r="AY2929" s="248" t="s">
        <v>207</v>
      </c>
    </row>
    <row r="2930" s="14" customFormat="1">
      <c r="A2930" s="14"/>
      <c r="B2930" s="249"/>
      <c r="C2930" s="250"/>
      <c r="D2930" s="240" t="s">
        <v>327</v>
      </c>
      <c r="E2930" s="251" t="s">
        <v>19</v>
      </c>
      <c r="F2930" s="252" t="s">
        <v>3495</v>
      </c>
      <c r="G2930" s="250"/>
      <c r="H2930" s="253">
        <v>0.434</v>
      </c>
      <c r="I2930" s="254"/>
      <c r="J2930" s="250"/>
      <c r="K2930" s="250"/>
      <c r="L2930" s="255"/>
      <c r="M2930" s="256"/>
      <c r="N2930" s="257"/>
      <c r="O2930" s="257"/>
      <c r="P2930" s="257"/>
      <c r="Q2930" s="257"/>
      <c r="R2930" s="257"/>
      <c r="S2930" s="257"/>
      <c r="T2930" s="258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9" t="s">
        <v>327</v>
      </c>
      <c r="AU2930" s="259" t="s">
        <v>85</v>
      </c>
      <c r="AV2930" s="14" t="s">
        <v>85</v>
      </c>
      <c r="AW2930" s="14" t="s">
        <v>36</v>
      </c>
      <c r="AX2930" s="14" t="s">
        <v>75</v>
      </c>
      <c r="AY2930" s="259" t="s">
        <v>207</v>
      </c>
    </row>
    <row r="2931" s="16" customFormat="1">
      <c r="A2931" s="16"/>
      <c r="B2931" s="271"/>
      <c r="C2931" s="272"/>
      <c r="D2931" s="240" t="s">
        <v>327</v>
      </c>
      <c r="E2931" s="273" t="s">
        <v>19</v>
      </c>
      <c r="F2931" s="274" t="s">
        <v>420</v>
      </c>
      <c r="G2931" s="272"/>
      <c r="H2931" s="275">
        <v>27.295999999999999</v>
      </c>
      <c r="I2931" s="276"/>
      <c r="J2931" s="272"/>
      <c r="K2931" s="272"/>
      <c r="L2931" s="277"/>
      <c r="M2931" s="278"/>
      <c r="N2931" s="279"/>
      <c r="O2931" s="279"/>
      <c r="P2931" s="279"/>
      <c r="Q2931" s="279"/>
      <c r="R2931" s="279"/>
      <c r="S2931" s="279"/>
      <c r="T2931" s="280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T2931" s="281" t="s">
        <v>327</v>
      </c>
      <c r="AU2931" s="281" t="s">
        <v>85</v>
      </c>
      <c r="AV2931" s="16" t="s">
        <v>216</v>
      </c>
      <c r="AW2931" s="16" t="s">
        <v>36</v>
      </c>
      <c r="AX2931" s="16" t="s">
        <v>75</v>
      </c>
      <c r="AY2931" s="281" t="s">
        <v>207</v>
      </c>
    </row>
    <row r="2932" s="13" customFormat="1">
      <c r="A2932" s="13"/>
      <c r="B2932" s="238"/>
      <c r="C2932" s="239"/>
      <c r="D2932" s="240" t="s">
        <v>327</v>
      </c>
      <c r="E2932" s="241" t="s">
        <v>19</v>
      </c>
      <c r="F2932" s="242" t="s">
        <v>771</v>
      </c>
      <c r="G2932" s="239"/>
      <c r="H2932" s="241" t="s">
        <v>19</v>
      </c>
      <c r="I2932" s="243"/>
      <c r="J2932" s="239"/>
      <c r="K2932" s="239"/>
      <c r="L2932" s="244"/>
      <c r="M2932" s="245"/>
      <c r="N2932" s="246"/>
      <c r="O2932" s="246"/>
      <c r="P2932" s="246"/>
      <c r="Q2932" s="246"/>
      <c r="R2932" s="246"/>
      <c r="S2932" s="246"/>
      <c r="T2932" s="247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8" t="s">
        <v>327</v>
      </c>
      <c r="AU2932" s="248" t="s">
        <v>85</v>
      </c>
      <c r="AV2932" s="13" t="s">
        <v>82</v>
      </c>
      <c r="AW2932" s="13" t="s">
        <v>36</v>
      </c>
      <c r="AX2932" s="13" t="s">
        <v>75</v>
      </c>
      <c r="AY2932" s="248" t="s">
        <v>207</v>
      </c>
    </row>
    <row r="2933" s="13" customFormat="1">
      <c r="A2933" s="13"/>
      <c r="B2933" s="238"/>
      <c r="C2933" s="239"/>
      <c r="D2933" s="240" t="s">
        <v>327</v>
      </c>
      <c r="E2933" s="241" t="s">
        <v>19</v>
      </c>
      <c r="F2933" s="242" t="s">
        <v>3242</v>
      </c>
      <c r="G2933" s="239"/>
      <c r="H2933" s="241" t="s">
        <v>19</v>
      </c>
      <c r="I2933" s="243"/>
      <c r="J2933" s="239"/>
      <c r="K2933" s="239"/>
      <c r="L2933" s="244"/>
      <c r="M2933" s="245"/>
      <c r="N2933" s="246"/>
      <c r="O2933" s="246"/>
      <c r="P2933" s="246"/>
      <c r="Q2933" s="246"/>
      <c r="R2933" s="246"/>
      <c r="S2933" s="246"/>
      <c r="T2933" s="247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8" t="s">
        <v>327</v>
      </c>
      <c r="AU2933" s="248" t="s">
        <v>85</v>
      </c>
      <c r="AV2933" s="13" t="s">
        <v>82</v>
      </c>
      <c r="AW2933" s="13" t="s">
        <v>36</v>
      </c>
      <c r="AX2933" s="13" t="s">
        <v>75</v>
      </c>
      <c r="AY2933" s="248" t="s">
        <v>207</v>
      </c>
    </row>
    <row r="2934" s="14" customFormat="1">
      <c r="A2934" s="14"/>
      <c r="B2934" s="249"/>
      <c r="C2934" s="250"/>
      <c r="D2934" s="240" t="s">
        <v>327</v>
      </c>
      <c r="E2934" s="251" t="s">
        <v>19</v>
      </c>
      <c r="F2934" s="252" t="s">
        <v>3496</v>
      </c>
      <c r="G2934" s="250"/>
      <c r="H2934" s="253">
        <v>0.28399999999999997</v>
      </c>
      <c r="I2934" s="254"/>
      <c r="J2934" s="250"/>
      <c r="K2934" s="250"/>
      <c r="L2934" s="255"/>
      <c r="M2934" s="256"/>
      <c r="N2934" s="257"/>
      <c r="O2934" s="257"/>
      <c r="P2934" s="257"/>
      <c r="Q2934" s="257"/>
      <c r="R2934" s="257"/>
      <c r="S2934" s="257"/>
      <c r="T2934" s="258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9" t="s">
        <v>327</v>
      </c>
      <c r="AU2934" s="259" t="s">
        <v>85</v>
      </c>
      <c r="AV2934" s="14" t="s">
        <v>85</v>
      </c>
      <c r="AW2934" s="14" t="s">
        <v>36</v>
      </c>
      <c r="AX2934" s="14" t="s">
        <v>75</v>
      </c>
      <c r="AY2934" s="259" t="s">
        <v>207</v>
      </c>
    </row>
    <row r="2935" s="13" customFormat="1">
      <c r="A2935" s="13"/>
      <c r="B2935" s="238"/>
      <c r="C2935" s="239"/>
      <c r="D2935" s="240" t="s">
        <v>327</v>
      </c>
      <c r="E2935" s="241" t="s">
        <v>19</v>
      </c>
      <c r="F2935" s="242" t="s">
        <v>2800</v>
      </c>
      <c r="G2935" s="239"/>
      <c r="H2935" s="241" t="s">
        <v>19</v>
      </c>
      <c r="I2935" s="243"/>
      <c r="J2935" s="239"/>
      <c r="K2935" s="239"/>
      <c r="L2935" s="244"/>
      <c r="M2935" s="245"/>
      <c r="N2935" s="246"/>
      <c r="O2935" s="246"/>
      <c r="P2935" s="246"/>
      <c r="Q2935" s="246"/>
      <c r="R2935" s="246"/>
      <c r="S2935" s="246"/>
      <c r="T2935" s="247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8" t="s">
        <v>327</v>
      </c>
      <c r="AU2935" s="248" t="s">
        <v>85</v>
      </c>
      <c r="AV2935" s="13" t="s">
        <v>82</v>
      </c>
      <c r="AW2935" s="13" t="s">
        <v>36</v>
      </c>
      <c r="AX2935" s="13" t="s">
        <v>75</v>
      </c>
      <c r="AY2935" s="248" t="s">
        <v>207</v>
      </c>
    </row>
    <row r="2936" s="14" customFormat="1">
      <c r="A2936" s="14"/>
      <c r="B2936" s="249"/>
      <c r="C2936" s="250"/>
      <c r="D2936" s="240" t="s">
        <v>327</v>
      </c>
      <c r="E2936" s="251" t="s">
        <v>19</v>
      </c>
      <c r="F2936" s="252" t="s">
        <v>3497</v>
      </c>
      <c r="G2936" s="250"/>
      <c r="H2936" s="253">
        <v>0.56399999999999995</v>
      </c>
      <c r="I2936" s="254"/>
      <c r="J2936" s="250"/>
      <c r="K2936" s="250"/>
      <c r="L2936" s="255"/>
      <c r="M2936" s="256"/>
      <c r="N2936" s="257"/>
      <c r="O2936" s="257"/>
      <c r="P2936" s="257"/>
      <c r="Q2936" s="257"/>
      <c r="R2936" s="257"/>
      <c r="S2936" s="257"/>
      <c r="T2936" s="258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9" t="s">
        <v>327</v>
      </c>
      <c r="AU2936" s="259" t="s">
        <v>85</v>
      </c>
      <c r="AV2936" s="14" t="s">
        <v>85</v>
      </c>
      <c r="AW2936" s="14" t="s">
        <v>36</v>
      </c>
      <c r="AX2936" s="14" t="s">
        <v>75</v>
      </c>
      <c r="AY2936" s="259" t="s">
        <v>207</v>
      </c>
    </row>
    <row r="2937" s="13" customFormat="1">
      <c r="A2937" s="13"/>
      <c r="B2937" s="238"/>
      <c r="C2937" s="239"/>
      <c r="D2937" s="240" t="s">
        <v>327</v>
      </c>
      <c r="E2937" s="241" t="s">
        <v>19</v>
      </c>
      <c r="F2937" s="242" t="s">
        <v>3245</v>
      </c>
      <c r="G2937" s="239"/>
      <c r="H2937" s="241" t="s">
        <v>19</v>
      </c>
      <c r="I2937" s="243"/>
      <c r="J2937" s="239"/>
      <c r="K2937" s="239"/>
      <c r="L2937" s="244"/>
      <c r="M2937" s="245"/>
      <c r="N2937" s="246"/>
      <c r="O2937" s="246"/>
      <c r="P2937" s="246"/>
      <c r="Q2937" s="246"/>
      <c r="R2937" s="246"/>
      <c r="S2937" s="246"/>
      <c r="T2937" s="247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8" t="s">
        <v>327</v>
      </c>
      <c r="AU2937" s="248" t="s">
        <v>85</v>
      </c>
      <c r="AV2937" s="13" t="s">
        <v>82</v>
      </c>
      <c r="AW2937" s="13" t="s">
        <v>36</v>
      </c>
      <c r="AX2937" s="13" t="s">
        <v>75</v>
      </c>
      <c r="AY2937" s="248" t="s">
        <v>207</v>
      </c>
    </row>
    <row r="2938" s="14" customFormat="1">
      <c r="A2938" s="14"/>
      <c r="B2938" s="249"/>
      <c r="C2938" s="250"/>
      <c r="D2938" s="240" t="s">
        <v>327</v>
      </c>
      <c r="E2938" s="251" t="s">
        <v>19</v>
      </c>
      <c r="F2938" s="252" t="s">
        <v>3498</v>
      </c>
      <c r="G2938" s="250"/>
      <c r="H2938" s="253">
        <v>0.32000000000000001</v>
      </c>
      <c r="I2938" s="254"/>
      <c r="J2938" s="250"/>
      <c r="K2938" s="250"/>
      <c r="L2938" s="255"/>
      <c r="M2938" s="256"/>
      <c r="N2938" s="257"/>
      <c r="O2938" s="257"/>
      <c r="P2938" s="257"/>
      <c r="Q2938" s="257"/>
      <c r="R2938" s="257"/>
      <c r="S2938" s="257"/>
      <c r="T2938" s="258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9" t="s">
        <v>327</v>
      </c>
      <c r="AU2938" s="259" t="s">
        <v>85</v>
      </c>
      <c r="AV2938" s="14" t="s">
        <v>85</v>
      </c>
      <c r="AW2938" s="14" t="s">
        <v>36</v>
      </c>
      <c r="AX2938" s="14" t="s">
        <v>75</v>
      </c>
      <c r="AY2938" s="259" t="s">
        <v>207</v>
      </c>
    </row>
    <row r="2939" s="13" customFormat="1">
      <c r="A2939" s="13"/>
      <c r="B2939" s="238"/>
      <c r="C2939" s="239"/>
      <c r="D2939" s="240" t="s">
        <v>327</v>
      </c>
      <c r="E2939" s="241" t="s">
        <v>19</v>
      </c>
      <c r="F2939" s="242" t="s">
        <v>2802</v>
      </c>
      <c r="G2939" s="239"/>
      <c r="H2939" s="241" t="s">
        <v>19</v>
      </c>
      <c r="I2939" s="243"/>
      <c r="J2939" s="239"/>
      <c r="K2939" s="239"/>
      <c r="L2939" s="244"/>
      <c r="M2939" s="245"/>
      <c r="N2939" s="246"/>
      <c r="O2939" s="246"/>
      <c r="P2939" s="246"/>
      <c r="Q2939" s="246"/>
      <c r="R2939" s="246"/>
      <c r="S2939" s="246"/>
      <c r="T2939" s="247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8" t="s">
        <v>327</v>
      </c>
      <c r="AU2939" s="248" t="s">
        <v>85</v>
      </c>
      <c r="AV2939" s="13" t="s">
        <v>82</v>
      </c>
      <c r="AW2939" s="13" t="s">
        <v>36</v>
      </c>
      <c r="AX2939" s="13" t="s">
        <v>75</v>
      </c>
      <c r="AY2939" s="248" t="s">
        <v>207</v>
      </c>
    </row>
    <row r="2940" s="14" customFormat="1">
      <c r="A2940" s="14"/>
      <c r="B2940" s="249"/>
      <c r="C2940" s="250"/>
      <c r="D2940" s="240" t="s">
        <v>327</v>
      </c>
      <c r="E2940" s="251" t="s">
        <v>19</v>
      </c>
      <c r="F2940" s="252" t="s">
        <v>3497</v>
      </c>
      <c r="G2940" s="250"/>
      <c r="H2940" s="253">
        <v>0.56399999999999995</v>
      </c>
      <c r="I2940" s="254"/>
      <c r="J2940" s="250"/>
      <c r="K2940" s="250"/>
      <c r="L2940" s="255"/>
      <c r="M2940" s="256"/>
      <c r="N2940" s="257"/>
      <c r="O2940" s="257"/>
      <c r="P2940" s="257"/>
      <c r="Q2940" s="257"/>
      <c r="R2940" s="257"/>
      <c r="S2940" s="257"/>
      <c r="T2940" s="258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9" t="s">
        <v>327</v>
      </c>
      <c r="AU2940" s="259" t="s">
        <v>85</v>
      </c>
      <c r="AV2940" s="14" t="s">
        <v>85</v>
      </c>
      <c r="AW2940" s="14" t="s">
        <v>36</v>
      </c>
      <c r="AX2940" s="14" t="s">
        <v>75</v>
      </c>
      <c r="AY2940" s="259" t="s">
        <v>207</v>
      </c>
    </row>
    <row r="2941" s="13" customFormat="1">
      <c r="A2941" s="13"/>
      <c r="B2941" s="238"/>
      <c r="C2941" s="239"/>
      <c r="D2941" s="240" t="s">
        <v>327</v>
      </c>
      <c r="E2941" s="241" t="s">
        <v>19</v>
      </c>
      <c r="F2941" s="242" t="s">
        <v>3247</v>
      </c>
      <c r="G2941" s="239"/>
      <c r="H2941" s="241" t="s">
        <v>19</v>
      </c>
      <c r="I2941" s="243"/>
      <c r="J2941" s="239"/>
      <c r="K2941" s="239"/>
      <c r="L2941" s="244"/>
      <c r="M2941" s="245"/>
      <c r="N2941" s="246"/>
      <c r="O2941" s="246"/>
      <c r="P2941" s="246"/>
      <c r="Q2941" s="246"/>
      <c r="R2941" s="246"/>
      <c r="S2941" s="246"/>
      <c r="T2941" s="247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8" t="s">
        <v>327</v>
      </c>
      <c r="AU2941" s="248" t="s">
        <v>85</v>
      </c>
      <c r="AV2941" s="13" t="s">
        <v>82</v>
      </c>
      <c r="AW2941" s="13" t="s">
        <v>36</v>
      </c>
      <c r="AX2941" s="13" t="s">
        <v>75</v>
      </c>
      <c r="AY2941" s="248" t="s">
        <v>207</v>
      </c>
    </row>
    <row r="2942" s="14" customFormat="1">
      <c r="A2942" s="14"/>
      <c r="B2942" s="249"/>
      <c r="C2942" s="250"/>
      <c r="D2942" s="240" t="s">
        <v>327</v>
      </c>
      <c r="E2942" s="251" t="s">
        <v>19</v>
      </c>
      <c r="F2942" s="252" t="s">
        <v>3496</v>
      </c>
      <c r="G2942" s="250"/>
      <c r="H2942" s="253">
        <v>0.28399999999999997</v>
      </c>
      <c r="I2942" s="254"/>
      <c r="J2942" s="250"/>
      <c r="K2942" s="250"/>
      <c r="L2942" s="255"/>
      <c r="M2942" s="256"/>
      <c r="N2942" s="257"/>
      <c r="O2942" s="257"/>
      <c r="P2942" s="257"/>
      <c r="Q2942" s="257"/>
      <c r="R2942" s="257"/>
      <c r="S2942" s="257"/>
      <c r="T2942" s="258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9" t="s">
        <v>327</v>
      </c>
      <c r="AU2942" s="259" t="s">
        <v>85</v>
      </c>
      <c r="AV2942" s="14" t="s">
        <v>85</v>
      </c>
      <c r="AW2942" s="14" t="s">
        <v>36</v>
      </c>
      <c r="AX2942" s="14" t="s">
        <v>75</v>
      </c>
      <c r="AY2942" s="259" t="s">
        <v>207</v>
      </c>
    </row>
    <row r="2943" s="13" customFormat="1">
      <c r="A2943" s="13"/>
      <c r="B2943" s="238"/>
      <c r="C2943" s="239"/>
      <c r="D2943" s="240" t="s">
        <v>327</v>
      </c>
      <c r="E2943" s="241" t="s">
        <v>19</v>
      </c>
      <c r="F2943" s="242" t="s">
        <v>3248</v>
      </c>
      <c r="G2943" s="239"/>
      <c r="H2943" s="241" t="s">
        <v>19</v>
      </c>
      <c r="I2943" s="243"/>
      <c r="J2943" s="239"/>
      <c r="K2943" s="239"/>
      <c r="L2943" s="244"/>
      <c r="M2943" s="245"/>
      <c r="N2943" s="246"/>
      <c r="O2943" s="246"/>
      <c r="P2943" s="246"/>
      <c r="Q2943" s="246"/>
      <c r="R2943" s="246"/>
      <c r="S2943" s="246"/>
      <c r="T2943" s="247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8" t="s">
        <v>327</v>
      </c>
      <c r="AU2943" s="248" t="s">
        <v>85</v>
      </c>
      <c r="AV2943" s="13" t="s">
        <v>82</v>
      </c>
      <c r="AW2943" s="13" t="s">
        <v>36</v>
      </c>
      <c r="AX2943" s="13" t="s">
        <v>75</v>
      </c>
      <c r="AY2943" s="248" t="s">
        <v>207</v>
      </c>
    </row>
    <row r="2944" s="14" customFormat="1">
      <c r="A2944" s="14"/>
      <c r="B2944" s="249"/>
      <c r="C2944" s="250"/>
      <c r="D2944" s="240" t="s">
        <v>327</v>
      </c>
      <c r="E2944" s="251" t="s">
        <v>19</v>
      </c>
      <c r="F2944" s="252" t="s">
        <v>3499</v>
      </c>
      <c r="G2944" s="250"/>
      <c r="H2944" s="253">
        <v>0.308</v>
      </c>
      <c r="I2944" s="254"/>
      <c r="J2944" s="250"/>
      <c r="K2944" s="250"/>
      <c r="L2944" s="255"/>
      <c r="M2944" s="256"/>
      <c r="N2944" s="257"/>
      <c r="O2944" s="257"/>
      <c r="P2944" s="257"/>
      <c r="Q2944" s="257"/>
      <c r="R2944" s="257"/>
      <c r="S2944" s="257"/>
      <c r="T2944" s="258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9" t="s">
        <v>327</v>
      </c>
      <c r="AU2944" s="259" t="s">
        <v>85</v>
      </c>
      <c r="AV2944" s="14" t="s">
        <v>85</v>
      </c>
      <c r="AW2944" s="14" t="s">
        <v>36</v>
      </c>
      <c r="AX2944" s="14" t="s">
        <v>75</v>
      </c>
      <c r="AY2944" s="259" t="s">
        <v>207</v>
      </c>
    </row>
    <row r="2945" s="16" customFormat="1">
      <c r="A2945" s="16"/>
      <c r="B2945" s="271"/>
      <c r="C2945" s="272"/>
      <c r="D2945" s="240" t="s">
        <v>327</v>
      </c>
      <c r="E2945" s="273" t="s">
        <v>19</v>
      </c>
      <c r="F2945" s="274" t="s">
        <v>420</v>
      </c>
      <c r="G2945" s="272"/>
      <c r="H2945" s="275">
        <v>2.3239999999999998</v>
      </c>
      <c r="I2945" s="276"/>
      <c r="J2945" s="272"/>
      <c r="K2945" s="272"/>
      <c r="L2945" s="277"/>
      <c r="M2945" s="278"/>
      <c r="N2945" s="279"/>
      <c r="O2945" s="279"/>
      <c r="P2945" s="279"/>
      <c r="Q2945" s="279"/>
      <c r="R2945" s="279"/>
      <c r="S2945" s="279"/>
      <c r="T2945" s="280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T2945" s="281" t="s">
        <v>327</v>
      </c>
      <c r="AU2945" s="281" t="s">
        <v>85</v>
      </c>
      <c r="AV2945" s="16" t="s">
        <v>216</v>
      </c>
      <c r="AW2945" s="16" t="s">
        <v>36</v>
      </c>
      <c r="AX2945" s="16" t="s">
        <v>75</v>
      </c>
      <c r="AY2945" s="281" t="s">
        <v>207</v>
      </c>
    </row>
    <row r="2946" s="15" customFormat="1">
      <c r="A2946" s="15"/>
      <c r="B2946" s="260"/>
      <c r="C2946" s="261"/>
      <c r="D2946" s="240" t="s">
        <v>327</v>
      </c>
      <c r="E2946" s="262" t="s">
        <v>19</v>
      </c>
      <c r="F2946" s="263" t="s">
        <v>345</v>
      </c>
      <c r="G2946" s="261"/>
      <c r="H2946" s="264">
        <v>39.531999999999996</v>
      </c>
      <c r="I2946" s="265"/>
      <c r="J2946" s="261"/>
      <c r="K2946" s="261"/>
      <c r="L2946" s="266"/>
      <c r="M2946" s="267"/>
      <c r="N2946" s="268"/>
      <c r="O2946" s="268"/>
      <c r="P2946" s="268"/>
      <c r="Q2946" s="268"/>
      <c r="R2946" s="268"/>
      <c r="S2946" s="268"/>
      <c r="T2946" s="269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70" t="s">
        <v>327</v>
      </c>
      <c r="AU2946" s="270" t="s">
        <v>85</v>
      </c>
      <c r="AV2946" s="15" t="s">
        <v>215</v>
      </c>
      <c r="AW2946" s="15" t="s">
        <v>36</v>
      </c>
      <c r="AX2946" s="15" t="s">
        <v>82</v>
      </c>
      <c r="AY2946" s="270" t="s">
        <v>207</v>
      </c>
    </row>
    <row r="2947" s="2" customFormat="1" ht="16.5" customHeight="1">
      <c r="A2947" s="40"/>
      <c r="B2947" s="41"/>
      <c r="C2947" s="214" t="s">
        <v>3500</v>
      </c>
      <c r="D2947" s="214" t="s">
        <v>211</v>
      </c>
      <c r="E2947" s="215" t="s">
        <v>3501</v>
      </c>
      <c r="F2947" s="216" t="s">
        <v>3502</v>
      </c>
      <c r="G2947" s="217" t="s">
        <v>214</v>
      </c>
      <c r="H2947" s="218">
        <v>55</v>
      </c>
      <c r="I2947" s="219"/>
      <c r="J2947" s="220">
        <f>ROUND(I2947*H2947,2)</f>
        <v>0</v>
      </c>
      <c r="K2947" s="216" t="s">
        <v>323</v>
      </c>
      <c r="L2947" s="46"/>
      <c r="M2947" s="229" t="s">
        <v>19</v>
      </c>
      <c r="N2947" s="230" t="s">
        <v>46</v>
      </c>
      <c r="O2947" s="86"/>
      <c r="P2947" s="231">
        <f>O2947*H2947</f>
        <v>0</v>
      </c>
      <c r="Q2947" s="231">
        <v>0.00021000000000000001</v>
      </c>
      <c r="R2947" s="231">
        <f>Q2947*H2947</f>
        <v>0.011550000000000001</v>
      </c>
      <c r="S2947" s="231">
        <v>0</v>
      </c>
      <c r="T2947" s="232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26" t="s">
        <v>486</v>
      </c>
      <c r="AT2947" s="226" t="s">
        <v>211</v>
      </c>
      <c r="AU2947" s="226" t="s">
        <v>85</v>
      </c>
      <c r="AY2947" s="19" t="s">
        <v>207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19" t="s">
        <v>82</v>
      </c>
      <c r="BK2947" s="227">
        <f>ROUND(I2947*H2947,2)</f>
        <v>0</v>
      </c>
      <c r="BL2947" s="19" t="s">
        <v>486</v>
      </c>
      <c r="BM2947" s="226" t="s">
        <v>3503</v>
      </c>
    </row>
    <row r="2948" s="2" customFormat="1">
      <c r="A2948" s="40"/>
      <c r="B2948" s="41"/>
      <c r="C2948" s="42"/>
      <c r="D2948" s="233" t="s">
        <v>325</v>
      </c>
      <c r="E2948" s="42"/>
      <c r="F2948" s="234" t="s">
        <v>3504</v>
      </c>
      <c r="G2948" s="42"/>
      <c r="H2948" s="42"/>
      <c r="I2948" s="235"/>
      <c r="J2948" s="42"/>
      <c r="K2948" s="42"/>
      <c r="L2948" s="46"/>
      <c r="M2948" s="236"/>
      <c r="N2948" s="237"/>
      <c r="O2948" s="86"/>
      <c r="P2948" s="86"/>
      <c r="Q2948" s="86"/>
      <c r="R2948" s="86"/>
      <c r="S2948" s="86"/>
      <c r="T2948" s="87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9" t="s">
        <v>325</v>
      </c>
      <c r="AU2948" s="19" t="s">
        <v>85</v>
      </c>
    </row>
    <row r="2949" s="13" customFormat="1">
      <c r="A2949" s="13"/>
      <c r="B2949" s="238"/>
      <c r="C2949" s="239"/>
      <c r="D2949" s="240" t="s">
        <v>327</v>
      </c>
      <c r="E2949" s="241" t="s">
        <v>19</v>
      </c>
      <c r="F2949" s="242" t="s">
        <v>764</v>
      </c>
      <c r="G2949" s="239"/>
      <c r="H2949" s="241" t="s">
        <v>19</v>
      </c>
      <c r="I2949" s="243"/>
      <c r="J2949" s="239"/>
      <c r="K2949" s="239"/>
      <c r="L2949" s="244"/>
      <c r="M2949" s="245"/>
      <c r="N2949" s="246"/>
      <c r="O2949" s="246"/>
      <c r="P2949" s="246"/>
      <c r="Q2949" s="246"/>
      <c r="R2949" s="246"/>
      <c r="S2949" s="246"/>
      <c r="T2949" s="247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8" t="s">
        <v>327</v>
      </c>
      <c r="AU2949" s="248" t="s">
        <v>85</v>
      </c>
      <c r="AV2949" s="13" t="s">
        <v>82</v>
      </c>
      <c r="AW2949" s="13" t="s">
        <v>36</v>
      </c>
      <c r="AX2949" s="13" t="s">
        <v>75</v>
      </c>
      <c r="AY2949" s="248" t="s">
        <v>207</v>
      </c>
    </row>
    <row r="2950" s="13" customFormat="1">
      <c r="A2950" s="13"/>
      <c r="B2950" s="238"/>
      <c r="C2950" s="239"/>
      <c r="D2950" s="240" t="s">
        <v>327</v>
      </c>
      <c r="E2950" s="241" t="s">
        <v>19</v>
      </c>
      <c r="F2950" s="242" t="s">
        <v>1612</v>
      </c>
      <c r="G2950" s="239"/>
      <c r="H2950" s="241" t="s">
        <v>19</v>
      </c>
      <c r="I2950" s="243"/>
      <c r="J2950" s="239"/>
      <c r="K2950" s="239"/>
      <c r="L2950" s="244"/>
      <c r="M2950" s="245"/>
      <c r="N2950" s="246"/>
      <c r="O2950" s="246"/>
      <c r="P2950" s="246"/>
      <c r="Q2950" s="246"/>
      <c r="R2950" s="246"/>
      <c r="S2950" s="246"/>
      <c r="T2950" s="247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8" t="s">
        <v>327</v>
      </c>
      <c r="AU2950" s="248" t="s">
        <v>85</v>
      </c>
      <c r="AV2950" s="13" t="s">
        <v>82</v>
      </c>
      <c r="AW2950" s="13" t="s">
        <v>36</v>
      </c>
      <c r="AX2950" s="13" t="s">
        <v>75</v>
      </c>
      <c r="AY2950" s="248" t="s">
        <v>207</v>
      </c>
    </row>
    <row r="2951" s="14" customFormat="1">
      <c r="A2951" s="14"/>
      <c r="B2951" s="249"/>
      <c r="C2951" s="250"/>
      <c r="D2951" s="240" t="s">
        <v>327</v>
      </c>
      <c r="E2951" s="251" t="s">
        <v>19</v>
      </c>
      <c r="F2951" s="252" t="s">
        <v>215</v>
      </c>
      <c r="G2951" s="250"/>
      <c r="H2951" s="253">
        <v>4</v>
      </c>
      <c r="I2951" s="254"/>
      <c r="J2951" s="250"/>
      <c r="K2951" s="250"/>
      <c r="L2951" s="255"/>
      <c r="M2951" s="256"/>
      <c r="N2951" s="257"/>
      <c r="O2951" s="257"/>
      <c r="P2951" s="257"/>
      <c r="Q2951" s="257"/>
      <c r="R2951" s="257"/>
      <c r="S2951" s="257"/>
      <c r="T2951" s="258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9" t="s">
        <v>327</v>
      </c>
      <c r="AU2951" s="259" t="s">
        <v>85</v>
      </c>
      <c r="AV2951" s="14" t="s">
        <v>85</v>
      </c>
      <c r="AW2951" s="14" t="s">
        <v>36</v>
      </c>
      <c r="AX2951" s="14" t="s">
        <v>75</v>
      </c>
      <c r="AY2951" s="259" t="s">
        <v>207</v>
      </c>
    </row>
    <row r="2952" s="13" customFormat="1">
      <c r="A2952" s="13"/>
      <c r="B2952" s="238"/>
      <c r="C2952" s="239"/>
      <c r="D2952" s="240" t="s">
        <v>327</v>
      </c>
      <c r="E2952" s="241" t="s">
        <v>19</v>
      </c>
      <c r="F2952" s="242" t="s">
        <v>1614</v>
      </c>
      <c r="G2952" s="239"/>
      <c r="H2952" s="241" t="s">
        <v>19</v>
      </c>
      <c r="I2952" s="243"/>
      <c r="J2952" s="239"/>
      <c r="K2952" s="239"/>
      <c r="L2952" s="244"/>
      <c r="M2952" s="245"/>
      <c r="N2952" s="246"/>
      <c r="O2952" s="246"/>
      <c r="P2952" s="246"/>
      <c r="Q2952" s="246"/>
      <c r="R2952" s="246"/>
      <c r="S2952" s="246"/>
      <c r="T2952" s="247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8" t="s">
        <v>327</v>
      </c>
      <c r="AU2952" s="248" t="s">
        <v>85</v>
      </c>
      <c r="AV2952" s="13" t="s">
        <v>82</v>
      </c>
      <c r="AW2952" s="13" t="s">
        <v>36</v>
      </c>
      <c r="AX2952" s="13" t="s">
        <v>75</v>
      </c>
      <c r="AY2952" s="248" t="s">
        <v>207</v>
      </c>
    </row>
    <row r="2953" s="14" customFormat="1">
      <c r="A2953" s="14"/>
      <c r="B2953" s="249"/>
      <c r="C2953" s="250"/>
      <c r="D2953" s="240" t="s">
        <v>327</v>
      </c>
      <c r="E2953" s="251" t="s">
        <v>19</v>
      </c>
      <c r="F2953" s="252" t="s">
        <v>215</v>
      </c>
      <c r="G2953" s="250"/>
      <c r="H2953" s="253">
        <v>4</v>
      </c>
      <c r="I2953" s="254"/>
      <c r="J2953" s="250"/>
      <c r="K2953" s="250"/>
      <c r="L2953" s="255"/>
      <c r="M2953" s="256"/>
      <c r="N2953" s="257"/>
      <c r="O2953" s="257"/>
      <c r="P2953" s="257"/>
      <c r="Q2953" s="257"/>
      <c r="R2953" s="257"/>
      <c r="S2953" s="257"/>
      <c r="T2953" s="258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9" t="s">
        <v>327</v>
      </c>
      <c r="AU2953" s="259" t="s">
        <v>85</v>
      </c>
      <c r="AV2953" s="14" t="s">
        <v>85</v>
      </c>
      <c r="AW2953" s="14" t="s">
        <v>36</v>
      </c>
      <c r="AX2953" s="14" t="s">
        <v>75</v>
      </c>
      <c r="AY2953" s="259" t="s">
        <v>207</v>
      </c>
    </row>
    <row r="2954" s="13" customFormat="1">
      <c r="A2954" s="13"/>
      <c r="B2954" s="238"/>
      <c r="C2954" s="239"/>
      <c r="D2954" s="240" t="s">
        <v>327</v>
      </c>
      <c r="E2954" s="241" t="s">
        <v>19</v>
      </c>
      <c r="F2954" s="242" t="s">
        <v>1616</v>
      </c>
      <c r="G2954" s="239"/>
      <c r="H2954" s="241" t="s">
        <v>19</v>
      </c>
      <c r="I2954" s="243"/>
      <c r="J2954" s="239"/>
      <c r="K2954" s="239"/>
      <c r="L2954" s="244"/>
      <c r="M2954" s="245"/>
      <c r="N2954" s="246"/>
      <c r="O2954" s="246"/>
      <c r="P2954" s="246"/>
      <c r="Q2954" s="246"/>
      <c r="R2954" s="246"/>
      <c r="S2954" s="246"/>
      <c r="T2954" s="247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8" t="s">
        <v>327</v>
      </c>
      <c r="AU2954" s="248" t="s">
        <v>85</v>
      </c>
      <c r="AV2954" s="13" t="s">
        <v>82</v>
      </c>
      <c r="AW2954" s="13" t="s">
        <v>36</v>
      </c>
      <c r="AX2954" s="13" t="s">
        <v>75</v>
      </c>
      <c r="AY2954" s="248" t="s">
        <v>207</v>
      </c>
    </row>
    <row r="2955" s="14" customFormat="1">
      <c r="A2955" s="14"/>
      <c r="B2955" s="249"/>
      <c r="C2955" s="250"/>
      <c r="D2955" s="240" t="s">
        <v>327</v>
      </c>
      <c r="E2955" s="251" t="s">
        <v>19</v>
      </c>
      <c r="F2955" s="252" t="s">
        <v>215</v>
      </c>
      <c r="G2955" s="250"/>
      <c r="H2955" s="253">
        <v>4</v>
      </c>
      <c r="I2955" s="254"/>
      <c r="J2955" s="250"/>
      <c r="K2955" s="250"/>
      <c r="L2955" s="255"/>
      <c r="M2955" s="256"/>
      <c r="N2955" s="257"/>
      <c r="O2955" s="257"/>
      <c r="P2955" s="257"/>
      <c r="Q2955" s="257"/>
      <c r="R2955" s="257"/>
      <c r="S2955" s="257"/>
      <c r="T2955" s="258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9" t="s">
        <v>327</v>
      </c>
      <c r="AU2955" s="259" t="s">
        <v>85</v>
      </c>
      <c r="AV2955" s="14" t="s">
        <v>85</v>
      </c>
      <c r="AW2955" s="14" t="s">
        <v>36</v>
      </c>
      <c r="AX2955" s="14" t="s">
        <v>75</v>
      </c>
      <c r="AY2955" s="259" t="s">
        <v>207</v>
      </c>
    </row>
    <row r="2956" s="13" customFormat="1">
      <c r="A2956" s="13"/>
      <c r="B2956" s="238"/>
      <c r="C2956" s="239"/>
      <c r="D2956" s="240" t="s">
        <v>327</v>
      </c>
      <c r="E2956" s="241" t="s">
        <v>19</v>
      </c>
      <c r="F2956" s="242" t="s">
        <v>1618</v>
      </c>
      <c r="G2956" s="239"/>
      <c r="H2956" s="241" t="s">
        <v>19</v>
      </c>
      <c r="I2956" s="243"/>
      <c r="J2956" s="239"/>
      <c r="K2956" s="239"/>
      <c r="L2956" s="244"/>
      <c r="M2956" s="245"/>
      <c r="N2956" s="246"/>
      <c r="O2956" s="246"/>
      <c r="P2956" s="246"/>
      <c r="Q2956" s="246"/>
      <c r="R2956" s="246"/>
      <c r="S2956" s="246"/>
      <c r="T2956" s="247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8" t="s">
        <v>327</v>
      </c>
      <c r="AU2956" s="248" t="s">
        <v>85</v>
      </c>
      <c r="AV2956" s="13" t="s">
        <v>82</v>
      </c>
      <c r="AW2956" s="13" t="s">
        <v>36</v>
      </c>
      <c r="AX2956" s="13" t="s">
        <v>75</v>
      </c>
      <c r="AY2956" s="248" t="s">
        <v>207</v>
      </c>
    </row>
    <row r="2957" s="14" customFormat="1">
      <c r="A2957" s="14"/>
      <c r="B2957" s="249"/>
      <c r="C2957" s="250"/>
      <c r="D2957" s="240" t="s">
        <v>327</v>
      </c>
      <c r="E2957" s="251" t="s">
        <v>19</v>
      </c>
      <c r="F2957" s="252" t="s">
        <v>215</v>
      </c>
      <c r="G2957" s="250"/>
      <c r="H2957" s="253">
        <v>4</v>
      </c>
      <c r="I2957" s="254"/>
      <c r="J2957" s="250"/>
      <c r="K2957" s="250"/>
      <c r="L2957" s="255"/>
      <c r="M2957" s="256"/>
      <c r="N2957" s="257"/>
      <c r="O2957" s="257"/>
      <c r="P2957" s="257"/>
      <c r="Q2957" s="257"/>
      <c r="R2957" s="257"/>
      <c r="S2957" s="257"/>
      <c r="T2957" s="258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9" t="s">
        <v>327</v>
      </c>
      <c r="AU2957" s="259" t="s">
        <v>85</v>
      </c>
      <c r="AV2957" s="14" t="s">
        <v>85</v>
      </c>
      <c r="AW2957" s="14" t="s">
        <v>36</v>
      </c>
      <c r="AX2957" s="14" t="s">
        <v>75</v>
      </c>
      <c r="AY2957" s="259" t="s">
        <v>207</v>
      </c>
    </row>
    <row r="2958" s="13" customFormat="1">
      <c r="A2958" s="13"/>
      <c r="B2958" s="238"/>
      <c r="C2958" s="239"/>
      <c r="D2958" s="240" t="s">
        <v>327</v>
      </c>
      <c r="E2958" s="241" t="s">
        <v>19</v>
      </c>
      <c r="F2958" s="242" t="s">
        <v>1622</v>
      </c>
      <c r="G2958" s="239"/>
      <c r="H2958" s="241" t="s">
        <v>19</v>
      </c>
      <c r="I2958" s="243"/>
      <c r="J2958" s="239"/>
      <c r="K2958" s="239"/>
      <c r="L2958" s="244"/>
      <c r="M2958" s="245"/>
      <c r="N2958" s="246"/>
      <c r="O2958" s="246"/>
      <c r="P2958" s="246"/>
      <c r="Q2958" s="246"/>
      <c r="R2958" s="246"/>
      <c r="S2958" s="246"/>
      <c r="T2958" s="247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8" t="s">
        <v>327</v>
      </c>
      <c r="AU2958" s="248" t="s">
        <v>85</v>
      </c>
      <c r="AV2958" s="13" t="s">
        <v>82</v>
      </c>
      <c r="AW2958" s="13" t="s">
        <v>36</v>
      </c>
      <c r="AX2958" s="13" t="s">
        <v>75</v>
      </c>
      <c r="AY2958" s="248" t="s">
        <v>207</v>
      </c>
    </row>
    <row r="2959" s="14" customFormat="1">
      <c r="A2959" s="14"/>
      <c r="B2959" s="249"/>
      <c r="C2959" s="250"/>
      <c r="D2959" s="240" t="s">
        <v>327</v>
      </c>
      <c r="E2959" s="251" t="s">
        <v>19</v>
      </c>
      <c r="F2959" s="252" t="s">
        <v>361</v>
      </c>
      <c r="G2959" s="250"/>
      <c r="H2959" s="253">
        <v>5</v>
      </c>
      <c r="I2959" s="254"/>
      <c r="J2959" s="250"/>
      <c r="K2959" s="250"/>
      <c r="L2959" s="255"/>
      <c r="M2959" s="256"/>
      <c r="N2959" s="257"/>
      <c r="O2959" s="257"/>
      <c r="P2959" s="257"/>
      <c r="Q2959" s="257"/>
      <c r="R2959" s="257"/>
      <c r="S2959" s="257"/>
      <c r="T2959" s="258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9" t="s">
        <v>327</v>
      </c>
      <c r="AU2959" s="259" t="s">
        <v>85</v>
      </c>
      <c r="AV2959" s="14" t="s">
        <v>85</v>
      </c>
      <c r="AW2959" s="14" t="s">
        <v>36</v>
      </c>
      <c r="AX2959" s="14" t="s">
        <v>75</v>
      </c>
      <c r="AY2959" s="259" t="s">
        <v>207</v>
      </c>
    </row>
    <row r="2960" s="13" customFormat="1">
      <c r="A2960" s="13"/>
      <c r="B2960" s="238"/>
      <c r="C2960" s="239"/>
      <c r="D2960" s="240" t="s">
        <v>327</v>
      </c>
      <c r="E2960" s="241" t="s">
        <v>19</v>
      </c>
      <c r="F2960" s="242" t="s">
        <v>1623</v>
      </c>
      <c r="G2960" s="239"/>
      <c r="H2960" s="241" t="s">
        <v>19</v>
      </c>
      <c r="I2960" s="243"/>
      <c r="J2960" s="239"/>
      <c r="K2960" s="239"/>
      <c r="L2960" s="244"/>
      <c r="M2960" s="245"/>
      <c r="N2960" s="246"/>
      <c r="O2960" s="246"/>
      <c r="P2960" s="246"/>
      <c r="Q2960" s="246"/>
      <c r="R2960" s="246"/>
      <c r="S2960" s="246"/>
      <c r="T2960" s="247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8" t="s">
        <v>327</v>
      </c>
      <c r="AU2960" s="248" t="s">
        <v>85</v>
      </c>
      <c r="AV2960" s="13" t="s">
        <v>82</v>
      </c>
      <c r="AW2960" s="13" t="s">
        <v>36</v>
      </c>
      <c r="AX2960" s="13" t="s">
        <v>75</v>
      </c>
      <c r="AY2960" s="248" t="s">
        <v>207</v>
      </c>
    </row>
    <row r="2961" s="14" customFormat="1">
      <c r="A2961" s="14"/>
      <c r="B2961" s="249"/>
      <c r="C2961" s="250"/>
      <c r="D2961" s="240" t="s">
        <v>327</v>
      </c>
      <c r="E2961" s="251" t="s">
        <v>19</v>
      </c>
      <c r="F2961" s="252" t="s">
        <v>85</v>
      </c>
      <c r="G2961" s="250"/>
      <c r="H2961" s="253">
        <v>2</v>
      </c>
      <c r="I2961" s="254"/>
      <c r="J2961" s="250"/>
      <c r="K2961" s="250"/>
      <c r="L2961" s="255"/>
      <c r="M2961" s="256"/>
      <c r="N2961" s="257"/>
      <c r="O2961" s="257"/>
      <c r="P2961" s="257"/>
      <c r="Q2961" s="257"/>
      <c r="R2961" s="257"/>
      <c r="S2961" s="257"/>
      <c r="T2961" s="258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9" t="s">
        <v>327</v>
      </c>
      <c r="AU2961" s="259" t="s">
        <v>85</v>
      </c>
      <c r="AV2961" s="14" t="s">
        <v>85</v>
      </c>
      <c r="AW2961" s="14" t="s">
        <v>36</v>
      </c>
      <c r="AX2961" s="14" t="s">
        <v>75</v>
      </c>
      <c r="AY2961" s="259" t="s">
        <v>207</v>
      </c>
    </row>
    <row r="2962" s="16" customFormat="1">
      <c r="A2962" s="16"/>
      <c r="B2962" s="271"/>
      <c r="C2962" s="272"/>
      <c r="D2962" s="240" t="s">
        <v>327</v>
      </c>
      <c r="E2962" s="273" t="s">
        <v>19</v>
      </c>
      <c r="F2962" s="274" t="s">
        <v>420</v>
      </c>
      <c r="G2962" s="272"/>
      <c r="H2962" s="275">
        <v>23</v>
      </c>
      <c r="I2962" s="276"/>
      <c r="J2962" s="272"/>
      <c r="K2962" s="272"/>
      <c r="L2962" s="277"/>
      <c r="M2962" s="278"/>
      <c r="N2962" s="279"/>
      <c r="O2962" s="279"/>
      <c r="P2962" s="279"/>
      <c r="Q2962" s="279"/>
      <c r="R2962" s="279"/>
      <c r="S2962" s="279"/>
      <c r="T2962" s="280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81" t="s">
        <v>327</v>
      </c>
      <c r="AU2962" s="281" t="s">
        <v>85</v>
      </c>
      <c r="AV2962" s="16" t="s">
        <v>216</v>
      </c>
      <c r="AW2962" s="16" t="s">
        <v>36</v>
      </c>
      <c r="AX2962" s="16" t="s">
        <v>75</v>
      </c>
      <c r="AY2962" s="281" t="s">
        <v>207</v>
      </c>
    </row>
    <row r="2963" s="13" customFormat="1">
      <c r="A2963" s="13"/>
      <c r="B2963" s="238"/>
      <c r="C2963" s="239"/>
      <c r="D2963" s="240" t="s">
        <v>327</v>
      </c>
      <c r="E2963" s="241" t="s">
        <v>19</v>
      </c>
      <c r="F2963" s="242" t="s">
        <v>769</v>
      </c>
      <c r="G2963" s="239"/>
      <c r="H2963" s="241" t="s">
        <v>19</v>
      </c>
      <c r="I2963" s="243"/>
      <c r="J2963" s="239"/>
      <c r="K2963" s="239"/>
      <c r="L2963" s="244"/>
      <c r="M2963" s="245"/>
      <c r="N2963" s="246"/>
      <c r="O2963" s="246"/>
      <c r="P2963" s="246"/>
      <c r="Q2963" s="246"/>
      <c r="R2963" s="246"/>
      <c r="S2963" s="246"/>
      <c r="T2963" s="247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8" t="s">
        <v>327</v>
      </c>
      <c r="AU2963" s="248" t="s">
        <v>85</v>
      </c>
      <c r="AV2963" s="13" t="s">
        <v>82</v>
      </c>
      <c r="AW2963" s="13" t="s">
        <v>36</v>
      </c>
      <c r="AX2963" s="13" t="s">
        <v>75</v>
      </c>
      <c r="AY2963" s="248" t="s">
        <v>207</v>
      </c>
    </row>
    <row r="2964" s="13" customFormat="1">
      <c r="A2964" s="13"/>
      <c r="B2964" s="238"/>
      <c r="C2964" s="239"/>
      <c r="D2964" s="240" t="s">
        <v>327</v>
      </c>
      <c r="E2964" s="241" t="s">
        <v>19</v>
      </c>
      <c r="F2964" s="242" t="s">
        <v>3505</v>
      </c>
      <c r="G2964" s="239"/>
      <c r="H2964" s="241" t="s">
        <v>19</v>
      </c>
      <c r="I2964" s="243"/>
      <c r="J2964" s="239"/>
      <c r="K2964" s="239"/>
      <c r="L2964" s="244"/>
      <c r="M2964" s="245"/>
      <c r="N2964" s="246"/>
      <c r="O2964" s="246"/>
      <c r="P2964" s="246"/>
      <c r="Q2964" s="246"/>
      <c r="R2964" s="246"/>
      <c r="S2964" s="246"/>
      <c r="T2964" s="247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8" t="s">
        <v>327</v>
      </c>
      <c r="AU2964" s="248" t="s">
        <v>85</v>
      </c>
      <c r="AV2964" s="13" t="s">
        <v>82</v>
      </c>
      <c r="AW2964" s="13" t="s">
        <v>36</v>
      </c>
      <c r="AX2964" s="13" t="s">
        <v>75</v>
      </c>
      <c r="AY2964" s="248" t="s">
        <v>207</v>
      </c>
    </row>
    <row r="2965" s="14" customFormat="1">
      <c r="A2965" s="14"/>
      <c r="B2965" s="249"/>
      <c r="C2965" s="250"/>
      <c r="D2965" s="240" t="s">
        <v>327</v>
      </c>
      <c r="E2965" s="251" t="s">
        <v>19</v>
      </c>
      <c r="F2965" s="252" t="s">
        <v>215</v>
      </c>
      <c r="G2965" s="250"/>
      <c r="H2965" s="253">
        <v>4</v>
      </c>
      <c r="I2965" s="254"/>
      <c r="J2965" s="250"/>
      <c r="K2965" s="250"/>
      <c r="L2965" s="255"/>
      <c r="M2965" s="256"/>
      <c r="N2965" s="257"/>
      <c r="O2965" s="257"/>
      <c r="P2965" s="257"/>
      <c r="Q2965" s="257"/>
      <c r="R2965" s="257"/>
      <c r="S2965" s="257"/>
      <c r="T2965" s="258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9" t="s">
        <v>327</v>
      </c>
      <c r="AU2965" s="259" t="s">
        <v>85</v>
      </c>
      <c r="AV2965" s="14" t="s">
        <v>85</v>
      </c>
      <c r="AW2965" s="14" t="s">
        <v>36</v>
      </c>
      <c r="AX2965" s="14" t="s">
        <v>75</v>
      </c>
      <c r="AY2965" s="259" t="s">
        <v>207</v>
      </c>
    </row>
    <row r="2966" s="13" customFormat="1">
      <c r="A2966" s="13"/>
      <c r="B2966" s="238"/>
      <c r="C2966" s="239"/>
      <c r="D2966" s="240" t="s">
        <v>327</v>
      </c>
      <c r="E2966" s="241" t="s">
        <v>19</v>
      </c>
      <c r="F2966" s="242" t="s">
        <v>3506</v>
      </c>
      <c r="G2966" s="239"/>
      <c r="H2966" s="241" t="s">
        <v>19</v>
      </c>
      <c r="I2966" s="243"/>
      <c r="J2966" s="239"/>
      <c r="K2966" s="239"/>
      <c r="L2966" s="244"/>
      <c r="M2966" s="245"/>
      <c r="N2966" s="246"/>
      <c r="O2966" s="246"/>
      <c r="P2966" s="246"/>
      <c r="Q2966" s="246"/>
      <c r="R2966" s="246"/>
      <c r="S2966" s="246"/>
      <c r="T2966" s="247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8" t="s">
        <v>327</v>
      </c>
      <c r="AU2966" s="248" t="s">
        <v>85</v>
      </c>
      <c r="AV2966" s="13" t="s">
        <v>82</v>
      </c>
      <c r="AW2966" s="13" t="s">
        <v>36</v>
      </c>
      <c r="AX2966" s="13" t="s">
        <v>75</v>
      </c>
      <c r="AY2966" s="248" t="s">
        <v>207</v>
      </c>
    </row>
    <row r="2967" s="14" customFormat="1">
      <c r="A2967" s="14"/>
      <c r="B2967" s="249"/>
      <c r="C2967" s="250"/>
      <c r="D2967" s="240" t="s">
        <v>327</v>
      </c>
      <c r="E2967" s="251" t="s">
        <v>19</v>
      </c>
      <c r="F2967" s="252" t="s">
        <v>85</v>
      </c>
      <c r="G2967" s="250"/>
      <c r="H2967" s="253">
        <v>2</v>
      </c>
      <c r="I2967" s="254"/>
      <c r="J2967" s="250"/>
      <c r="K2967" s="250"/>
      <c r="L2967" s="255"/>
      <c r="M2967" s="256"/>
      <c r="N2967" s="257"/>
      <c r="O2967" s="257"/>
      <c r="P2967" s="257"/>
      <c r="Q2967" s="257"/>
      <c r="R2967" s="257"/>
      <c r="S2967" s="257"/>
      <c r="T2967" s="258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9" t="s">
        <v>327</v>
      </c>
      <c r="AU2967" s="259" t="s">
        <v>85</v>
      </c>
      <c r="AV2967" s="14" t="s">
        <v>85</v>
      </c>
      <c r="AW2967" s="14" t="s">
        <v>36</v>
      </c>
      <c r="AX2967" s="14" t="s">
        <v>75</v>
      </c>
      <c r="AY2967" s="259" t="s">
        <v>207</v>
      </c>
    </row>
    <row r="2968" s="13" customFormat="1">
      <c r="A2968" s="13"/>
      <c r="B2968" s="238"/>
      <c r="C2968" s="239"/>
      <c r="D2968" s="240" t="s">
        <v>327</v>
      </c>
      <c r="E2968" s="241" t="s">
        <v>19</v>
      </c>
      <c r="F2968" s="242" t="s">
        <v>3507</v>
      </c>
      <c r="G2968" s="239"/>
      <c r="H2968" s="241" t="s">
        <v>19</v>
      </c>
      <c r="I2968" s="243"/>
      <c r="J2968" s="239"/>
      <c r="K2968" s="239"/>
      <c r="L2968" s="244"/>
      <c r="M2968" s="245"/>
      <c r="N2968" s="246"/>
      <c r="O2968" s="246"/>
      <c r="P2968" s="246"/>
      <c r="Q2968" s="246"/>
      <c r="R2968" s="246"/>
      <c r="S2968" s="246"/>
      <c r="T2968" s="247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8" t="s">
        <v>327</v>
      </c>
      <c r="AU2968" s="248" t="s">
        <v>85</v>
      </c>
      <c r="AV2968" s="13" t="s">
        <v>82</v>
      </c>
      <c r="AW2968" s="13" t="s">
        <v>36</v>
      </c>
      <c r="AX2968" s="13" t="s">
        <v>75</v>
      </c>
      <c r="AY2968" s="248" t="s">
        <v>207</v>
      </c>
    </row>
    <row r="2969" s="14" customFormat="1">
      <c r="A2969" s="14"/>
      <c r="B2969" s="249"/>
      <c r="C2969" s="250"/>
      <c r="D2969" s="240" t="s">
        <v>327</v>
      </c>
      <c r="E2969" s="251" t="s">
        <v>19</v>
      </c>
      <c r="F2969" s="252" t="s">
        <v>85</v>
      </c>
      <c r="G2969" s="250"/>
      <c r="H2969" s="253">
        <v>2</v>
      </c>
      <c r="I2969" s="254"/>
      <c r="J2969" s="250"/>
      <c r="K2969" s="250"/>
      <c r="L2969" s="255"/>
      <c r="M2969" s="256"/>
      <c r="N2969" s="257"/>
      <c r="O2969" s="257"/>
      <c r="P2969" s="257"/>
      <c r="Q2969" s="257"/>
      <c r="R2969" s="257"/>
      <c r="S2969" s="257"/>
      <c r="T2969" s="258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9" t="s">
        <v>327</v>
      </c>
      <c r="AU2969" s="259" t="s">
        <v>85</v>
      </c>
      <c r="AV2969" s="14" t="s">
        <v>85</v>
      </c>
      <c r="AW2969" s="14" t="s">
        <v>36</v>
      </c>
      <c r="AX2969" s="14" t="s">
        <v>75</v>
      </c>
      <c r="AY2969" s="259" t="s">
        <v>207</v>
      </c>
    </row>
    <row r="2970" s="13" customFormat="1">
      <c r="A2970" s="13"/>
      <c r="B2970" s="238"/>
      <c r="C2970" s="239"/>
      <c r="D2970" s="240" t="s">
        <v>327</v>
      </c>
      <c r="E2970" s="241" t="s">
        <v>19</v>
      </c>
      <c r="F2970" s="242" t="s">
        <v>3508</v>
      </c>
      <c r="G2970" s="239"/>
      <c r="H2970" s="241" t="s">
        <v>19</v>
      </c>
      <c r="I2970" s="243"/>
      <c r="J2970" s="239"/>
      <c r="K2970" s="239"/>
      <c r="L2970" s="244"/>
      <c r="M2970" s="245"/>
      <c r="N2970" s="246"/>
      <c r="O2970" s="246"/>
      <c r="P2970" s="246"/>
      <c r="Q2970" s="246"/>
      <c r="R2970" s="246"/>
      <c r="S2970" s="246"/>
      <c r="T2970" s="247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8" t="s">
        <v>327</v>
      </c>
      <c r="AU2970" s="248" t="s">
        <v>85</v>
      </c>
      <c r="AV2970" s="13" t="s">
        <v>82</v>
      </c>
      <c r="AW2970" s="13" t="s">
        <v>36</v>
      </c>
      <c r="AX2970" s="13" t="s">
        <v>75</v>
      </c>
      <c r="AY2970" s="248" t="s">
        <v>207</v>
      </c>
    </row>
    <row r="2971" s="14" customFormat="1">
      <c r="A2971" s="14"/>
      <c r="B2971" s="249"/>
      <c r="C2971" s="250"/>
      <c r="D2971" s="240" t="s">
        <v>327</v>
      </c>
      <c r="E2971" s="251" t="s">
        <v>19</v>
      </c>
      <c r="F2971" s="252" t="s">
        <v>215</v>
      </c>
      <c r="G2971" s="250"/>
      <c r="H2971" s="253">
        <v>4</v>
      </c>
      <c r="I2971" s="254"/>
      <c r="J2971" s="250"/>
      <c r="K2971" s="250"/>
      <c r="L2971" s="255"/>
      <c r="M2971" s="256"/>
      <c r="N2971" s="257"/>
      <c r="O2971" s="257"/>
      <c r="P2971" s="257"/>
      <c r="Q2971" s="257"/>
      <c r="R2971" s="257"/>
      <c r="S2971" s="257"/>
      <c r="T2971" s="258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9" t="s">
        <v>327</v>
      </c>
      <c r="AU2971" s="259" t="s">
        <v>85</v>
      </c>
      <c r="AV2971" s="14" t="s">
        <v>85</v>
      </c>
      <c r="AW2971" s="14" t="s">
        <v>36</v>
      </c>
      <c r="AX2971" s="14" t="s">
        <v>75</v>
      </c>
      <c r="AY2971" s="259" t="s">
        <v>207</v>
      </c>
    </row>
    <row r="2972" s="13" customFormat="1">
      <c r="A2972" s="13"/>
      <c r="B2972" s="238"/>
      <c r="C2972" s="239"/>
      <c r="D2972" s="240" t="s">
        <v>327</v>
      </c>
      <c r="E2972" s="241" t="s">
        <v>19</v>
      </c>
      <c r="F2972" s="242" t="s">
        <v>3509</v>
      </c>
      <c r="G2972" s="239"/>
      <c r="H2972" s="241" t="s">
        <v>19</v>
      </c>
      <c r="I2972" s="243"/>
      <c r="J2972" s="239"/>
      <c r="K2972" s="239"/>
      <c r="L2972" s="244"/>
      <c r="M2972" s="245"/>
      <c r="N2972" s="246"/>
      <c r="O2972" s="246"/>
      <c r="P2972" s="246"/>
      <c r="Q2972" s="246"/>
      <c r="R2972" s="246"/>
      <c r="S2972" s="246"/>
      <c r="T2972" s="247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8" t="s">
        <v>327</v>
      </c>
      <c r="AU2972" s="248" t="s">
        <v>85</v>
      </c>
      <c r="AV2972" s="13" t="s">
        <v>82</v>
      </c>
      <c r="AW2972" s="13" t="s">
        <v>36</v>
      </c>
      <c r="AX2972" s="13" t="s">
        <v>75</v>
      </c>
      <c r="AY2972" s="248" t="s">
        <v>207</v>
      </c>
    </row>
    <row r="2973" s="14" customFormat="1">
      <c r="A2973" s="14"/>
      <c r="B2973" s="249"/>
      <c r="C2973" s="250"/>
      <c r="D2973" s="240" t="s">
        <v>327</v>
      </c>
      <c r="E2973" s="251" t="s">
        <v>19</v>
      </c>
      <c r="F2973" s="252" t="s">
        <v>215</v>
      </c>
      <c r="G2973" s="250"/>
      <c r="H2973" s="253">
        <v>4</v>
      </c>
      <c r="I2973" s="254"/>
      <c r="J2973" s="250"/>
      <c r="K2973" s="250"/>
      <c r="L2973" s="255"/>
      <c r="M2973" s="256"/>
      <c r="N2973" s="257"/>
      <c r="O2973" s="257"/>
      <c r="P2973" s="257"/>
      <c r="Q2973" s="257"/>
      <c r="R2973" s="257"/>
      <c r="S2973" s="257"/>
      <c r="T2973" s="258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9" t="s">
        <v>327</v>
      </c>
      <c r="AU2973" s="259" t="s">
        <v>85</v>
      </c>
      <c r="AV2973" s="14" t="s">
        <v>85</v>
      </c>
      <c r="AW2973" s="14" t="s">
        <v>36</v>
      </c>
      <c r="AX2973" s="14" t="s">
        <v>75</v>
      </c>
      <c r="AY2973" s="259" t="s">
        <v>207</v>
      </c>
    </row>
    <row r="2974" s="13" customFormat="1">
      <c r="A2974" s="13"/>
      <c r="B2974" s="238"/>
      <c r="C2974" s="239"/>
      <c r="D2974" s="240" t="s">
        <v>327</v>
      </c>
      <c r="E2974" s="241" t="s">
        <v>19</v>
      </c>
      <c r="F2974" s="242" t="s">
        <v>3510</v>
      </c>
      <c r="G2974" s="239"/>
      <c r="H2974" s="241" t="s">
        <v>19</v>
      </c>
      <c r="I2974" s="243"/>
      <c r="J2974" s="239"/>
      <c r="K2974" s="239"/>
      <c r="L2974" s="244"/>
      <c r="M2974" s="245"/>
      <c r="N2974" s="246"/>
      <c r="O2974" s="246"/>
      <c r="P2974" s="246"/>
      <c r="Q2974" s="246"/>
      <c r="R2974" s="246"/>
      <c r="S2974" s="246"/>
      <c r="T2974" s="247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8" t="s">
        <v>327</v>
      </c>
      <c r="AU2974" s="248" t="s">
        <v>85</v>
      </c>
      <c r="AV2974" s="13" t="s">
        <v>82</v>
      </c>
      <c r="AW2974" s="13" t="s">
        <v>36</v>
      </c>
      <c r="AX2974" s="13" t="s">
        <v>75</v>
      </c>
      <c r="AY2974" s="248" t="s">
        <v>207</v>
      </c>
    </row>
    <row r="2975" s="14" customFormat="1">
      <c r="A2975" s="14"/>
      <c r="B2975" s="249"/>
      <c r="C2975" s="250"/>
      <c r="D2975" s="240" t="s">
        <v>327</v>
      </c>
      <c r="E2975" s="251" t="s">
        <v>19</v>
      </c>
      <c r="F2975" s="252" t="s">
        <v>85</v>
      </c>
      <c r="G2975" s="250"/>
      <c r="H2975" s="253">
        <v>2</v>
      </c>
      <c r="I2975" s="254"/>
      <c r="J2975" s="250"/>
      <c r="K2975" s="250"/>
      <c r="L2975" s="255"/>
      <c r="M2975" s="256"/>
      <c r="N2975" s="257"/>
      <c r="O2975" s="257"/>
      <c r="P2975" s="257"/>
      <c r="Q2975" s="257"/>
      <c r="R2975" s="257"/>
      <c r="S2975" s="257"/>
      <c r="T2975" s="258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9" t="s">
        <v>327</v>
      </c>
      <c r="AU2975" s="259" t="s">
        <v>85</v>
      </c>
      <c r="AV2975" s="14" t="s">
        <v>85</v>
      </c>
      <c r="AW2975" s="14" t="s">
        <v>36</v>
      </c>
      <c r="AX2975" s="14" t="s">
        <v>75</v>
      </c>
      <c r="AY2975" s="259" t="s">
        <v>207</v>
      </c>
    </row>
    <row r="2976" s="13" customFormat="1">
      <c r="A2976" s="13"/>
      <c r="B2976" s="238"/>
      <c r="C2976" s="239"/>
      <c r="D2976" s="240" t="s">
        <v>327</v>
      </c>
      <c r="E2976" s="241" t="s">
        <v>19</v>
      </c>
      <c r="F2976" s="242" t="s">
        <v>3511</v>
      </c>
      <c r="G2976" s="239"/>
      <c r="H2976" s="241" t="s">
        <v>19</v>
      </c>
      <c r="I2976" s="243"/>
      <c r="J2976" s="239"/>
      <c r="K2976" s="239"/>
      <c r="L2976" s="244"/>
      <c r="M2976" s="245"/>
      <c r="N2976" s="246"/>
      <c r="O2976" s="246"/>
      <c r="P2976" s="246"/>
      <c r="Q2976" s="246"/>
      <c r="R2976" s="246"/>
      <c r="S2976" s="246"/>
      <c r="T2976" s="247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8" t="s">
        <v>327</v>
      </c>
      <c r="AU2976" s="248" t="s">
        <v>85</v>
      </c>
      <c r="AV2976" s="13" t="s">
        <v>82</v>
      </c>
      <c r="AW2976" s="13" t="s">
        <v>36</v>
      </c>
      <c r="AX2976" s="13" t="s">
        <v>75</v>
      </c>
      <c r="AY2976" s="248" t="s">
        <v>207</v>
      </c>
    </row>
    <row r="2977" s="14" customFormat="1">
      <c r="A2977" s="14"/>
      <c r="B2977" s="249"/>
      <c r="C2977" s="250"/>
      <c r="D2977" s="240" t="s">
        <v>327</v>
      </c>
      <c r="E2977" s="251" t="s">
        <v>19</v>
      </c>
      <c r="F2977" s="252" t="s">
        <v>85</v>
      </c>
      <c r="G2977" s="250"/>
      <c r="H2977" s="253">
        <v>2</v>
      </c>
      <c r="I2977" s="254"/>
      <c r="J2977" s="250"/>
      <c r="K2977" s="250"/>
      <c r="L2977" s="255"/>
      <c r="M2977" s="256"/>
      <c r="N2977" s="257"/>
      <c r="O2977" s="257"/>
      <c r="P2977" s="257"/>
      <c r="Q2977" s="257"/>
      <c r="R2977" s="257"/>
      <c r="S2977" s="257"/>
      <c r="T2977" s="258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9" t="s">
        <v>327</v>
      </c>
      <c r="AU2977" s="259" t="s">
        <v>85</v>
      </c>
      <c r="AV2977" s="14" t="s">
        <v>85</v>
      </c>
      <c r="AW2977" s="14" t="s">
        <v>36</v>
      </c>
      <c r="AX2977" s="14" t="s">
        <v>75</v>
      </c>
      <c r="AY2977" s="259" t="s">
        <v>207</v>
      </c>
    </row>
    <row r="2978" s="13" customFormat="1">
      <c r="A2978" s="13"/>
      <c r="B2978" s="238"/>
      <c r="C2978" s="239"/>
      <c r="D2978" s="240" t="s">
        <v>327</v>
      </c>
      <c r="E2978" s="241" t="s">
        <v>19</v>
      </c>
      <c r="F2978" s="242" t="s">
        <v>3512</v>
      </c>
      <c r="G2978" s="239"/>
      <c r="H2978" s="241" t="s">
        <v>19</v>
      </c>
      <c r="I2978" s="243"/>
      <c r="J2978" s="239"/>
      <c r="K2978" s="239"/>
      <c r="L2978" s="244"/>
      <c r="M2978" s="245"/>
      <c r="N2978" s="246"/>
      <c r="O2978" s="246"/>
      <c r="P2978" s="246"/>
      <c r="Q2978" s="246"/>
      <c r="R2978" s="246"/>
      <c r="S2978" s="246"/>
      <c r="T2978" s="247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8" t="s">
        <v>327</v>
      </c>
      <c r="AU2978" s="248" t="s">
        <v>85</v>
      </c>
      <c r="AV2978" s="13" t="s">
        <v>82</v>
      </c>
      <c r="AW2978" s="13" t="s">
        <v>36</v>
      </c>
      <c r="AX2978" s="13" t="s">
        <v>75</v>
      </c>
      <c r="AY2978" s="248" t="s">
        <v>207</v>
      </c>
    </row>
    <row r="2979" s="14" customFormat="1">
      <c r="A2979" s="14"/>
      <c r="B2979" s="249"/>
      <c r="C2979" s="250"/>
      <c r="D2979" s="240" t="s">
        <v>327</v>
      </c>
      <c r="E2979" s="251" t="s">
        <v>19</v>
      </c>
      <c r="F2979" s="252" t="s">
        <v>215</v>
      </c>
      <c r="G2979" s="250"/>
      <c r="H2979" s="253">
        <v>4</v>
      </c>
      <c r="I2979" s="254"/>
      <c r="J2979" s="250"/>
      <c r="K2979" s="250"/>
      <c r="L2979" s="255"/>
      <c r="M2979" s="256"/>
      <c r="N2979" s="257"/>
      <c r="O2979" s="257"/>
      <c r="P2979" s="257"/>
      <c r="Q2979" s="257"/>
      <c r="R2979" s="257"/>
      <c r="S2979" s="257"/>
      <c r="T2979" s="258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9" t="s">
        <v>327</v>
      </c>
      <c r="AU2979" s="259" t="s">
        <v>85</v>
      </c>
      <c r="AV2979" s="14" t="s">
        <v>85</v>
      </c>
      <c r="AW2979" s="14" t="s">
        <v>36</v>
      </c>
      <c r="AX2979" s="14" t="s">
        <v>75</v>
      </c>
      <c r="AY2979" s="259" t="s">
        <v>207</v>
      </c>
    </row>
    <row r="2980" s="16" customFormat="1">
      <c r="A2980" s="16"/>
      <c r="B2980" s="271"/>
      <c r="C2980" s="272"/>
      <c r="D2980" s="240" t="s">
        <v>327</v>
      </c>
      <c r="E2980" s="273" t="s">
        <v>19</v>
      </c>
      <c r="F2980" s="274" t="s">
        <v>420</v>
      </c>
      <c r="G2980" s="272"/>
      <c r="H2980" s="275">
        <v>24</v>
      </c>
      <c r="I2980" s="276"/>
      <c r="J2980" s="272"/>
      <c r="K2980" s="272"/>
      <c r="L2980" s="277"/>
      <c r="M2980" s="278"/>
      <c r="N2980" s="279"/>
      <c r="O2980" s="279"/>
      <c r="P2980" s="279"/>
      <c r="Q2980" s="279"/>
      <c r="R2980" s="279"/>
      <c r="S2980" s="279"/>
      <c r="T2980" s="280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81" t="s">
        <v>327</v>
      </c>
      <c r="AU2980" s="281" t="s">
        <v>85</v>
      </c>
      <c r="AV2980" s="16" t="s">
        <v>216</v>
      </c>
      <c r="AW2980" s="16" t="s">
        <v>36</v>
      </c>
      <c r="AX2980" s="16" t="s">
        <v>75</v>
      </c>
      <c r="AY2980" s="281" t="s">
        <v>207</v>
      </c>
    </row>
    <row r="2981" s="13" customFormat="1">
      <c r="A2981" s="13"/>
      <c r="B2981" s="238"/>
      <c r="C2981" s="239"/>
      <c r="D2981" s="240" t="s">
        <v>327</v>
      </c>
      <c r="E2981" s="241" t="s">
        <v>19</v>
      </c>
      <c r="F2981" s="242" t="s">
        <v>771</v>
      </c>
      <c r="G2981" s="239"/>
      <c r="H2981" s="241" t="s">
        <v>19</v>
      </c>
      <c r="I2981" s="243"/>
      <c r="J2981" s="239"/>
      <c r="K2981" s="239"/>
      <c r="L2981" s="244"/>
      <c r="M2981" s="245"/>
      <c r="N2981" s="246"/>
      <c r="O2981" s="246"/>
      <c r="P2981" s="246"/>
      <c r="Q2981" s="246"/>
      <c r="R2981" s="246"/>
      <c r="S2981" s="246"/>
      <c r="T2981" s="247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8" t="s">
        <v>327</v>
      </c>
      <c r="AU2981" s="248" t="s">
        <v>85</v>
      </c>
      <c r="AV2981" s="13" t="s">
        <v>82</v>
      </c>
      <c r="AW2981" s="13" t="s">
        <v>36</v>
      </c>
      <c r="AX2981" s="13" t="s">
        <v>75</v>
      </c>
      <c r="AY2981" s="248" t="s">
        <v>207</v>
      </c>
    </row>
    <row r="2982" s="13" customFormat="1">
      <c r="A2982" s="13"/>
      <c r="B2982" s="238"/>
      <c r="C2982" s="239"/>
      <c r="D2982" s="240" t="s">
        <v>327</v>
      </c>
      <c r="E2982" s="241" t="s">
        <v>19</v>
      </c>
      <c r="F2982" s="242" t="s">
        <v>3513</v>
      </c>
      <c r="G2982" s="239"/>
      <c r="H2982" s="241" t="s">
        <v>19</v>
      </c>
      <c r="I2982" s="243"/>
      <c r="J2982" s="239"/>
      <c r="K2982" s="239"/>
      <c r="L2982" s="244"/>
      <c r="M2982" s="245"/>
      <c r="N2982" s="246"/>
      <c r="O2982" s="246"/>
      <c r="P2982" s="246"/>
      <c r="Q2982" s="246"/>
      <c r="R2982" s="246"/>
      <c r="S2982" s="246"/>
      <c r="T2982" s="247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8" t="s">
        <v>327</v>
      </c>
      <c r="AU2982" s="248" t="s">
        <v>85</v>
      </c>
      <c r="AV2982" s="13" t="s">
        <v>82</v>
      </c>
      <c r="AW2982" s="13" t="s">
        <v>36</v>
      </c>
      <c r="AX2982" s="13" t="s">
        <v>75</v>
      </c>
      <c r="AY2982" s="248" t="s">
        <v>207</v>
      </c>
    </row>
    <row r="2983" s="14" customFormat="1">
      <c r="A2983" s="14"/>
      <c r="B2983" s="249"/>
      <c r="C2983" s="250"/>
      <c r="D2983" s="240" t="s">
        <v>327</v>
      </c>
      <c r="E2983" s="251" t="s">
        <v>19</v>
      </c>
      <c r="F2983" s="252" t="s">
        <v>85</v>
      </c>
      <c r="G2983" s="250"/>
      <c r="H2983" s="253">
        <v>2</v>
      </c>
      <c r="I2983" s="254"/>
      <c r="J2983" s="250"/>
      <c r="K2983" s="250"/>
      <c r="L2983" s="255"/>
      <c r="M2983" s="256"/>
      <c r="N2983" s="257"/>
      <c r="O2983" s="257"/>
      <c r="P2983" s="257"/>
      <c r="Q2983" s="257"/>
      <c r="R2983" s="257"/>
      <c r="S2983" s="257"/>
      <c r="T2983" s="258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9" t="s">
        <v>327</v>
      </c>
      <c r="AU2983" s="259" t="s">
        <v>85</v>
      </c>
      <c r="AV2983" s="14" t="s">
        <v>85</v>
      </c>
      <c r="AW2983" s="14" t="s">
        <v>36</v>
      </c>
      <c r="AX2983" s="14" t="s">
        <v>75</v>
      </c>
      <c r="AY2983" s="259" t="s">
        <v>207</v>
      </c>
    </row>
    <row r="2984" s="13" customFormat="1">
      <c r="A2984" s="13"/>
      <c r="B2984" s="238"/>
      <c r="C2984" s="239"/>
      <c r="D2984" s="240" t="s">
        <v>327</v>
      </c>
      <c r="E2984" s="241" t="s">
        <v>19</v>
      </c>
      <c r="F2984" s="242" t="s">
        <v>2800</v>
      </c>
      <c r="G2984" s="239"/>
      <c r="H2984" s="241" t="s">
        <v>19</v>
      </c>
      <c r="I2984" s="243"/>
      <c r="J2984" s="239"/>
      <c r="K2984" s="239"/>
      <c r="L2984" s="244"/>
      <c r="M2984" s="245"/>
      <c r="N2984" s="246"/>
      <c r="O2984" s="246"/>
      <c r="P2984" s="246"/>
      <c r="Q2984" s="246"/>
      <c r="R2984" s="246"/>
      <c r="S2984" s="246"/>
      <c r="T2984" s="247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8" t="s">
        <v>327</v>
      </c>
      <c r="AU2984" s="248" t="s">
        <v>85</v>
      </c>
      <c r="AV2984" s="13" t="s">
        <v>82</v>
      </c>
      <c r="AW2984" s="13" t="s">
        <v>36</v>
      </c>
      <c r="AX2984" s="13" t="s">
        <v>75</v>
      </c>
      <c r="AY2984" s="248" t="s">
        <v>207</v>
      </c>
    </row>
    <row r="2985" s="14" customFormat="1">
      <c r="A2985" s="14"/>
      <c r="B2985" s="249"/>
      <c r="C2985" s="250"/>
      <c r="D2985" s="240" t="s">
        <v>327</v>
      </c>
      <c r="E2985" s="251" t="s">
        <v>19</v>
      </c>
      <c r="F2985" s="252" t="s">
        <v>85</v>
      </c>
      <c r="G2985" s="250"/>
      <c r="H2985" s="253">
        <v>2</v>
      </c>
      <c r="I2985" s="254"/>
      <c r="J2985" s="250"/>
      <c r="K2985" s="250"/>
      <c r="L2985" s="255"/>
      <c r="M2985" s="256"/>
      <c r="N2985" s="257"/>
      <c r="O2985" s="257"/>
      <c r="P2985" s="257"/>
      <c r="Q2985" s="257"/>
      <c r="R2985" s="257"/>
      <c r="S2985" s="257"/>
      <c r="T2985" s="258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9" t="s">
        <v>327</v>
      </c>
      <c r="AU2985" s="259" t="s">
        <v>85</v>
      </c>
      <c r="AV2985" s="14" t="s">
        <v>85</v>
      </c>
      <c r="AW2985" s="14" t="s">
        <v>36</v>
      </c>
      <c r="AX2985" s="14" t="s">
        <v>75</v>
      </c>
      <c r="AY2985" s="259" t="s">
        <v>207</v>
      </c>
    </row>
    <row r="2986" s="13" customFormat="1">
      <c r="A2986" s="13"/>
      <c r="B2986" s="238"/>
      <c r="C2986" s="239"/>
      <c r="D2986" s="240" t="s">
        <v>327</v>
      </c>
      <c r="E2986" s="241" t="s">
        <v>19</v>
      </c>
      <c r="F2986" s="242" t="s">
        <v>3245</v>
      </c>
      <c r="G2986" s="239"/>
      <c r="H2986" s="241" t="s">
        <v>19</v>
      </c>
      <c r="I2986" s="243"/>
      <c r="J2986" s="239"/>
      <c r="K2986" s="239"/>
      <c r="L2986" s="244"/>
      <c r="M2986" s="245"/>
      <c r="N2986" s="246"/>
      <c r="O2986" s="246"/>
      <c r="P2986" s="246"/>
      <c r="Q2986" s="246"/>
      <c r="R2986" s="246"/>
      <c r="S2986" s="246"/>
      <c r="T2986" s="247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8" t="s">
        <v>327</v>
      </c>
      <c r="AU2986" s="248" t="s">
        <v>85</v>
      </c>
      <c r="AV2986" s="13" t="s">
        <v>82</v>
      </c>
      <c r="AW2986" s="13" t="s">
        <v>36</v>
      </c>
      <c r="AX2986" s="13" t="s">
        <v>75</v>
      </c>
      <c r="AY2986" s="248" t="s">
        <v>207</v>
      </c>
    </row>
    <row r="2987" s="14" customFormat="1">
      <c r="A2987" s="14"/>
      <c r="B2987" s="249"/>
      <c r="C2987" s="250"/>
      <c r="D2987" s="240" t="s">
        <v>327</v>
      </c>
      <c r="E2987" s="251" t="s">
        <v>19</v>
      </c>
      <c r="F2987" s="252" t="s">
        <v>82</v>
      </c>
      <c r="G2987" s="250"/>
      <c r="H2987" s="253">
        <v>1</v>
      </c>
      <c r="I2987" s="254"/>
      <c r="J2987" s="250"/>
      <c r="K2987" s="250"/>
      <c r="L2987" s="255"/>
      <c r="M2987" s="256"/>
      <c r="N2987" s="257"/>
      <c r="O2987" s="257"/>
      <c r="P2987" s="257"/>
      <c r="Q2987" s="257"/>
      <c r="R2987" s="257"/>
      <c r="S2987" s="257"/>
      <c r="T2987" s="258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9" t="s">
        <v>327</v>
      </c>
      <c r="AU2987" s="259" t="s">
        <v>85</v>
      </c>
      <c r="AV2987" s="14" t="s">
        <v>85</v>
      </c>
      <c r="AW2987" s="14" t="s">
        <v>36</v>
      </c>
      <c r="AX2987" s="14" t="s">
        <v>75</v>
      </c>
      <c r="AY2987" s="259" t="s">
        <v>207</v>
      </c>
    </row>
    <row r="2988" s="13" customFormat="1">
      <c r="A2988" s="13"/>
      <c r="B2988" s="238"/>
      <c r="C2988" s="239"/>
      <c r="D2988" s="240" t="s">
        <v>327</v>
      </c>
      <c r="E2988" s="241" t="s">
        <v>19</v>
      </c>
      <c r="F2988" s="242" t="s">
        <v>2802</v>
      </c>
      <c r="G2988" s="239"/>
      <c r="H2988" s="241" t="s">
        <v>19</v>
      </c>
      <c r="I2988" s="243"/>
      <c r="J2988" s="239"/>
      <c r="K2988" s="239"/>
      <c r="L2988" s="244"/>
      <c r="M2988" s="245"/>
      <c r="N2988" s="246"/>
      <c r="O2988" s="246"/>
      <c r="P2988" s="246"/>
      <c r="Q2988" s="246"/>
      <c r="R2988" s="246"/>
      <c r="S2988" s="246"/>
      <c r="T2988" s="247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8" t="s">
        <v>327</v>
      </c>
      <c r="AU2988" s="248" t="s">
        <v>85</v>
      </c>
      <c r="AV2988" s="13" t="s">
        <v>82</v>
      </c>
      <c r="AW2988" s="13" t="s">
        <v>36</v>
      </c>
      <c r="AX2988" s="13" t="s">
        <v>75</v>
      </c>
      <c r="AY2988" s="248" t="s">
        <v>207</v>
      </c>
    </row>
    <row r="2989" s="14" customFormat="1">
      <c r="A2989" s="14"/>
      <c r="B2989" s="249"/>
      <c r="C2989" s="250"/>
      <c r="D2989" s="240" t="s">
        <v>327</v>
      </c>
      <c r="E2989" s="251" t="s">
        <v>19</v>
      </c>
      <c r="F2989" s="252" t="s">
        <v>85</v>
      </c>
      <c r="G2989" s="250"/>
      <c r="H2989" s="253">
        <v>2</v>
      </c>
      <c r="I2989" s="254"/>
      <c r="J2989" s="250"/>
      <c r="K2989" s="250"/>
      <c r="L2989" s="255"/>
      <c r="M2989" s="256"/>
      <c r="N2989" s="257"/>
      <c r="O2989" s="257"/>
      <c r="P2989" s="257"/>
      <c r="Q2989" s="257"/>
      <c r="R2989" s="257"/>
      <c r="S2989" s="257"/>
      <c r="T2989" s="258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9" t="s">
        <v>327</v>
      </c>
      <c r="AU2989" s="259" t="s">
        <v>85</v>
      </c>
      <c r="AV2989" s="14" t="s">
        <v>85</v>
      </c>
      <c r="AW2989" s="14" t="s">
        <v>36</v>
      </c>
      <c r="AX2989" s="14" t="s">
        <v>75</v>
      </c>
      <c r="AY2989" s="259" t="s">
        <v>207</v>
      </c>
    </row>
    <row r="2990" s="13" customFormat="1">
      <c r="A2990" s="13"/>
      <c r="B2990" s="238"/>
      <c r="C2990" s="239"/>
      <c r="D2990" s="240" t="s">
        <v>327</v>
      </c>
      <c r="E2990" s="241" t="s">
        <v>19</v>
      </c>
      <c r="F2990" s="242" t="s">
        <v>3248</v>
      </c>
      <c r="G2990" s="239"/>
      <c r="H2990" s="241" t="s">
        <v>19</v>
      </c>
      <c r="I2990" s="243"/>
      <c r="J2990" s="239"/>
      <c r="K2990" s="239"/>
      <c r="L2990" s="244"/>
      <c r="M2990" s="245"/>
      <c r="N2990" s="246"/>
      <c r="O2990" s="246"/>
      <c r="P2990" s="246"/>
      <c r="Q2990" s="246"/>
      <c r="R2990" s="246"/>
      <c r="S2990" s="246"/>
      <c r="T2990" s="247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8" t="s">
        <v>327</v>
      </c>
      <c r="AU2990" s="248" t="s">
        <v>85</v>
      </c>
      <c r="AV2990" s="13" t="s">
        <v>82</v>
      </c>
      <c r="AW2990" s="13" t="s">
        <v>36</v>
      </c>
      <c r="AX2990" s="13" t="s">
        <v>75</v>
      </c>
      <c r="AY2990" s="248" t="s">
        <v>207</v>
      </c>
    </row>
    <row r="2991" s="14" customFormat="1">
      <c r="A2991" s="14"/>
      <c r="B2991" s="249"/>
      <c r="C2991" s="250"/>
      <c r="D2991" s="240" t="s">
        <v>327</v>
      </c>
      <c r="E2991" s="251" t="s">
        <v>19</v>
      </c>
      <c r="F2991" s="252" t="s">
        <v>82</v>
      </c>
      <c r="G2991" s="250"/>
      <c r="H2991" s="253">
        <v>1</v>
      </c>
      <c r="I2991" s="254"/>
      <c r="J2991" s="250"/>
      <c r="K2991" s="250"/>
      <c r="L2991" s="255"/>
      <c r="M2991" s="256"/>
      <c r="N2991" s="257"/>
      <c r="O2991" s="257"/>
      <c r="P2991" s="257"/>
      <c r="Q2991" s="257"/>
      <c r="R2991" s="257"/>
      <c r="S2991" s="257"/>
      <c r="T2991" s="258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9" t="s">
        <v>327</v>
      </c>
      <c r="AU2991" s="259" t="s">
        <v>85</v>
      </c>
      <c r="AV2991" s="14" t="s">
        <v>85</v>
      </c>
      <c r="AW2991" s="14" t="s">
        <v>36</v>
      </c>
      <c r="AX2991" s="14" t="s">
        <v>75</v>
      </c>
      <c r="AY2991" s="259" t="s">
        <v>207</v>
      </c>
    </row>
    <row r="2992" s="16" customFormat="1">
      <c r="A2992" s="16"/>
      <c r="B2992" s="271"/>
      <c r="C2992" s="272"/>
      <c r="D2992" s="240" t="s">
        <v>327</v>
      </c>
      <c r="E2992" s="273" t="s">
        <v>19</v>
      </c>
      <c r="F2992" s="274" t="s">
        <v>420</v>
      </c>
      <c r="G2992" s="272"/>
      <c r="H2992" s="275">
        <v>8</v>
      </c>
      <c r="I2992" s="276"/>
      <c r="J2992" s="272"/>
      <c r="K2992" s="272"/>
      <c r="L2992" s="277"/>
      <c r="M2992" s="278"/>
      <c r="N2992" s="279"/>
      <c r="O2992" s="279"/>
      <c r="P2992" s="279"/>
      <c r="Q2992" s="279"/>
      <c r="R2992" s="279"/>
      <c r="S2992" s="279"/>
      <c r="T2992" s="280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81" t="s">
        <v>327</v>
      </c>
      <c r="AU2992" s="281" t="s">
        <v>85</v>
      </c>
      <c r="AV2992" s="16" t="s">
        <v>216</v>
      </c>
      <c r="AW2992" s="16" t="s">
        <v>36</v>
      </c>
      <c r="AX2992" s="16" t="s">
        <v>75</v>
      </c>
      <c r="AY2992" s="281" t="s">
        <v>207</v>
      </c>
    </row>
    <row r="2993" s="15" customFormat="1">
      <c r="A2993" s="15"/>
      <c r="B2993" s="260"/>
      <c r="C2993" s="261"/>
      <c r="D2993" s="240" t="s">
        <v>327</v>
      </c>
      <c r="E2993" s="262" t="s">
        <v>19</v>
      </c>
      <c r="F2993" s="263" t="s">
        <v>345</v>
      </c>
      <c r="G2993" s="261"/>
      <c r="H2993" s="264">
        <v>55</v>
      </c>
      <c r="I2993" s="265"/>
      <c r="J2993" s="261"/>
      <c r="K2993" s="261"/>
      <c r="L2993" s="266"/>
      <c r="M2993" s="267"/>
      <c r="N2993" s="268"/>
      <c r="O2993" s="268"/>
      <c r="P2993" s="268"/>
      <c r="Q2993" s="268"/>
      <c r="R2993" s="268"/>
      <c r="S2993" s="268"/>
      <c r="T2993" s="269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70" t="s">
        <v>327</v>
      </c>
      <c r="AU2993" s="270" t="s">
        <v>85</v>
      </c>
      <c r="AV2993" s="15" t="s">
        <v>215</v>
      </c>
      <c r="AW2993" s="15" t="s">
        <v>36</v>
      </c>
      <c r="AX2993" s="15" t="s">
        <v>82</v>
      </c>
      <c r="AY2993" s="270" t="s">
        <v>207</v>
      </c>
    </row>
    <row r="2994" s="2" customFormat="1" ht="16.5" customHeight="1">
      <c r="A2994" s="40"/>
      <c r="B2994" s="41"/>
      <c r="C2994" s="214" t="s">
        <v>3514</v>
      </c>
      <c r="D2994" s="214" t="s">
        <v>211</v>
      </c>
      <c r="E2994" s="215" t="s">
        <v>3515</v>
      </c>
      <c r="F2994" s="216" t="s">
        <v>3516</v>
      </c>
      <c r="G2994" s="217" t="s">
        <v>214</v>
      </c>
      <c r="H2994" s="218">
        <v>3</v>
      </c>
      <c r="I2994" s="219"/>
      <c r="J2994" s="220">
        <f>ROUND(I2994*H2994,2)</f>
        <v>0</v>
      </c>
      <c r="K2994" s="216" t="s">
        <v>323</v>
      </c>
      <c r="L2994" s="46"/>
      <c r="M2994" s="229" t="s">
        <v>19</v>
      </c>
      <c r="N2994" s="230" t="s">
        <v>46</v>
      </c>
      <c r="O2994" s="86"/>
      <c r="P2994" s="231">
        <f>O2994*H2994</f>
        <v>0</v>
      </c>
      <c r="Q2994" s="231">
        <v>0.00020000000000000001</v>
      </c>
      <c r="R2994" s="231">
        <f>Q2994*H2994</f>
        <v>0.00060000000000000006</v>
      </c>
      <c r="S2994" s="231">
        <v>0</v>
      </c>
      <c r="T2994" s="232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26" t="s">
        <v>486</v>
      </c>
      <c r="AT2994" s="226" t="s">
        <v>211</v>
      </c>
      <c r="AU2994" s="226" t="s">
        <v>85</v>
      </c>
      <c r="AY2994" s="19" t="s">
        <v>207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19" t="s">
        <v>82</v>
      </c>
      <c r="BK2994" s="227">
        <f>ROUND(I2994*H2994,2)</f>
        <v>0</v>
      </c>
      <c r="BL2994" s="19" t="s">
        <v>486</v>
      </c>
      <c r="BM2994" s="226" t="s">
        <v>3517</v>
      </c>
    </row>
    <row r="2995" s="2" customFormat="1">
      <c r="A2995" s="40"/>
      <c r="B2995" s="41"/>
      <c r="C2995" s="42"/>
      <c r="D2995" s="233" t="s">
        <v>325</v>
      </c>
      <c r="E2995" s="42"/>
      <c r="F2995" s="234" t="s">
        <v>3518</v>
      </c>
      <c r="G2995" s="42"/>
      <c r="H2995" s="42"/>
      <c r="I2995" s="235"/>
      <c r="J2995" s="42"/>
      <c r="K2995" s="42"/>
      <c r="L2995" s="46"/>
      <c r="M2995" s="236"/>
      <c r="N2995" s="237"/>
      <c r="O2995" s="86"/>
      <c r="P2995" s="86"/>
      <c r="Q2995" s="86"/>
      <c r="R2995" s="86"/>
      <c r="S2995" s="86"/>
      <c r="T2995" s="87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T2995" s="19" t="s">
        <v>325</v>
      </c>
      <c r="AU2995" s="19" t="s">
        <v>85</v>
      </c>
    </row>
    <row r="2996" s="13" customFormat="1">
      <c r="A2996" s="13"/>
      <c r="B2996" s="238"/>
      <c r="C2996" s="239"/>
      <c r="D2996" s="240" t="s">
        <v>327</v>
      </c>
      <c r="E2996" s="241" t="s">
        <v>19</v>
      </c>
      <c r="F2996" s="242" t="s">
        <v>764</v>
      </c>
      <c r="G2996" s="239"/>
      <c r="H2996" s="241" t="s">
        <v>19</v>
      </c>
      <c r="I2996" s="243"/>
      <c r="J2996" s="239"/>
      <c r="K2996" s="239"/>
      <c r="L2996" s="244"/>
      <c r="M2996" s="245"/>
      <c r="N2996" s="246"/>
      <c r="O2996" s="246"/>
      <c r="P2996" s="246"/>
      <c r="Q2996" s="246"/>
      <c r="R2996" s="246"/>
      <c r="S2996" s="246"/>
      <c r="T2996" s="247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8" t="s">
        <v>327</v>
      </c>
      <c r="AU2996" s="248" t="s">
        <v>85</v>
      </c>
      <c r="AV2996" s="13" t="s">
        <v>82</v>
      </c>
      <c r="AW2996" s="13" t="s">
        <v>36</v>
      </c>
      <c r="AX2996" s="13" t="s">
        <v>75</v>
      </c>
      <c r="AY2996" s="248" t="s">
        <v>207</v>
      </c>
    </row>
    <row r="2997" s="13" customFormat="1">
      <c r="A2997" s="13"/>
      <c r="B2997" s="238"/>
      <c r="C2997" s="239"/>
      <c r="D2997" s="240" t="s">
        <v>327</v>
      </c>
      <c r="E2997" s="241" t="s">
        <v>19</v>
      </c>
      <c r="F2997" s="242" t="s">
        <v>1622</v>
      </c>
      <c r="G2997" s="239"/>
      <c r="H2997" s="241" t="s">
        <v>19</v>
      </c>
      <c r="I2997" s="243"/>
      <c r="J2997" s="239"/>
      <c r="K2997" s="239"/>
      <c r="L2997" s="244"/>
      <c r="M2997" s="245"/>
      <c r="N2997" s="246"/>
      <c r="O2997" s="246"/>
      <c r="P2997" s="246"/>
      <c r="Q2997" s="246"/>
      <c r="R2997" s="246"/>
      <c r="S2997" s="246"/>
      <c r="T2997" s="247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8" t="s">
        <v>327</v>
      </c>
      <c r="AU2997" s="248" t="s">
        <v>85</v>
      </c>
      <c r="AV2997" s="13" t="s">
        <v>82</v>
      </c>
      <c r="AW2997" s="13" t="s">
        <v>36</v>
      </c>
      <c r="AX2997" s="13" t="s">
        <v>75</v>
      </c>
      <c r="AY2997" s="248" t="s">
        <v>207</v>
      </c>
    </row>
    <row r="2998" s="14" customFormat="1">
      <c r="A2998" s="14"/>
      <c r="B2998" s="249"/>
      <c r="C2998" s="250"/>
      <c r="D2998" s="240" t="s">
        <v>327</v>
      </c>
      <c r="E2998" s="251" t="s">
        <v>19</v>
      </c>
      <c r="F2998" s="252" t="s">
        <v>82</v>
      </c>
      <c r="G2998" s="250"/>
      <c r="H2998" s="253">
        <v>1</v>
      </c>
      <c r="I2998" s="254"/>
      <c r="J2998" s="250"/>
      <c r="K2998" s="250"/>
      <c r="L2998" s="255"/>
      <c r="M2998" s="256"/>
      <c r="N2998" s="257"/>
      <c r="O2998" s="257"/>
      <c r="P2998" s="257"/>
      <c r="Q2998" s="257"/>
      <c r="R2998" s="257"/>
      <c r="S2998" s="257"/>
      <c r="T2998" s="258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9" t="s">
        <v>327</v>
      </c>
      <c r="AU2998" s="259" t="s">
        <v>85</v>
      </c>
      <c r="AV2998" s="14" t="s">
        <v>85</v>
      </c>
      <c r="AW2998" s="14" t="s">
        <v>36</v>
      </c>
      <c r="AX2998" s="14" t="s">
        <v>75</v>
      </c>
      <c r="AY2998" s="259" t="s">
        <v>207</v>
      </c>
    </row>
    <row r="2999" s="13" customFormat="1">
      <c r="A2999" s="13"/>
      <c r="B2999" s="238"/>
      <c r="C2999" s="239"/>
      <c r="D2999" s="240" t="s">
        <v>327</v>
      </c>
      <c r="E2999" s="241" t="s">
        <v>19</v>
      </c>
      <c r="F2999" s="242" t="s">
        <v>1623</v>
      </c>
      <c r="G2999" s="239"/>
      <c r="H2999" s="241" t="s">
        <v>19</v>
      </c>
      <c r="I2999" s="243"/>
      <c r="J2999" s="239"/>
      <c r="K2999" s="239"/>
      <c r="L2999" s="244"/>
      <c r="M2999" s="245"/>
      <c r="N2999" s="246"/>
      <c r="O2999" s="246"/>
      <c r="P2999" s="246"/>
      <c r="Q2999" s="246"/>
      <c r="R2999" s="246"/>
      <c r="S2999" s="246"/>
      <c r="T2999" s="247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8" t="s">
        <v>327</v>
      </c>
      <c r="AU2999" s="248" t="s">
        <v>85</v>
      </c>
      <c r="AV2999" s="13" t="s">
        <v>82</v>
      </c>
      <c r="AW2999" s="13" t="s">
        <v>36</v>
      </c>
      <c r="AX2999" s="13" t="s">
        <v>75</v>
      </c>
      <c r="AY2999" s="248" t="s">
        <v>207</v>
      </c>
    </row>
    <row r="3000" s="14" customFormat="1">
      <c r="A3000" s="14"/>
      <c r="B3000" s="249"/>
      <c r="C3000" s="250"/>
      <c r="D3000" s="240" t="s">
        <v>327</v>
      </c>
      <c r="E3000" s="251" t="s">
        <v>19</v>
      </c>
      <c r="F3000" s="252" t="s">
        <v>82</v>
      </c>
      <c r="G3000" s="250"/>
      <c r="H3000" s="253">
        <v>1</v>
      </c>
      <c r="I3000" s="254"/>
      <c r="J3000" s="250"/>
      <c r="K3000" s="250"/>
      <c r="L3000" s="255"/>
      <c r="M3000" s="256"/>
      <c r="N3000" s="257"/>
      <c r="O3000" s="257"/>
      <c r="P3000" s="257"/>
      <c r="Q3000" s="257"/>
      <c r="R3000" s="257"/>
      <c r="S3000" s="257"/>
      <c r="T3000" s="258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9" t="s">
        <v>327</v>
      </c>
      <c r="AU3000" s="259" t="s">
        <v>85</v>
      </c>
      <c r="AV3000" s="14" t="s">
        <v>85</v>
      </c>
      <c r="AW3000" s="14" t="s">
        <v>36</v>
      </c>
      <c r="AX3000" s="14" t="s">
        <v>75</v>
      </c>
      <c r="AY3000" s="259" t="s">
        <v>207</v>
      </c>
    </row>
    <row r="3001" s="16" customFormat="1">
      <c r="A3001" s="16"/>
      <c r="B3001" s="271"/>
      <c r="C3001" s="272"/>
      <c r="D3001" s="240" t="s">
        <v>327</v>
      </c>
      <c r="E3001" s="273" t="s">
        <v>19</v>
      </c>
      <c r="F3001" s="274" t="s">
        <v>420</v>
      </c>
      <c r="G3001" s="272"/>
      <c r="H3001" s="275">
        <v>2</v>
      </c>
      <c r="I3001" s="276"/>
      <c r="J3001" s="272"/>
      <c r="K3001" s="272"/>
      <c r="L3001" s="277"/>
      <c r="M3001" s="278"/>
      <c r="N3001" s="279"/>
      <c r="O3001" s="279"/>
      <c r="P3001" s="279"/>
      <c r="Q3001" s="279"/>
      <c r="R3001" s="279"/>
      <c r="S3001" s="279"/>
      <c r="T3001" s="280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T3001" s="281" t="s">
        <v>327</v>
      </c>
      <c r="AU3001" s="281" t="s">
        <v>85</v>
      </c>
      <c r="AV3001" s="16" t="s">
        <v>216</v>
      </c>
      <c r="AW3001" s="16" t="s">
        <v>36</v>
      </c>
      <c r="AX3001" s="16" t="s">
        <v>75</v>
      </c>
      <c r="AY3001" s="281" t="s">
        <v>207</v>
      </c>
    </row>
    <row r="3002" s="13" customFormat="1">
      <c r="A3002" s="13"/>
      <c r="B3002" s="238"/>
      <c r="C3002" s="239"/>
      <c r="D3002" s="240" t="s">
        <v>327</v>
      </c>
      <c r="E3002" s="241" t="s">
        <v>19</v>
      </c>
      <c r="F3002" s="242" t="s">
        <v>771</v>
      </c>
      <c r="G3002" s="239"/>
      <c r="H3002" s="241" t="s">
        <v>19</v>
      </c>
      <c r="I3002" s="243"/>
      <c r="J3002" s="239"/>
      <c r="K3002" s="239"/>
      <c r="L3002" s="244"/>
      <c r="M3002" s="245"/>
      <c r="N3002" s="246"/>
      <c r="O3002" s="246"/>
      <c r="P3002" s="246"/>
      <c r="Q3002" s="246"/>
      <c r="R3002" s="246"/>
      <c r="S3002" s="246"/>
      <c r="T3002" s="247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8" t="s">
        <v>327</v>
      </c>
      <c r="AU3002" s="248" t="s">
        <v>85</v>
      </c>
      <c r="AV3002" s="13" t="s">
        <v>82</v>
      </c>
      <c r="AW3002" s="13" t="s">
        <v>36</v>
      </c>
      <c r="AX3002" s="13" t="s">
        <v>75</v>
      </c>
      <c r="AY3002" s="248" t="s">
        <v>207</v>
      </c>
    </row>
    <row r="3003" s="13" customFormat="1">
      <c r="A3003" s="13"/>
      <c r="B3003" s="238"/>
      <c r="C3003" s="239"/>
      <c r="D3003" s="240" t="s">
        <v>327</v>
      </c>
      <c r="E3003" s="241" t="s">
        <v>19</v>
      </c>
      <c r="F3003" s="242" t="s">
        <v>2800</v>
      </c>
      <c r="G3003" s="239"/>
      <c r="H3003" s="241" t="s">
        <v>19</v>
      </c>
      <c r="I3003" s="243"/>
      <c r="J3003" s="239"/>
      <c r="K3003" s="239"/>
      <c r="L3003" s="244"/>
      <c r="M3003" s="245"/>
      <c r="N3003" s="246"/>
      <c r="O3003" s="246"/>
      <c r="P3003" s="246"/>
      <c r="Q3003" s="246"/>
      <c r="R3003" s="246"/>
      <c r="S3003" s="246"/>
      <c r="T3003" s="247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8" t="s">
        <v>327</v>
      </c>
      <c r="AU3003" s="248" t="s">
        <v>85</v>
      </c>
      <c r="AV3003" s="13" t="s">
        <v>82</v>
      </c>
      <c r="AW3003" s="13" t="s">
        <v>36</v>
      </c>
      <c r="AX3003" s="13" t="s">
        <v>75</v>
      </c>
      <c r="AY3003" s="248" t="s">
        <v>207</v>
      </c>
    </row>
    <row r="3004" s="14" customFormat="1">
      <c r="A3004" s="14"/>
      <c r="B3004" s="249"/>
      <c r="C3004" s="250"/>
      <c r="D3004" s="240" t="s">
        <v>327</v>
      </c>
      <c r="E3004" s="251" t="s">
        <v>19</v>
      </c>
      <c r="F3004" s="252" t="s">
        <v>82</v>
      </c>
      <c r="G3004" s="250"/>
      <c r="H3004" s="253">
        <v>1</v>
      </c>
      <c r="I3004" s="254"/>
      <c r="J3004" s="250"/>
      <c r="K3004" s="250"/>
      <c r="L3004" s="255"/>
      <c r="M3004" s="256"/>
      <c r="N3004" s="257"/>
      <c r="O3004" s="257"/>
      <c r="P3004" s="257"/>
      <c r="Q3004" s="257"/>
      <c r="R3004" s="257"/>
      <c r="S3004" s="257"/>
      <c r="T3004" s="258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9" t="s">
        <v>327</v>
      </c>
      <c r="AU3004" s="259" t="s">
        <v>85</v>
      </c>
      <c r="AV3004" s="14" t="s">
        <v>85</v>
      </c>
      <c r="AW3004" s="14" t="s">
        <v>36</v>
      </c>
      <c r="AX3004" s="14" t="s">
        <v>75</v>
      </c>
      <c r="AY3004" s="259" t="s">
        <v>207</v>
      </c>
    </row>
    <row r="3005" s="16" customFormat="1">
      <c r="A3005" s="16"/>
      <c r="B3005" s="271"/>
      <c r="C3005" s="272"/>
      <c r="D3005" s="240" t="s">
        <v>327</v>
      </c>
      <c r="E3005" s="273" t="s">
        <v>19</v>
      </c>
      <c r="F3005" s="274" t="s">
        <v>420</v>
      </c>
      <c r="G3005" s="272"/>
      <c r="H3005" s="275">
        <v>1</v>
      </c>
      <c r="I3005" s="276"/>
      <c r="J3005" s="272"/>
      <c r="K3005" s="272"/>
      <c r="L3005" s="277"/>
      <c r="M3005" s="278"/>
      <c r="N3005" s="279"/>
      <c r="O3005" s="279"/>
      <c r="P3005" s="279"/>
      <c r="Q3005" s="279"/>
      <c r="R3005" s="279"/>
      <c r="S3005" s="279"/>
      <c r="T3005" s="280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T3005" s="281" t="s">
        <v>327</v>
      </c>
      <c r="AU3005" s="281" t="s">
        <v>85</v>
      </c>
      <c r="AV3005" s="16" t="s">
        <v>216</v>
      </c>
      <c r="AW3005" s="16" t="s">
        <v>36</v>
      </c>
      <c r="AX3005" s="16" t="s">
        <v>75</v>
      </c>
      <c r="AY3005" s="281" t="s">
        <v>207</v>
      </c>
    </row>
    <row r="3006" s="15" customFormat="1">
      <c r="A3006" s="15"/>
      <c r="B3006" s="260"/>
      <c r="C3006" s="261"/>
      <c r="D3006" s="240" t="s">
        <v>327</v>
      </c>
      <c r="E3006" s="262" t="s">
        <v>19</v>
      </c>
      <c r="F3006" s="263" t="s">
        <v>345</v>
      </c>
      <c r="G3006" s="261"/>
      <c r="H3006" s="264">
        <v>3</v>
      </c>
      <c r="I3006" s="265"/>
      <c r="J3006" s="261"/>
      <c r="K3006" s="261"/>
      <c r="L3006" s="266"/>
      <c r="M3006" s="267"/>
      <c r="N3006" s="268"/>
      <c r="O3006" s="268"/>
      <c r="P3006" s="268"/>
      <c r="Q3006" s="268"/>
      <c r="R3006" s="268"/>
      <c r="S3006" s="268"/>
      <c r="T3006" s="269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70" t="s">
        <v>327</v>
      </c>
      <c r="AU3006" s="270" t="s">
        <v>85</v>
      </c>
      <c r="AV3006" s="15" t="s">
        <v>215</v>
      </c>
      <c r="AW3006" s="15" t="s">
        <v>36</v>
      </c>
      <c r="AX3006" s="15" t="s">
        <v>82</v>
      </c>
      <c r="AY3006" s="270" t="s">
        <v>207</v>
      </c>
    </row>
    <row r="3007" s="2" customFormat="1" ht="16.5" customHeight="1">
      <c r="A3007" s="40"/>
      <c r="B3007" s="41"/>
      <c r="C3007" s="214" t="s">
        <v>3519</v>
      </c>
      <c r="D3007" s="214" t="s">
        <v>211</v>
      </c>
      <c r="E3007" s="215" t="s">
        <v>3520</v>
      </c>
      <c r="F3007" s="216" t="s">
        <v>3521</v>
      </c>
      <c r="G3007" s="217" t="s">
        <v>496</v>
      </c>
      <c r="H3007" s="218">
        <v>121.91500000000001</v>
      </c>
      <c r="I3007" s="219"/>
      <c r="J3007" s="220">
        <f>ROUND(I3007*H3007,2)</f>
        <v>0</v>
      </c>
      <c r="K3007" s="216" t="s">
        <v>323</v>
      </c>
      <c r="L3007" s="46"/>
      <c r="M3007" s="229" t="s">
        <v>19</v>
      </c>
      <c r="N3007" s="230" t="s">
        <v>46</v>
      </c>
      <c r="O3007" s="86"/>
      <c r="P3007" s="231">
        <f>O3007*H3007</f>
        <v>0</v>
      </c>
      <c r="Q3007" s="231">
        <v>0.00032000000000000003</v>
      </c>
      <c r="R3007" s="231">
        <f>Q3007*H3007</f>
        <v>0.039012800000000007</v>
      </c>
      <c r="S3007" s="231">
        <v>0</v>
      </c>
      <c r="T3007" s="232">
        <f>S3007*H3007</f>
        <v>0</v>
      </c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R3007" s="226" t="s">
        <v>486</v>
      </c>
      <c r="AT3007" s="226" t="s">
        <v>211</v>
      </c>
      <c r="AU3007" s="226" t="s">
        <v>85</v>
      </c>
      <c r="AY3007" s="19" t="s">
        <v>207</v>
      </c>
      <c r="BE3007" s="227">
        <f>IF(N3007="základní",J3007,0)</f>
        <v>0</v>
      </c>
      <c r="BF3007" s="227">
        <f>IF(N3007="snížená",J3007,0)</f>
        <v>0</v>
      </c>
      <c r="BG3007" s="227">
        <f>IF(N3007="zákl. přenesená",J3007,0)</f>
        <v>0</v>
      </c>
      <c r="BH3007" s="227">
        <f>IF(N3007="sníž. přenesená",J3007,0)</f>
        <v>0</v>
      </c>
      <c r="BI3007" s="227">
        <f>IF(N3007="nulová",J3007,0)</f>
        <v>0</v>
      </c>
      <c r="BJ3007" s="19" t="s">
        <v>82</v>
      </c>
      <c r="BK3007" s="227">
        <f>ROUND(I3007*H3007,2)</f>
        <v>0</v>
      </c>
      <c r="BL3007" s="19" t="s">
        <v>486</v>
      </c>
      <c r="BM3007" s="226" t="s">
        <v>3522</v>
      </c>
    </row>
    <row r="3008" s="2" customFormat="1">
      <c r="A3008" s="40"/>
      <c r="B3008" s="41"/>
      <c r="C3008" s="42"/>
      <c r="D3008" s="233" t="s">
        <v>325</v>
      </c>
      <c r="E3008" s="42"/>
      <c r="F3008" s="234" t="s">
        <v>3523</v>
      </c>
      <c r="G3008" s="42"/>
      <c r="H3008" s="42"/>
      <c r="I3008" s="235"/>
      <c r="J3008" s="42"/>
      <c r="K3008" s="42"/>
      <c r="L3008" s="46"/>
      <c r="M3008" s="236"/>
      <c r="N3008" s="237"/>
      <c r="O3008" s="86"/>
      <c r="P3008" s="86"/>
      <c r="Q3008" s="86"/>
      <c r="R3008" s="86"/>
      <c r="S3008" s="86"/>
      <c r="T3008" s="87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T3008" s="19" t="s">
        <v>325</v>
      </c>
      <c r="AU3008" s="19" t="s">
        <v>85</v>
      </c>
    </row>
    <row r="3009" s="13" customFormat="1">
      <c r="A3009" s="13"/>
      <c r="B3009" s="238"/>
      <c r="C3009" s="239"/>
      <c r="D3009" s="240" t="s">
        <v>327</v>
      </c>
      <c r="E3009" s="241" t="s">
        <v>19</v>
      </c>
      <c r="F3009" s="242" t="s">
        <v>764</v>
      </c>
      <c r="G3009" s="239"/>
      <c r="H3009" s="241" t="s">
        <v>19</v>
      </c>
      <c r="I3009" s="243"/>
      <c r="J3009" s="239"/>
      <c r="K3009" s="239"/>
      <c r="L3009" s="244"/>
      <c r="M3009" s="245"/>
      <c r="N3009" s="246"/>
      <c r="O3009" s="246"/>
      <c r="P3009" s="246"/>
      <c r="Q3009" s="246"/>
      <c r="R3009" s="246"/>
      <c r="S3009" s="246"/>
      <c r="T3009" s="247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8" t="s">
        <v>327</v>
      </c>
      <c r="AU3009" s="248" t="s">
        <v>85</v>
      </c>
      <c r="AV3009" s="13" t="s">
        <v>82</v>
      </c>
      <c r="AW3009" s="13" t="s">
        <v>36</v>
      </c>
      <c r="AX3009" s="13" t="s">
        <v>75</v>
      </c>
      <c r="AY3009" s="248" t="s">
        <v>207</v>
      </c>
    </row>
    <row r="3010" s="13" customFormat="1">
      <c r="A3010" s="13"/>
      <c r="B3010" s="238"/>
      <c r="C3010" s="239"/>
      <c r="D3010" s="240" t="s">
        <v>327</v>
      </c>
      <c r="E3010" s="241" t="s">
        <v>19</v>
      </c>
      <c r="F3010" s="242" t="s">
        <v>1612</v>
      </c>
      <c r="G3010" s="239"/>
      <c r="H3010" s="241" t="s">
        <v>19</v>
      </c>
      <c r="I3010" s="243"/>
      <c r="J3010" s="239"/>
      <c r="K3010" s="239"/>
      <c r="L3010" s="244"/>
      <c r="M3010" s="245"/>
      <c r="N3010" s="246"/>
      <c r="O3010" s="246"/>
      <c r="P3010" s="246"/>
      <c r="Q3010" s="246"/>
      <c r="R3010" s="246"/>
      <c r="S3010" s="246"/>
      <c r="T3010" s="247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8" t="s">
        <v>327</v>
      </c>
      <c r="AU3010" s="248" t="s">
        <v>85</v>
      </c>
      <c r="AV3010" s="13" t="s">
        <v>82</v>
      </c>
      <c r="AW3010" s="13" t="s">
        <v>36</v>
      </c>
      <c r="AX3010" s="13" t="s">
        <v>75</v>
      </c>
      <c r="AY3010" s="248" t="s">
        <v>207</v>
      </c>
    </row>
    <row r="3011" s="14" customFormat="1">
      <c r="A3011" s="14"/>
      <c r="B3011" s="249"/>
      <c r="C3011" s="250"/>
      <c r="D3011" s="240" t="s">
        <v>327</v>
      </c>
      <c r="E3011" s="251" t="s">
        <v>19</v>
      </c>
      <c r="F3011" s="252" t="s">
        <v>3224</v>
      </c>
      <c r="G3011" s="250"/>
      <c r="H3011" s="253">
        <v>7.0499999999999998</v>
      </c>
      <c r="I3011" s="254"/>
      <c r="J3011" s="250"/>
      <c r="K3011" s="250"/>
      <c r="L3011" s="255"/>
      <c r="M3011" s="256"/>
      <c r="N3011" s="257"/>
      <c r="O3011" s="257"/>
      <c r="P3011" s="257"/>
      <c r="Q3011" s="257"/>
      <c r="R3011" s="257"/>
      <c r="S3011" s="257"/>
      <c r="T3011" s="258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9" t="s">
        <v>327</v>
      </c>
      <c r="AU3011" s="259" t="s">
        <v>85</v>
      </c>
      <c r="AV3011" s="14" t="s">
        <v>85</v>
      </c>
      <c r="AW3011" s="14" t="s">
        <v>36</v>
      </c>
      <c r="AX3011" s="14" t="s">
        <v>75</v>
      </c>
      <c r="AY3011" s="259" t="s">
        <v>207</v>
      </c>
    </row>
    <row r="3012" s="13" customFormat="1">
      <c r="A3012" s="13"/>
      <c r="B3012" s="238"/>
      <c r="C3012" s="239"/>
      <c r="D3012" s="240" t="s">
        <v>327</v>
      </c>
      <c r="E3012" s="241" t="s">
        <v>19</v>
      </c>
      <c r="F3012" s="242" t="s">
        <v>1614</v>
      </c>
      <c r="G3012" s="239"/>
      <c r="H3012" s="241" t="s">
        <v>19</v>
      </c>
      <c r="I3012" s="243"/>
      <c r="J3012" s="239"/>
      <c r="K3012" s="239"/>
      <c r="L3012" s="244"/>
      <c r="M3012" s="245"/>
      <c r="N3012" s="246"/>
      <c r="O3012" s="246"/>
      <c r="P3012" s="246"/>
      <c r="Q3012" s="246"/>
      <c r="R3012" s="246"/>
      <c r="S3012" s="246"/>
      <c r="T3012" s="247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8" t="s">
        <v>327</v>
      </c>
      <c r="AU3012" s="248" t="s">
        <v>85</v>
      </c>
      <c r="AV3012" s="13" t="s">
        <v>82</v>
      </c>
      <c r="AW3012" s="13" t="s">
        <v>36</v>
      </c>
      <c r="AX3012" s="13" t="s">
        <v>75</v>
      </c>
      <c r="AY3012" s="248" t="s">
        <v>207</v>
      </c>
    </row>
    <row r="3013" s="14" customFormat="1">
      <c r="A3013" s="14"/>
      <c r="B3013" s="249"/>
      <c r="C3013" s="250"/>
      <c r="D3013" s="240" t="s">
        <v>327</v>
      </c>
      <c r="E3013" s="251" t="s">
        <v>19</v>
      </c>
      <c r="F3013" s="252" t="s">
        <v>3225</v>
      </c>
      <c r="G3013" s="250"/>
      <c r="H3013" s="253">
        <v>7.1500000000000004</v>
      </c>
      <c r="I3013" s="254"/>
      <c r="J3013" s="250"/>
      <c r="K3013" s="250"/>
      <c r="L3013" s="255"/>
      <c r="M3013" s="256"/>
      <c r="N3013" s="257"/>
      <c r="O3013" s="257"/>
      <c r="P3013" s="257"/>
      <c r="Q3013" s="257"/>
      <c r="R3013" s="257"/>
      <c r="S3013" s="257"/>
      <c r="T3013" s="258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9" t="s">
        <v>327</v>
      </c>
      <c r="AU3013" s="259" t="s">
        <v>85</v>
      </c>
      <c r="AV3013" s="14" t="s">
        <v>85</v>
      </c>
      <c r="AW3013" s="14" t="s">
        <v>36</v>
      </c>
      <c r="AX3013" s="14" t="s">
        <v>75</v>
      </c>
      <c r="AY3013" s="259" t="s">
        <v>207</v>
      </c>
    </row>
    <row r="3014" s="13" customFormat="1">
      <c r="A3014" s="13"/>
      <c r="B3014" s="238"/>
      <c r="C3014" s="239"/>
      <c r="D3014" s="240" t="s">
        <v>327</v>
      </c>
      <c r="E3014" s="241" t="s">
        <v>19</v>
      </c>
      <c r="F3014" s="242" t="s">
        <v>1616</v>
      </c>
      <c r="G3014" s="239"/>
      <c r="H3014" s="241" t="s">
        <v>19</v>
      </c>
      <c r="I3014" s="243"/>
      <c r="J3014" s="239"/>
      <c r="K3014" s="239"/>
      <c r="L3014" s="244"/>
      <c r="M3014" s="245"/>
      <c r="N3014" s="246"/>
      <c r="O3014" s="246"/>
      <c r="P3014" s="246"/>
      <c r="Q3014" s="246"/>
      <c r="R3014" s="246"/>
      <c r="S3014" s="246"/>
      <c r="T3014" s="247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8" t="s">
        <v>327</v>
      </c>
      <c r="AU3014" s="248" t="s">
        <v>85</v>
      </c>
      <c r="AV3014" s="13" t="s">
        <v>82</v>
      </c>
      <c r="AW3014" s="13" t="s">
        <v>36</v>
      </c>
      <c r="AX3014" s="13" t="s">
        <v>75</v>
      </c>
      <c r="AY3014" s="248" t="s">
        <v>207</v>
      </c>
    </row>
    <row r="3015" s="14" customFormat="1">
      <c r="A3015" s="14"/>
      <c r="B3015" s="249"/>
      <c r="C3015" s="250"/>
      <c r="D3015" s="240" t="s">
        <v>327</v>
      </c>
      <c r="E3015" s="251" t="s">
        <v>19</v>
      </c>
      <c r="F3015" s="252" t="s">
        <v>3226</v>
      </c>
      <c r="G3015" s="250"/>
      <c r="H3015" s="253">
        <v>4.8499999999999996</v>
      </c>
      <c r="I3015" s="254"/>
      <c r="J3015" s="250"/>
      <c r="K3015" s="250"/>
      <c r="L3015" s="255"/>
      <c r="M3015" s="256"/>
      <c r="N3015" s="257"/>
      <c r="O3015" s="257"/>
      <c r="P3015" s="257"/>
      <c r="Q3015" s="257"/>
      <c r="R3015" s="257"/>
      <c r="S3015" s="257"/>
      <c r="T3015" s="258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9" t="s">
        <v>327</v>
      </c>
      <c r="AU3015" s="259" t="s">
        <v>85</v>
      </c>
      <c r="AV3015" s="14" t="s">
        <v>85</v>
      </c>
      <c r="AW3015" s="14" t="s">
        <v>36</v>
      </c>
      <c r="AX3015" s="14" t="s">
        <v>75</v>
      </c>
      <c r="AY3015" s="259" t="s">
        <v>207</v>
      </c>
    </row>
    <row r="3016" s="13" customFormat="1">
      <c r="A3016" s="13"/>
      <c r="B3016" s="238"/>
      <c r="C3016" s="239"/>
      <c r="D3016" s="240" t="s">
        <v>327</v>
      </c>
      <c r="E3016" s="241" t="s">
        <v>19</v>
      </c>
      <c r="F3016" s="242" t="s">
        <v>1618</v>
      </c>
      <c r="G3016" s="239"/>
      <c r="H3016" s="241" t="s">
        <v>19</v>
      </c>
      <c r="I3016" s="243"/>
      <c r="J3016" s="239"/>
      <c r="K3016" s="239"/>
      <c r="L3016" s="244"/>
      <c r="M3016" s="245"/>
      <c r="N3016" s="246"/>
      <c r="O3016" s="246"/>
      <c r="P3016" s="246"/>
      <c r="Q3016" s="246"/>
      <c r="R3016" s="246"/>
      <c r="S3016" s="246"/>
      <c r="T3016" s="247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8" t="s">
        <v>327</v>
      </c>
      <c r="AU3016" s="248" t="s">
        <v>85</v>
      </c>
      <c r="AV3016" s="13" t="s">
        <v>82</v>
      </c>
      <c r="AW3016" s="13" t="s">
        <v>36</v>
      </c>
      <c r="AX3016" s="13" t="s">
        <v>75</v>
      </c>
      <c r="AY3016" s="248" t="s">
        <v>207</v>
      </c>
    </row>
    <row r="3017" s="14" customFormat="1">
      <c r="A3017" s="14"/>
      <c r="B3017" s="249"/>
      <c r="C3017" s="250"/>
      <c r="D3017" s="240" t="s">
        <v>327</v>
      </c>
      <c r="E3017" s="251" t="s">
        <v>19</v>
      </c>
      <c r="F3017" s="252" t="s">
        <v>3227</v>
      </c>
      <c r="G3017" s="250"/>
      <c r="H3017" s="253">
        <v>5.1500000000000004</v>
      </c>
      <c r="I3017" s="254"/>
      <c r="J3017" s="250"/>
      <c r="K3017" s="250"/>
      <c r="L3017" s="255"/>
      <c r="M3017" s="256"/>
      <c r="N3017" s="257"/>
      <c r="O3017" s="257"/>
      <c r="P3017" s="257"/>
      <c r="Q3017" s="257"/>
      <c r="R3017" s="257"/>
      <c r="S3017" s="257"/>
      <c r="T3017" s="258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9" t="s">
        <v>327</v>
      </c>
      <c r="AU3017" s="259" t="s">
        <v>85</v>
      </c>
      <c r="AV3017" s="14" t="s">
        <v>85</v>
      </c>
      <c r="AW3017" s="14" t="s">
        <v>36</v>
      </c>
      <c r="AX3017" s="14" t="s">
        <v>75</v>
      </c>
      <c r="AY3017" s="259" t="s">
        <v>207</v>
      </c>
    </row>
    <row r="3018" s="13" customFormat="1">
      <c r="A3018" s="13"/>
      <c r="B3018" s="238"/>
      <c r="C3018" s="239"/>
      <c r="D3018" s="240" t="s">
        <v>327</v>
      </c>
      <c r="E3018" s="241" t="s">
        <v>19</v>
      </c>
      <c r="F3018" s="242" t="s">
        <v>1622</v>
      </c>
      <c r="G3018" s="239"/>
      <c r="H3018" s="241" t="s">
        <v>19</v>
      </c>
      <c r="I3018" s="243"/>
      <c r="J3018" s="239"/>
      <c r="K3018" s="239"/>
      <c r="L3018" s="244"/>
      <c r="M3018" s="245"/>
      <c r="N3018" s="246"/>
      <c r="O3018" s="246"/>
      <c r="P3018" s="246"/>
      <c r="Q3018" s="246"/>
      <c r="R3018" s="246"/>
      <c r="S3018" s="246"/>
      <c r="T3018" s="247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8" t="s">
        <v>327</v>
      </c>
      <c r="AU3018" s="248" t="s">
        <v>85</v>
      </c>
      <c r="AV3018" s="13" t="s">
        <v>82</v>
      </c>
      <c r="AW3018" s="13" t="s">
        <v>36</v>
      </c>
      <c r="AX3018" s="13" t="s">
        <v>75</v>
      </c>
      <c r="AY3018" s="248" t="s">
        <v>207</v>
      </c>
    </row>
    <row r="3019" s="14" customFormat="1">
      <c r="A3019" s="14"/>
      <c r="B3019" s="249"/>
      <c r="C3019" s="250"/>
      <c r="D3019" s="240" t="s">
        <v>327</v>
      </c>
      <c r="E3019" s="251" t="s">
        <v>19</v>
      </c>
      <c r="F3019" s="252" t="s">
        <v>3224</v>
      </c>
      <c r="G3019" s="250"/>
      <c r="H3019" s="253">
        <v>7.0499999999999998</v>
      </c>
      <c r="I3019" s="254"/>
      <c r="J3019" s="250"/>
      <c r="K3019" s="250"/>
      <c r="L3019" s="255"/>
      <c r="M3019" s="256"/>
      <c r="N3019" s="257"/>
      <c r="O3019" s="257"/>
      <c r="P3019" s="257"/>
      <c r="Q3019" s="257"/>
      <c r="R3019" s="257"/>
      <c r="S3019" s="257"/>
      <c r="T3019" s="258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9" t="s">
        <v>327</v>
      </c>
      <c r="AU3019" s="259" t="s">
        <v>85</v>
      </c>
      <c r="AV3019" s="14" t="s">
        <v>85</v>
      </c>
      <c r="AW3019" s="14" t="s">
        <v>36</v>
      </c>
      <c r="AX3019" s="14" t="s">
        <v>75</v>
      </c>
      <c r="AY3019" s="259" t="s">
        <v>207</v>
      </c>
    </row>
    <row r="3020" s="13" customFormat="1">
      <c r="A3020" s="13"/>
      <c r="B3020" s="238"/>
      <c r="C3020" s="239"/>
      <c r="D3020" s="240" t="s">
        <v>327</v>
      </c>
      <c r="E3020" s="241" t="s">
        <v>19</v>
      </c>
      <c r="F3020" s="242" t="s">
        <v>1623</v>
      </c>
      <c r="G3020" s="239"/>
      <c r="H3020" s="241" t="s">
        <v>19</v>
      </c>
      <c r="I3020" s="243"/>
      <c r="J3020" s="239"/>
      <c r="K3020" s="239"/>
      <c r="L3020" s="244"/>
      <c r="M3020" s="245"/>
      <c r="N3020" s="246"/>
      <c r="O3020" s="246"/>
      <c r="P3020" s="246"/>
      <c r="Q3020" s="246"/>
      <c r="R3020" s="246"/>
      <c r="S3020" s="246"/>
      <c r="T3020" s="247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8" t="s">
        <v>327</v>
      </c>
      <c r="AU3020" s="248" t="s">
        <v>85</v>
      </c>
      <c r="AV3020" s="13" t="s">
        <v>82</v>
      </c>
      <c r="AW3020" s="13" t="s">
        <v>36</v>
      </c>
      <c r="AX3020" s="13" t="s">
        <v>75</v>
      </c>
      <c r="AY3020" s="248" t="s">
        <v>207</v>
      </c>
    </row>
    <row r="3021" s="14" customFormat="1">
      <c r="A3021" s="14"/>
      <c r="B3021" s="249"/>
      <c r="C3021" s="250"/>
      <c r="D3021" s="240" t="s">
        <v>327</v>
      </c>
      <c r="E3021" s="251" t="s">
        <v>19</v>
      </c>
      <c r="F3021" s="252" t="s">
        <v>3524</v>
      </c>
      <c r="G3021" s="250"/>
      <c r="H3021" s="253">
        <v>3.7450000000000001</v>
      </c>
      <c r="I3021" s="254"/>
      <c r="J3021" s="250"/>
      <c r="K3021" s="250"/>
      <c r="L3021" s="255"/>
      <c r="M3021" s="256"/>
      <c r="N3021" s="257"/>
      <c r="O3021" s="257"/>
      <c r="P3021" s="257"/>
      <c r="Q3021" s="257"/>
      <c r="R3021" s="257"/>
      <c r="S3021" s="257"/>
      <c r="T3021" s="258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9" t="s">
        <v>327</v>
      </c>
      <c r="AU3021" s="259" t="s">
        <v>85</v>
      </c>
      <c r="AV3021" s="14" t="s">
        <v>85</v>
      </c>
      <c r="AW3021" s="14" t="s">
        <v>36</v>
      </c>
      <c r="AX3021" s="14" t="s">
        <v>75</v>
      </c>
      <c r="AY3021" s="259" t="s">
        <v>207</v>
      </c>
    </row>
    <row r="3022" s="16" customFormat="1">
      <c r="A3022" s="16"/>
      <c r="B3022" s="271"/>
      <c r="C3022" s="272"/>
      <c r="D3022" s="240" t="s">
        <v>327</v>
      </c>
      <c r="E3022" s="273" t="s">
        <v>19</v>
      </c>
      <c r="F3022" s="274" t="s">
        <v>420</v>
      </c>
      <c r="G3022" s="272"/>
      <c r="H3022" s="275">
        <v>34.994999999999997</v>
      </c>
      <c r="I3022" s="276"/>
      <c r="J3022" s="272"/>
      <c r="K3022" s="272"/>
      <c r="L3022" s="277"/>
      <c r="M3022" s="278"/>
      <c r="N3022" s="279"/>
      <c r="O3022" s="279"/>
      <c r="P3022" s="279"/>
      <c r="Q3022" s="279"/>
      <c r="R3022" s="279"/>
      <c r="S3022" s="279"/>
      <c r="T3022" s="280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T3022" s="281" t="s">
        <v>327</v>
      </c>
      <c r="AU3022" s="281" t="s">
        <v>85</v>
      </c>
      <c r="AV3022" s="16" t="s">
        <v>216</v>
      </c>
      <c r="AW3022" s="16" t="s">
        <v>36</v>
      </c>
      <c r="AX3022" s="16" t="s">
        <v>75</v>
      </c>
      <c r="AY3022" s="281" t="s">
        <v>207</v>
      </c>
    </row>
    <row r="3023" s="13" customFormat="1">
      <c r="A3023" s="13"/>
      <c r="B3023" s="238"/>
      <c r="C3023" s="239"/>
      <c r="D3023" s="240" t="s">
        <v>327</v>
      </c>
      <c r="E3023" s="241" t="s">
        <v>19</v>
      </c>
      <c r="F3023" s="242" t="s">
        <v>769</v>
      </c>
      <c r="G3023" s="239"/>
      <c r="H3023" s="241" t="s">
        <v>19</v>
      </c>
      <c r="I3023" s="243"/>
      <c r="J3023" s="239"/>
      <c r="K3023" s="239"/>
      <c r="L3023" s="244"/>
      <c r="M3023" s="245"/>
      <c r="N3023" s="246"/>
      <c r="O3023" s="246"/>
      <c r="P3023" s="246"/>
      <c r="Q3023" s="246"/>
      <c r="R3023" s="246"/>
      <c r="S3023" s="246"/>
      <c r="T3023" s="247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8" t="s">
        <v>327</v>
      </c>
      <c r="AU3023" s="248" t="s">
        <v>85</v>
      </c>
      <c r="AV3023" s="13" t="s">
        <v>82</v>
      </c>
      <c r="AW3023" s="13" t="s">
        <v>36</v>
      </c>
      <c r="AX3023" s="13" t="s">
        <v>75</v>
      </c>
      <c r="AY3023" s="248" t="s">
        <v>207</v>
      </c>
    </row>
    <row r="3024" s="13" customFormat="1">
      <c r="A3024" s="13"/>
      <c r="B3024" s="238"/>
      <c r="C3024" s="239"/>
      <c r="D3024" s="240" t="s">
        <v>327</v>
      </c>
      <c r="E3024" s="241" t="s">
        <v>19</v>
      </c>
      <c r="F3024" s="242" t="s">
        <v>3229</v>
      </c>
      <c r="G3024" s="239"/>
      <c r="H3024" s="241" t="s">
        <v>19</v>
      </c>
      <c r="I3024" s="243"/>
      <c r="J3024" s="239"/>
      <c r="K3024" s="239"/>
      <c r="L3024" s="244"/>
      <c r="M3024" s="245"/>
      <c r="N3024" s="246"/>
      <c r="O3024" s="246"/>
      <c r="P3024" s="246"/>
      <c r="Q3024" s="246"/>
      <c r="R3024" s="246"/>
      <c r="S3024" s="246"/>
      <c r="T3024" s="247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8" t="s">
        <v>327</v>
      </c>
      <c r="AU3024" s="248" t="s">
        <v>85</v>
      </c>
      <c r="AV3024" s="13" t="s">
        <v>82</v>
      </c>
      <c r="AW3024" s="13" t="s">
        <v>36</v>
      </c>
      <c r="AX3024" s="13" t="s">
        <v>75</v>
      </c>
      <c r="AY3024" s="248" t="s">
        <v>207</v>
      </c>
    </row>
    <row r="3025" s="14" customFormat="1">
      <c r="A3025" s="14"/>
      <c r="B3025" s="249"/>
      <c r="C3025" s="250"/>
      <c r="D3025" s="240" t="s">
        <v>327</v>
      </c>
      <c r="E3025" s="251" t="s">
        <v>19</v>
      </c>
      <c r="F3025" s="252" t="s">
        <v>3230</v>
      </c>
      <c r="G3025" s="250"/>
      <c r="H3025" s="253">
        <v>5.7300000000000004</v>
      </c>
      <c r="I3025" s="254"/>
      <c r="J3025" s="250"/>
      <c r="K3025" s="250"/>
      <c r="L3025" s="255"/>
      <c r="M3025" s="256"/>
      <c r="N3025" s="257"/>
      <c r="O3025" s="257"/>
      <c r="P3025" s="257"/>
      <c r="Q3025" s="257"/>
      <c r="R3025" s="257"/>
      <c r="S3025" s="257"/>
      <c r="T3025" s="258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9" t="s">
        <v>327</v>
      </c>
      <c r="AU3025" s="259" t="s">
        <v>85</v>
      </c>
      <c r="AV3025" s="14" t="s">
        <v>85</v>
      </c>
      <c r="AW3025" s="14" t="s">
        <v>36</v>
      </c>
      <c r="AX3025" s="14" t="s">
        <v>75</v>
      </c>
      <c r="AY3025" s="259" t="s">
        <v>207</v>
      </c>
    </row>
    <row r="3026" s="13" customFormat="1">
      <c r="A3026" s="13"/>
      <c r="B3026" s="238"/>
      <c r="C3026" s="239"/>
      <c r="D3026" s="240" t="s">
        <v>327</v>
      </c>
      <c r="E3026" s="241" t="s">
        <v>19</v>
      </c>
      <c r="F3026" s="242" t="s">
        <v>3231</v>
      </c>
      <c r="G3026" s="239"/>
      <c r="H3026" s="241" t="s">
        <v>19</v>
      </c>
      <c r="I3026" s="243"/>
      <c r="J3026" s="239"/>
      <c r="K3026" s="239"/>
      <c r="L3026" s="244"/>
      <c r="M3026" s="245"/>
      <c r="N3026" s="246"/>
      <c r="O3026" s="246"/>
      <c r="P3026" s="246"/>
      <c r="Q3026" s="246"/>
      <c r="R3026" s="246"/>
      <c r="S3026" s="246"/>
      <c r="T3026" s="247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8" t="s">
        <v>327</v>
      </c>
      <c r="AU3026" s="248" t="s">
        <v>85</v>
      </c>
      <c r="AV3026" s="13" t="s">
        <v>82</v>
      </c>
      <c r="AW3026" s="13" t="s">
        <v>36</v>
      </c>
      <c r="AX3026" s="13" t="s">
        <v>75</v>
      </c>
      <c r="AY3026" s="248" t="s">
        <v>207</v>
      </c>
    </row>
    <row r="3027" s="14" customFormat="1">
      <c r="A3027" s="14"/>
      <c r="B3027" s="249"/>
      <c r="C3027" s="250"/>
      <c r="D3027" s="240" t="s">
        <v>327</v>
      </c>
      <c r="E3027" s="251" t="s">
        <v>19</v>
      </c>
      <c r="F3027" s="252" t="s">
        <v>3232</v>
      </c>
      <c r="G3027" s="250"/>
      <c r="H3027" s="253">
        <v>9.0749999999999993</v>
      </c>
      <c r="I3027" s="254"/>
      <c r="J3027" s="250"/>
      <c r="K3027" s="250"/>
      <c r="L3027" s="255"/>
      <c r="M3027" s="256"/>
      <c r="N3027" s="257"/>
      <c r="O3027" s="257"/>
      <c r="P3027" s="257"/>
      <c r="Q3027" s="257"/>
      <c r="R3027" s="257"/>
      <c r="S3027" s="257"/>
      <c r="T3027" s="258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9" t="s">
        <v>327</v>
      </c>
      <c r="AU3027" s="259" t="s">
        <v>85</v>
      </c>
      <c r="AV3027" s="14" t="s">
        <v>85</v>
      </c>
      <c r="AW3027" s="14" t="s">
        <v>36</v>
      </c>
      <c r="AX3027" s="14" t="s">
        <v>75</v>
      </c>
      <c r="AY3027" s="259" t="s">
        <v>207</v>
      </c>
    </row>
    <row r="3028" s="13" customFormat="1">
      <c r="A3028" s="13"/>
      <c r="B3028" s="238"/>
      <c r="C3028" s="239"/>
      <c r="D3028" s="240" t="s">
        <v>327</v>
      </c>
      <c r="E3028" s="241" t="s">
        <v>19</v>
      </c>
      <c r="F3028" s="242" t="s">
        <v>3233</v>
      </c>
      <c r="G3028" s="239"/>
      <c r="H3028" s="241" t="s">
        <v>19</v>
      </c>
      <c r="I3028" s="243"/>
      <c r="J3028" s="239"/>
      <c r="K3028" s="239"/>
      <c r="L3028" s="244"/>
      <c r="M3028" s="245"/>
      <c r="N3028" s="246"/>
      <c r="O3028" s="246"/>
      <c r="P3028" s="246"/>
      <c r="Q3028" s="246"/>
      <c r="R3028" s="246"/>
      <c r="S3028" s="246"/>
      <c r="T3028" s="247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8" t="s">
        <v>327</v>
      </c>
      <c r="AU3028" s="248" t="s">
        <v>85</v>
      </c>
      <c r="AV3028" s="13" t="s">
        <v>82</v>
      </c>
      <c r="AW3028" s="13" t="s">
        <v>36</v>
      </c>
      <c r="AX3028" s="13" t="s">
        <v>75</v>
      </c>
      <c r="AY3028" s="248" t="s">
        <v>207</v>
      </c>
    </row>
    <row r="3029" s="14" customFormat="1">
      <c r="A3029" s="14"/>
      <c r="B3029" s="249"/>
      <c r="C3029" s="250"/>
      <c r="D3029" s="240" t="s">
        <v>327</v>
      </c>
      <c r="E3029" s="251" t="s">
        <v>19</v>
      </c>
      <c r="F3029" s="252" t="s">
        <v>3234</v>
      </c>
      <c r="G3029" s="250"/>
      <c r="H3029" s="253">
        <v>9</v>
      </c>
      <c r="I3029" s="254"/>
      <c r="J3029" s="250"/>
      <c r="K3029" s="250"/>
      <c r="L3029" s="255"/>
      <c r="M3029" s="256"/>
      <c r="N3029" s="257"/>
      <c r="O3029" s="257"/>
      <c r="P3029" s="257"/>
      <c r="Q3029" s="257"/>
      <c r="R3029" s="257"/>
      <c r="S3029" s="257"/>
      <c r="T3029" s="258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9" t="s">
        <v>327</v>
      </c>
      <c r="AU3029" s="259" t="s">
        <v>85</v>
      </c>
      <c r="AV3029" s="14" t="s">
        <v>85</v>
      </c>
      <c r="AW3029" s="14" t="s">
        <v>36</v>
      </c>
      <c r="AX3029" s="14" t="s">
        <v>75</v>
      </c>
      <c r="AY3029" s="259" t="s">
        <v>207</v>
      </c>
    </row>
    <row r="3030" s="13" customFormat="1">
      <c r="A3030" s="13"/>
      <c r="B3030" s="238"/>
      <c r="C3030" s="239"/>
      <c r="D3030" s="240" t="s">
        <v>327</v>
      </c>
      <c r="E3030" s="241" t="s">
        <v>19</v>
      </c>
      <c r="F3030" s="242" t="s">
        <v>3235</v>
      </c>
      <c r="G3030" s="239"/>
      <c r="H3030" s="241" t="s">
        <v>19</v>
      </c>
      <c r="I3030" s="243"/>
      <c r="J3030" s="239"/>
      <c r="K3030" s="239"/>
      <c r="L3030" s="244"/>
      <c r="M3030" s="245"/>
      <c r="N3030" s="246"/>
      <c r="O3030" s="246"/>
      <c r="P3030" s="246"/>
      <c r="Q3030" s="246"/>
      <c r="R3030" s="246"/>
      <c r="S3030" s="246"/>
      <c r="T3030" s="247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8" t="s">
        <v>327</v>
      </c>
      <c r="AU3030" s="248" t="s">
        <v>85</v>
      </c>
      <c r="AV3030" s="13" t="s">
        <v>82</v>
      </c>
      <c r="AW3030" s="13" t="s">
        <v>36</v>
      </c>
      <c r="AX3030" s="13" t="s">
        <v>75</v>
      </c>
      <c r="AY3030" s="248" t="s">
        <v>207</v>
      </c>
    </row>
    <row r="3031" s="14" customFormat="1">
      <c r="A3031" s="14"/>
      <c r="B3031" s="249"/>
      <c r="C3031" s="250"/>
      <c r="D3031" s="240" t="s">
        <v>327</v>
      </c>
      <c r="E3031" s="251" t="s">
        <v>19</v>
      </c>
      <c r="F3031" s="252" t="s">
        <v>3236</v>
      </c>
      <c r="G3031" s="250"/>
      <c r="H3031" s="253">
        <v>5.2800000000000002</v>
      </c>
      <c r="I3031" s="254"/>
      <c r="J3031" s="250"/>
      <c r="K3031" s="250"/>
      <c r="L3031" s="255"/>
      <c r="M3031" s="256"/>
      <c r="N3031" s="257"/>
      <c r="O3031" s="257"/>
      <c r="P3031" s="257"/>
      <c r="Q3031" s="257"/>
      <c r="R3031" s="257"/>
      <c r="S3031" s="257"/>
      <c r="T3031" s="258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9" t="s">
        <v>327</v>
      </c>
      <c r="AU3031" s="259" t="s">
        <v>85</v>
      </c>
      <c r="AV3031" s="14" t="s">
        <v>85</v>
      </c>
      <c r="AW3031" s="14" t="s">
        <v>36</v>
      </c>
      <c r="AX3031" s="14" t="s">
        <v>75</v>
      </c>
      <c r="AY3031" s="259" t="s">
        <v>207</v>
      </c>
    </row>
    <row r="3032" s="13" customFormat="1">
      <c r="A3032" s="13"/>
      <c r="B3032" s="238"/>
      <c r="C3032" s="239"/>
      <c r="D3032" s="240" t="s">
        <v>327</v>
      </c>
      <c r="E3032" s="241" t="s">
        <v>19</v>
      </c>
      <c r="F3032" s="242" t="s">
        <v>3237</v>
      </c>
      <c r="G3032" s="239"/>
      <c r="H3032" s="241" t="s">
        <v>19</v>
      </c>
      <c r="I3032" s="243"/>
      <c r="J3032" s="239"/>
      <c r="K3032" s="239"/>
      <c r="L3032" s="244"/>
      <c r="M3032" s="245"/>
      <c r="N3032" s="246"/>
      <c r="O3032" s="246"/>
      <c r="P3032" s="246"/>
      <c r="Q3032" s="246"/>
      <c r="R3032" s="246"/>
      <c r="S3032" s="246"/>
      <c r="T3032" s="247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8" t="s">
        <v>327</v>
      </c>
      <c r="AU3032" s="248" t="s">
        <v>85</v>
      </c>
      <c r="AV3032" s="13" t="s">
        <v>82</v>
      </c>
      <c r="AW3032" s="13" t="s">
        <v>36</v>
      </c>
      <c r="AX3032" s="13" t="s">
        <v>75</v>
      </c>
      <c r="AY3032" s="248" t="s">
        <v>207</v>
      </c>
    </row>
    <row r="3033" s="14" customFormat="1">
      <c r="A3033" s="14"/>
      <c r="B3033" s="249"/>
      <c r="C3033" s="250"/>
      <c r="D3033" s="240" t="s">
        <v>327</v>
      </c>
      <c r="E3033" s="251" t="s">
        <v>19</v>
      </c>
      <c r="F3033" s="252" t="s">
        <v>3236</v>
      </c>
      <c r="G3033" s="250"/>
      <c r="H3033" s="253">
        <v>5.2800000000000002</v>
      </c>
      <c r="I3033" s="254"/>
      <c r="J3033" s="250"/>
      <c r="K3033" s="250"/>
      <c r="L3033" s="255"/>
      <c r="M3033" s="256"/>
      <c r="N3033" s="257"/>
      <c r="O3033" s="257"/>
      <c r="P3033" s="257"/>
      <c r="Q3033" s="257"/>
      <c r="R3033" s="257"/>
      <c r="S3033" s="257"/>
      <c r="T3033" s="258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9" t="s">
        <v>327</v>
      </c>
      <c r="AU3033" s="259" t="s">
        <v>85</v>
      </c>
      <c r="AV3033" s="14" t="s">
        <v>85</v>
      </c>
      <c r="AW3033" s="14" t="s">
        <v>36</v>
      </c>
      <c r="AX3033" s="14" t="s">
        <v>75</v>
      </c>
      <c r="AY3033" s="259" t="s">
        <v>207</v>
      </c>
    </row>
    <row r="3034" s="13" customFormat="1">
      <c r="A3034" s="13"/>
      <c r="B3034" s="238"/>
      <c r="C3034" s="239"/>
      <c r="D3034" s="240" t="s">
        <v>327</v>
      </c>
      <c r="E3034" s="241" t="s">
        <v>19</v>
      </c>
      <c r="F3034" s="242" t="s">
        <v>3238</v>
      </c>
      <c r="G3034" s="239"/>
      <c r="H3034" s="241" t="s">
        <v>19</v>
      </c>
      <c r="I3034" s="243"/>
      <c r="J3034" s="239"/>
      <c r="K3034" s="239"/>
      <c r="L3034" s="244"/>
      <c r="M3034" s="245"/>
      <c r="N3034" s="246"/>
      <c r="O3034" s="246"/>
      <c r="P3034" s="246"/>
      <c r="Q3034" s="246"/>
      <c r="R3034" s="246"/>
      <c r="S3034" s="246"/>
      <c r="T3034" s="247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8" t="s">
        <v>327</v>
      </c>
      <c r="AU3034" s="248" t="s">
        <v>85</v>
      </c>
      <c r="AV3034" s="13" t="s">
        <v>82</v>
      </c>
      <c r="AW3034" s="13" t="s">
        <v>36</v>
      </c>
      <c r="AX3034" s="13" t="s">
        <v>75</v>
      </c>
      <c r="AY3034" s="248" t="s">
        <v>207</v>
      </c>
    </row>
    <row r="3035" s="14" customFormat="1">
      <c r="A3035" s="14"/>
      <c r="B3035" s="249"/>
      <c r="C3035" s="250"/>
      <c r="D3035" s="240" t="s">
        <v>327</v>
      </c>
      <c r="E3035" s="251" t="s">
        <v>19</v>
      </c>
      <c r="F3035" s="252" t="s">
        <v>3234</v>
      </c>
      <c r="G3035" s="250"/>
      <c r="H3035" s="253">
        <v>9</v>
      </c>
      <c r="I3035" s="254"/>
      <c r="J3035" s="250"/>
      <c r="K3035" s="250"/>
      <c r="L3035" s="255"/>
      <c r="M3035" s="256"/>
      <c r="N3035" s="257"/>
      <c r="O3035" s="257"/>
      <c r="P3035" s="257"/>
      <c r="Q3035" s="257"/>
      <c r="R3035" s="257"/>
      <c r="S3035" s="257"/>
      <c r="T3035" s="258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9" t="s">
        <v>327</v>
      </c>
      <c r="AU3035" s="259" t="s">
        <v>85</v>
      </c>
      <c r="AV3035" s="14" t="s">
        <v>85</v>
      </c>
      <c r="AW3035" s="14" t="s">
        <v>36</v>
      </c>
      <c r="AX3035" s="14" t="s">
        <v>75</v>
      </c>
      <c r="AY3035" s="259" t="s">
        <v>207</v>
      </c>
    </row>
    <row r="3036" s="13" customFormat="1">
      <c r="A3036" s="13"/>
      <c r="B3036" s="238"/>
      <c r="C3036" s="239"/>
      <c r="D3036" s="240" t="s">
        <v>327</v>
      </c>
      <c r="E3036" s="241" t="s">
        <v>19</v>
      </c>
      <c r="F3036" s="242" t="s">
        <v>3239</v>
      </c>
      <c r="G3036" s="239"/>
      <c r="H3036" s="241" t="s">
        <v>19</v>
      </c>
      <c r="I3036" s="243"/>
      <c r="J3036" s="239"/>
      <c r="K3036" s="239"/>
      <c r="L3036" s="244"/>
      <c r="M3036" s="245"/>
      <c r="N3036" s="246"/>
      <c r="O3036" s="246"/>
      <c r="P3036" s="246"/>
      <c r="Q3036" s="246"/>
      <c r="R3036" s="246"/>
      <c r="S3036" s="246"/>
      <c r="T3036" s="247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8" t="s">
        <v>327</v>
      </c>
      <c r="AU3036" s="248" t="s">
        <v>85</v>
      </c>
      <c r="AV3036" s="13" t="s">
        <v>82</v>
      </c>
      <c r="AW3036" s="13" t="s">
        <v>36</v>
      </c>
      <c r="AX3036" s="13" t="s">
        <v>75</v>
      </c>
      <c r="AY3036" s="248" t="s">
        <v>207</v>
      </c>
    </row>
    <row r="3037" s="14" customFormat="1">
      <c r="A3037" s="14"/>
      <c r="B3037" s="249"/>
      <c r="C3037" s="250"/>
      <c r="D3037" s="240" t="s">
        <v>327</v>
      </c>
      <c r="E3037" s="251" t="s">
        <v>19</v>
      </c>
      <c r="F3037" s="252" t="s">
        <v>3232</v>
      </c>
      <c r="G3037" s="250"/>
      <c r="H3037" s="253">
        <v>9.0749999999999993</v>
      </c>
      <c r="I3037" s="254"/>
      <c r="J3037" s="250"/>
      <c r="K3037" s="250"/>
      <c r="L3037" s="255"/>
      <c r="M3037" s="256"/>
      <c r="N3037" s="257"/>
      <c r="O3037" s="257"/>
      <c r="P3037" s="257"/>
      <c r="Q3037" s="257"/>
      <c r="R3037" s="257"/>
      <c r="S3037" s="257"/>
      <c r="T3037" s="258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9" t="s">
        <v>327</v>
      </c>
      <c r="AU3037" s="259" t="s">
        <v>85</v>
      </c>
      <c r="AV3037" s="14" t="s">
        <v>85</v>
      </c>
      <c r="AW3037" s="14" t="s">
        <v>36</v>
      </c>
      <c r="AX3037" s="14" t="s">
        <v>75</v>
      </c>
      <c r="AY3037" s="259" t="s">
        <v>207</v>
      </c>
    </row>
    <row r="3038" s="13" customFormat="1">
      <c r="A3038" s="13"/>
      <c r="B3038" s="238"/>
      <c r="C3038" s="239"/>
      <c r="D3038" s="240" t="s">
        <v>327</v>
      </c>
      <c r="E3038" s="241" t="s">
        <v>19</v>
      </c>
      <c r="F3038" s="242" t="s">
        <v>3240</v>
      </c>
      <c r="G3038" s="239"/>
      <c r="H3038" s="241" t="s">
        <v>19</v>
      </c>
      <c r="I3038" s="243"/>
      <c r="J3038" s="239"/>
      <c r="K3038" s="239"/>
      <c r="L3038" s="244"/>
      <c r="M3038" s="245"/>
      <c r="N3038" s="246"/>
      <c r="O3038" s="246"/>
      <c r="P3038" s="246"/>
      <c r="Q3038" s="246"/>
      <c r="R3038" s="246"/>
      <c r="S3038" s="246"/>
      <c r="T3038" s="247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8" t="s">
        <v>327</v>
      </c>
      <c r="AU3038" s="248" t="s">
        <v>85</v>
      </c>
      <c r="AV3038" s="13" t="s">
        <v>82</v>
      </c>
      <c r="AW3038" s="13" t="s">
        <v>36</v>
      </c>
      <c r="AX3038" s="13" t="s">
        <v>75</v>
      </c>
      <c r="AY3038" s="248" t="s">
        <v>207</v>
      </c>
    </row>
    <row r="3039" s="14" customFormat="1">
      <c r="A3039" s="14"/>
      <c r="B3039" s="249"/>
      <c r="C3039" s="250"/>
      <c r="D3039" s="240" t="s">
        <v>327</v>
      </c>
      <c r="E3039" s="251" t="s">
        <v>19</v>
      </c>
      <c r="F3039" s="252" t="s">
        <v>3241</v>
      </c>
      <c r="G3039" s="250"/>
      <c r="H3039" s="253">
        <v>5.4299999999999997</v>
      </c>
      <c r="I3039" s="254"/>
      <c r="J3039" s="250"/>
      <c r="K3039" s="250"/>
      <c r="L3039" s="255"/>
      <c r="M3039" s="256"/>
      <c r="N3039" s="257"/>
      <c r="O3039" s="257"/>
      <c r="P3039" s="257"/>
      <c r="Q3039" s="257"/>
      <c r="R3039" s="257"/>
      <c r="S3039" s="257"/>
      <c r="T3039" s="258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9" t="s">
        <v>327</v>
      </c>
      <c r="AU3039" s="259" t="s">
        <v>85</v>
      </c>
      <c r="AV3039" s="14" t="s">
        <v>85</v>
      </c>
      <c r="AW3039" s="14" t="s">
        <v>36</v>
      </c>
      <c r="AX3039" s="14" t="s">
        <v>75</v>
      </c>
      <c r="AY3039" s="259" t="s">
        <v>207</v>
      </c>
    </row>
    <row r="3040" s="16" customFormat="1">
      <c r="A3040" s="16"/>
      <c r="B3040" s="271"/>
      <c r="C3040" s="272"/>
      <c r="D3040" s="240" t="s">
        <v>327</v>
      </c>
      <c r="E3040" s="273" t="s">
        <v>19</v>
      </c>
      <c r="F3040" s="274" t="s">
        <v>420</v>
      </c>
      <c r="G3040" s="272"/>
      <c r="H3040" s="275">
        <v>57.869999999999997</v>
      </c>
      <c r="I3040" s="276"/>
      <c r="J3040" s="272"/>
      <c r="K3040" s="272"/>
      <c r="L3040" s="277"/>
      <c r="M3040" s="278"/>
      <c r="N3040" s="279"/>
      <c r="O3040" s="279"/>
      <c r="P3040" s="279"/>
      <c r="Q3040" s="279"/>
      <c r="R3040" s="279"/>
      <c r="S3040" s="279"/>
      <c r="T3040" s="280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T3040" s="281" t="s">
        <v>327</v>
      </c>
      <c r="AU3040" s="281" t="s">
        <v>85</v>
      </c>
      <c r="AV3040" s="16" t="s">
        <v>216</v>
      </c>
      <c r="AW3040" s="16" t="s">
        <v>36</v>
      </c>
      <c r="AX3040" s="16" t="s">
        <v>75</v>
      </c>
      <c r="AY3040" s="281" t="s">
        <v>207</v>
      </c>
    </row>
    <row r="3041" s="13" customFormat="1">
      <c r="A3041" s="13"/>
      <c r="B3041" s="238"/>
      <c r="C3041" s="239"/>
      <c r="D3041" s="240" t="s">
        <v>327</v>
      </c>
      <c r="E3041" s="241" t="s">
        <v>19</v>
      </c>
      <c r="F3041" s="242" t="s">
        <v>771</v>
      </c>
      <c r="G3041" s="239"/>
      <c r="H3041" s="241" t="s">
        <v>19</v>
      </c>
      <c r="I3041" s="243"/>
      <c r="J3041" s="239"/>
      <c r="K3041" s="239"/>
      <c r="L3041" s="244"/>
      <c r="M3041" s="245"/>
      <c r="N3041" s="246"/>
      <c r="O3041" s="246"/>
      <c r="P3041" s="246"/>
      <c r="Q3041" s="246"/>
      <c r="R3041" s="246"/>
      <c r="S3041" s="246"/>
      <c r="T3041" s="247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8" t="s">
        <v>327</v>
      </c>
      <c r="AU3041" s="248" t="s">
        <v>85</v>
      </c>
      <c r="AV3041" s="13" t="s">
        <v>82</v>
      </c>
      <c r="AW3041" s="13" t="s">
        <v>36</v>
      </c>
      <c r="AX3041" s="13" t="s">
        <v>75</v>
      </c>
      <c r="AY3041" s="248" t="s">
        <v>207</v>
      </c>
    </row>
    <row r="3042" s="13" customFormat="1">
      <c r="A3042" s="13"/>
      <c r="B3042" s="238"/>
      <c r="C3042" s="239"/>
      <c r="D3042" s="240" t="s">
        <v>327</v>
      </c>
      <c r="E3042" s="241" t="s">
        <v>19</v>
      </c>
      <c r="F3042" s="242" t="s">
        <v>3242</v>
      </c>
      <c r="G3042" s="239"/>
      <c r="H3042" s="241" t="s">
        <v>19</v>
      </c>
      <c r="I3042" s="243"/>
      <c r="J3042" s="239"/>
      <c r="K3042" s="239"/>
      <c r="L3042" s="244"/>
      <c r="M3042" s="245"/>
      <c r="N3042" s="246"/>
      <c r="O3042" s="246"/>
      <c r="P3042" s="246"/>
      <c r="Q3042" s="246"/>
      <c r="R3042" s="246"/>
      <c r="S3042" s="246"/>
      <c r="T3042" s="247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8" t="s">
        <v>327</v>
      </c>
      <c r="AU3042" s="248" t="s">
        <v>85</v>
      </c>
      <c r="AV3042" s="13" t="s">
        <v>82</v>
      </c>
      <c r="AW3042" s="13" t="s">
        <v>36</v>
      </c>
      <c r="AX3042" s="13" t="s">
        <v>75</v>
      </c>
      <c r="AY3042" s="248" t="s">
        <v>207</v>
      </c>
    </row>
    <row r="3043" s="14" customFormat="1">
      <c r="A3043" s="14"/>
      <c r="B3043" s="249"/>
      <c r="C3043" s="250"/>
      <c r="D3043" s="240" t="s">
        <v>327</v>
      </c>
      <c r="E3043" s="251" t="s">
        <v>19</v>
      </c>
      <c r="F3043" s="252" t="s">
        <v>3243</v>
      </c>
      <c r="G3043" s="250"/>
      <c r="H3043" s="253">
        <v>3.5499999999999998</v>
      </c>
      <c r="I3043" s="254"/>
      <c r="J3043" s="250"/>
      <c r="K3043" s="250"/>
      <c r="L3043" s="255"/>
      <c r="M3043" s="256"/>
      <c r="N3043" s="257"/>
      <c r="O3043" s="257"/>
      <c r="P3043" s="257"/>
      <c r="Q3043" s="257"/>
      <c r="R3043" s="257"/>
      <c r="S3043" s="257"/>
      <c r="T3043" s="258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9" t="s">
        <v>327</v>
      </c>
      <c r="AU3043" s="259" t="s">
        <v>85</v>
      </c>
      <c r="AV3043" s="14" t="s">
        <v>85</v>
      </c>
      <c r="AW3043" s="14" t="s">
        <v>36</v>
      </c>
      <c r="AX3043" s="14" t="s">
        <v>75</v>
      </c>
      <c r="AY3043" s="259" t="s">
        <v>207</v>
      </c>
    </row>
    <row r="3044" s="13" customFormat="1">
      <c r="A3044" s="13"/>
      <c r="B3044" s="238"/>
      <c r="C3044" s="239"/>
      <c r="D3044" s="240" t="s">
        <v>327</v>
      </c>
      <c r="E3044" s="241" t="s">
        <v>19</v>
      </c>
      <c r="F3044" s="242" t="s">
        <v>2800</v>
      </c>
      <c r="G3044" s="239"/>
      <c r="H3044" s="241" t="s">
        <v>19</v>
      </c>
      <c r="I3044" s="243"/>
      <c r="J3044" s="239"/>
      <c r="K3044" s="239"/>
      <c r="L3044" s="244"/>
      <c r="M3044" s="245"/>
      <c r="N3044" s="246"/>
      <c r="O3044" s="246"/>
      <c r="P3044" s="246"/>
      <c r="Q3044" s="246"/>
      <c r="R3044" s="246"/>
      <c r="S3044" s="246"/>
      <c r="T3044" s="247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8" t="s">
        <v>327</v>
      </c>
      <c r="AU3044" s="248" t="s">
        <v>85</v>
      </c>
      <c r="AV3044" s="13" t="s">
        <v>82</v>
      </c>
      <c r="AW3044" s="13" t="s">
        <v>36</v>
      </c>
      <c r="AX3044" s="13" t="s">
        <v>75</v>
      </c>
      <c r="AY3044" s="248" t="s">
        <v>207</v>
      </c>
    </row>
    <row r="3045" s="14" customFormat="1">
      <c r="A3045" s="14"/>
      <c r="B3045" s="249"/>
      <c r="C3045" s="250"/>
      <c r="D3045" s="240" t="s">
        <v>327</v>
      </c>
      <c r="E3045" s="251" t="s">
        <v>19</v>
      </c>
      <c r="F3045" s="252" t="s">
        <v>3244</v>
      </c>
      <c r="G3045" s="250"/>
      <c r="H3045" s="253">
        <v>7.0499999999999998</v>
      </c>
      <c r="I3045" s="254"/>
      <c r="J3045" s="250"/>
      <c r="K3045" s="250"/>
      <c r="L3045" s="255"/>
      <c r="M3045" s="256"/>
      <c r="N3045" s="257"/>
      <c r="O3045" s="257"/>
      <c r="P3045" s="257"/>
      <c r="Q3045" s="257"/>
      <c r="R3045" s="257"/>
      <c r="S3045" s="257"/>
      <c r="T3045" s="258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9" t="s">
        <v>327</v>
      </c>
      <c r="AU3045" s="259" t="s">
        <v>85</v>
      </c>
      <c r="AV3045" s="14" t="s">
        <v>85</v>
      </c>
      <c r="AW3045" s="14" t="s">
        <v>36</v>
      </c>
      <c r="AX3045" s="14" t="s">
        <v>75</v>
      </c>
      <c r="AY3045" s="259" t="s">
        <v>207</v>
      </c>
    </row>
    <row r="3046" s="13" customFormat="1">
      <c r="A3046" s="13"/>
      <c r="B3046" s="238"/>
      <c r="C3046" s="239"/>
      <c r="D3046" s="240" t="s">
        <v>327</v>
      </c>
      <c r="E3046" s="241" t="s">
        <v>19</v>
      </c>
      <c r="F3046" s="242" t="s">
        <v>3245</v>
      </c>
      <c r="G3046" s="239"/>
      <c r="H3046" s="241" t="s">
        <v>19</v>
      </c>
      <c r="I3046" s="243"/>
      <c r="J3046" s="239"/>
      <c r="K3046" s="239"/>
      <c r="L3046" s="244"/>
      <c r="M3046" s="245"/>
      <c r="N3046" s="246"/>
      <c r="O3046" s="246"/>
      <c r="P3046" s="246"/>
      <c r="Q3046" s="246"/>
      <c r="R3046" s="246"/>
      <c r="S3046" s="246"/>
      <c r="T3046" s="247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8" t="s">
        <v>327</v>
      </c>
      <c r="AU3046" s="248" t="s">
        <v>85</v>
      </c>
      <c r="AV3046" s="13" t="s">
        <v>82</v>
      </c>
      <c r="AW3046" s="13" t="s">
        <v>36</v>
      </c>
      <c r="AX3046" s="13" t="s">
        <v>75</v>
      </c>
      <c r="AY3046" s="248" t="s">
        <v>207</v>
      </c>
    </row>
    <row r="3047" s="14" customFormat="1">
      <c r="A3047" s="14"/>
      <c r="B3047" s="249"/>
      <c r="C3047" s="250"/>
      <c r="D3047" s="240" t="s">
        <v>327</v>
      </c>
      <c r="E3047" s="251" t="s">
        <v>19</v>
      </c>
      <c r="F3047" s="252" t="s">
        <v>3246</v>
      </c>
      <c r="G3047" s="250"/>
      <c r="H3047" s="253">
        <v>4</v>
      </c>
      <c r="I3047" s="254"/>
      <c r="J3047" s="250"/>
      <c r="K3047" s="250"/>
      <c r="L3047" s="255"/>
      <c r="M3047" s="256"/>
      <c r="N3047" s="257"/>
      <c r="O3047" s="257"/>
      <c r="P3047" s="257"/>
      <c r="Q3047" s="257"/>
      <c r="R3047" s="257"/>
      <c r="S3047" s="257"/>
      <c r="T3047" s="258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9" t="s">
        <v>327</v>
      </c>
      <c r="AU3047" s="259" t="s">
        <v>85</v>
      </c>
      <c r="AV3047" s="14" t="s">
        <v>85</v>
      </c>
      <c r="AW3047" s="14" t="s">
        <v>36</v>
      </c>
      <c r="AX3047" s="14" t="s">
        <v>75</v>
      </c>
      <c r="AY3047" s="259" t="s">
        <v>207</v>
      </c>
    </row>
    <row r="3048" s="13" customFormat="1">
      <c r="A3048" s="13"/>
      <c r="B3048" s="238"/>
      <c r="C3048" s="239"/>
      <c r="D3048" s="240" t="s">
        <v>327</v>
      </c>
      <c r="E3048" s="241" t="s">
        <v>19</v>
      </c>
      <c r="F3048" s="242" t="s">
        <v>2802</v>
      </c>
      <c r="G3048" s="239"/>
      <c r="H3048" s="241" t="s">
        <v>19</v>
      </c>
      <c r="I3048" s="243"/>
      <c r="J3048" s="239"/>
      <c r="K3048" s="239"/>
      <c r="L3048" s="244"/>
      <c r="M3048" s="245"/>
      <c r="N3048" s="246"/>
      <c r="O3048" s="246"/>
      <c r="P3048" s="246"/>
      <c r="Q3048" s="246"/>
      <c r="R3048" s="246"/>
      <c r="S3048" s="246"/>
      <c r="T3048" s="247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8" t="s">
        <v>327</v>
      </c>
      <c r="AU3048" s="248" t="s">
        <v>85</v>
      </c>
      <c r="AV3048" s="13" t="s">
        <v>82</v>
      </c>
      <c r="AW3048" s="13" t="s">
        <v>36</v>
      </c>
      <c r="AX3048" s="13" t="s">
        <v>75</v>
      </c>
      <c r="AY3048" s="248" t="s">
        <v>207</v>
      </c>
    </row>
    <row r="3049" s="14" customFormat="1">
      <c r="A3049" s="14"/>
      <c r="B3049" s="249"/>
      <c r="C3049" s="250"/>
      <c r="D3049" s="240" t="s">
        <v>327</v>
      </c>
      <c r="E3049" s="251" t="s">
        <v>19</v>
      </c>
      <c r="F3049" s="252" t="s">
        <v>3244</v>
      </c>
      <c r="G3049" s="250"/>
      <c r="H3049" s="253">
        <v>7.0499999999999998</v>
      </c>
      <c r="I3049" s="254"/>
      <c r="J3049" s="250"/>
      <c r="K3049" s="250"/>
      <c r="L3049" s="255"/>
      <c r="M3049" s="256"/>
      <c r="N3049" s="257"/>
      <c r="O3049" s="257"/>
      <c r="P3049" s="257"/>
      <c r="Q3049" s="257"/>
      <c r="R3049" s="257"/>
      <c r="S3049" s="257"/>
      <c r="T3049" s="258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9" t="s">
        <v>327</v>
      </c>
      <c r="AU3049" s="259" t="s">
        <v>85</v>
      </c>
      <c r="AV3049" s="14" t="s">
        <v>85</v>
      </c>
      <c r="AW3049" s="14" t="s">
        <v>36</v>
      </c>
      <c r="AX3049" s="14" t="s">
        <v>75</v>
      </c>
      <c r="AY3049" s="259" t="s">
        <v>207</v>
      </c>
    </row>
    <row r="3050" s="13" customFormat="1">
      <c r="A3050" s="13"/>
      <c r="B3050" s="238"/>
      <c r="C3050" s="239"/>
      <c r="D3050" s="240" t="s">
        <v>327</v>
      </c>
      <c r="E3050" s="241" t="s">
        <v>19</v>
      </c>
      <c r="F3050" s="242" t="s">
        <v>3247</v>
      </c>
      <c r="G3050" s="239"/>
      <c r="H3050" s="241" t="s">
        <v>19</v>
      </c>
      <c r="I3050" s="243"/>
      <c r="J3050" s="239"/>
      <c r="K3050" s="239"/>
      <c r="L3050" s="244"/>
      <c r="M3050" s="245"/>
      <c r="N3050" s="246"/>
      <c r="O3050" s="246"/>
      <c r="P3050" s="246"/>
      <c r="Q3050" s="246"/>
      <c r="R3050" s="246"/>
      <c r="S3050" s="246"/>
      <c r="T3050" s="247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8" t="s">
        <v>327</v>
      </c>
      <c r="AU3050" s="248" t="s">
        <v>85</v>
      </c>
      <c r="AV3050" s="13" t="s">
        <v>82</v>
      </c>
      <c r="AW3050" s="13" t="s">
        <v>36</v>
      </c>
      <c r="AX3050" s="13" t="s">
        <v>75</v>
      </c>
      <c r="AY3050" s="248" t="s">
        <v>207</v>
      </c>
    </row>
    <row r="3051" s="14" customFormat="1">
      <c r="A3051" s="14"/>
      <c r="B3051" s="249"/>
      <c r="C3051" s="250"/>
      <c r="D3051" s="240" t="s">
        <v>327</v>
      </c>
      <c r="E3051" s="251" t="s">
        <v>19</v>
      </c>
      <c r="F3051" s="252" t="s">
        <v>3243</v>
      </c>
      <c r="G3051" s="250"/>
      <c r="H3051" s="253">
        <v>3.5499999999999998</v>
      </c>
      <c r="I3051" s="254"/>
      <c r="J3051" s="250"/>
      <c r="K3051" s="250"/>
      <c r="L3051" s="255"/>
      <c r="M3051" s="256"/>
      <c r="N3051" s="257"/>
      <c r="O3051" s="257"/>
      <c r="P3051" s="257"/>
      <c r="Q3051" s="257"/>
      <c r="R3051" s="257"/>
      <c r="S3051" s="257"/>
      <c r="T3051" s="258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9" t="s">
        <v>327</v>
      </c>
      <c r="AU3051" s="259" t="s">
        <v>85</v>
      </c>
      <c r="AV3051" s="14" t="s">
        <v>85</v>
      </c>
      <c r="AW3051" s="14" t="s">
        <v>36</v>
      </c>
      <c r="AX3051" s="14" t="s">
        <v>75</v>
      </c>
      <c r="AY3051" s="259" t="s">
        <v>207</v>
      </c>
    </row>
    <row r="3052" s="13" customFormat="1">
      <c r="A3052" s="13"/>
      <c r="B3052" s="238"/>
      <c r="C3052" s="239"/>
      <c r="D3052" s="240" t="s">
        <v>327</v>
      </c>
      <c r="E3052" s="241" t="s">
        <v>19</v>
      </c>
      <c r="F3052" s="242" t="s">
        <v>3248</v>
      </c>
      <c r="G3052" s="239"/>
      <c r="H3052" s="241" t="s">
        <v>19</v>
      </c>
      <c r="I3052" s="243"/>
      <c r="J3052" s="239"/>
      <c r="K3052" s="239"/>
      <c r="L3052" s="244"/>
      <c r="M3052" s="245"/>
      <c r="N3052" s="246"/>
      <c r="O3052" s="246"/>
      <c r="P3052" s="246"/>
      <c r="Q3052" s="246"/>
      <c r="R3052" s="246"/>
      <c r="S3052" s="246"/>
      <c r="T3052" s="247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8" t="s">
        <v>327</v>
      </c>
      <c r="AU3052" s="248" t="s">
        <v>85</v>
      </c>
      <c r="AV3052" s="13" t="s">
        <v>82</v>
      </c>
      <c r="AW3052" s="13" t="s">
        <v>36</v>
      </c>
      <c r="AX3052" s="13" t="s">
        <v>75</v>
      </c>
      <c r="AY3052" s="248" t="s">
        <v>207</v>
      </c>
    </row>
    <row r="3053" s="14" customFormat="1">
      <c r="A3053" s="14"/>
      <c r="B3053" s="249"/>
      <c r="C3053" s="250"/>
      <c r="D3053" s="240" t="s">
        <v>327</v>
      </c>
      <c r="E3053" s="251" t="s">
        <v>19</v>
      </c>
      <c r="F3053" s="252" t="s">
        <v>3249</v>
      </c>
      <c r="G3053" s="250"/>
      <c r="H3053" s="253">
        <v>3.8500000000000001</v>
      </c>
      <c r="I3053" s="254"/>
      <c r="J3053" s="250"/>
      <c r="K3053" s="250"/>
      <c r="L3053" s="255"/>
      <c r="M3053" s="256"/>
      <c r="N3053" s="257"/>
      <c r="O3053" s="257"/>
      <c r="P3053" s="257"/>
      <c r="Q3053" s="257"/>
      <c r="R3053" s="257"/>
      <c r="S3053" s="257"/>
      <c r="T3053" s="258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9" t="s">
        <v>327</v>
      </c>
      <c r="AU3053" s="259" t="s">
        <v>85</v>
      </c>
      <c r="AV3053" s="14" t="s">
        <v>85</v>
      </c>
      <c r="AW3053" s="14" t="s">
        <v>36</v>
      </c>
      <c r="AX3053" s="14" t="s">
        <v>75</v>
      </c>
      <c r="AY3053" s="259" t="s">
        <v>207</v>
      </c>
    </row>
    <row r="3054" s="16" customFormat="1">
      <c r="A3054" s="16"/>
      <c r="B3054" s="271"/>
      <c r="C3054" s="272"/>
      <c r="D3054" s="240" t="s">
        <v>327</v>
      </c>
      <c r="E3054" s="273" t="s">
        <v>19</v>
      </c>
      <c r="F3054" s="274" t="s">
        <v>420</v>
      </c>
      <c r="G3054" s="272"/>
      <c r="H3054" s="275">
        <v>29.050000000000001</v>
      </c>
      <c r="I3054" s="276"/>
      <c r="J3054" s="272"/>
      <c r="K3054" s="272"/>
      <c r="L3054" s="277"/>
      <c r="M3054" s="278"/>
      <c r="N3054" s="279"/>
      <c r="O3054" s="279"/>
      <c r="P3054" s="279"/>
      <c r="Q3054" s="279"/>
      <c r="R3054" s="279"/>
      <c r="S3054" s="279"/>
      <c r="T3054" s="280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T3054" s="281" t="s">
        <v>327</v>
      </c>
      <c r="AU3054" s="281" t="s">
        <v>85</v>
      </c>
      <c r="AV3054" s="16" t="s">
        <v>216</v>
      </c>
      <c r="AW3054" s="16" t="s">
        <v>36</v>
      </c>
      <c r="AX3054" s="16" t="s">
        <v>75</v>
      </c>
      <c r="AY3054" s="281" t="s">
        <v>207</v>
      </c>
    </row>
    <row r="3055" s="15" customFormat="1">
      <c r="A3055" s="15"/>
      <c r="B3055" s="260"/>
      <c r="C3055" s="261"/>
      <c r="D3055" s="240" t="s">
        <v>327</v>
      </c>
      <c r="E3055" s="262" t="s">
        <v>19</v>
      </c>
      <c r="F3055" s="263" t="s">
        <v>345</v>
      </c>
      <c r="G3055" s="261"/>
      <c r="H3055" s="264">
        <v>121.91500000000001</v>
      </c>
      <c r="I3055" s="265"/>
      <c r="J3055" s="261"/>
      <c r="K3055" s="261"/>
      <c r="L3055" s="266"/>
      <c r="M3055" s="267"/>
      <c r="N3055" s="268"/>
      <c r="O3055" s="268"/>
      <c r="P3055" s="268"/>
      <c r="Q3055" s="268"/>
      <c r="R3055" s="268"/>
      <c r="S3055" s="268"/>
      <c r="T3055" s="269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70" t="s">
        <v>327</v>
      </c>
      <c r="AU3055" s="270" t="s">
        <v>85</v>
      </c>
      <c r="AV3055" s="15" t="s">
        <v>215</v>
      </c>
      <c r="AW3055" s="15" t="s">
        <v>36</v>
      </c>
      <c r="AX3055" s="15" t="s">
        <v>82</v>
      </c>
      <c r="AY3055" s="270" t="s">
        <v>207</v>
      </c>
    </row>
    <row r="3056" s="2" customFormat="1" ht="24.15" customHeight="1">
      <c r="A3056" s="40"/>
      <c r="B3056" s="41"/>
      <c r="C3056" s="214" t="s">
        <v>3525</v>
      </c>
      <c r="D3056" s="214" t="s">
        <v>211</v>
      </c>
      <c r="E3056" s="215" t="s">
        <v>3526</v>
      </c>
      <c r="F3056" s="216" t="s">
        <v>3527</v>
      </c>
      <c r="G3056" s="217" t="s">
        <v>220</v>
      </c>
      <c r="H3056" s="218">
        <v>300.43000000000001</v>
      </c>
      <c r="I3056" s="219"/>
      <c r="J3056" s="220">
        <f>ROUND(I3056*H3056,2)</f>
        <v>0</v>
      </c>
      <c r="K3056" s="216" t="s">
        <v>323</v>
      </c>
      <c r="L3056" s="46"/>
      <c r="M3056" s="229" t="s">
        <v>19</v>
      </c>
      <c r="N3056" s="230" t="s">
        <v>46</v>
      </c>
      <c r="O3056" s="86"/>
      <c r="P3056" s="231">
        <f>O3056*H3056</f>
        <v>0</v>
      </c>
      <c r="Q3056" s="231">
        <v>0.0049500000000000004</v>
      </c>
      <c r="R3056" s="231">
        <f>Q3056*H3056</f>
        <v>1.4871285000000001</v>
      </c>
      <c r="S3056" s="231">
        <v>0</v>
      </c>
      <c r="T3056" s="232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26" t="s">
        <v>486</v>
      </c>
      <c r="AT3056" s="226" t="s">
        <v>211</v>
      </c>
      <c r="AU3056" s="226" t="s">
        <v>85</v>
      </c>
      <c r="AY3056" s="19" t="s">
        <v>207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19" t="s">
        <v>82</v>
      </c>
      <c r="BK3056" s="227">
        <f>ROUND(I3056*H3056,2)</f>
        <v>0</v>
      </c>
      <c r="BL3056" s="19" t="s">
        <v>486</v>
      </c>
      <c r="BM3056" s="226" t="s">
        <v>3528</v>
      </c>
    </row>
    <row r="3057" s="2" customFormat="1">
      <c r="A3057" s="40"/>
      <c r="B3057" s="41"/>
      <c r="C3057" s="42"/>
      <c r="D3057" s="233" t="s">
        <v>325</v>
      </c>
      <c r="E3057" s="42"/>
      <c r="F3057" s="234" t="s">
        <v>3529</v>
      </c>
      <c r="G3057" s="42"/>
      <c r="H3057" s="42"/>
      <c r="I3057" s="235"/>
      <c r="J3057" s="42"/>
      <c r="K3057" s="42"/>
      <c r="L3057" s="46"/>
      <c r="M3057" s="236"/>
      <c r="N3057" s="237"/>
      <c r="O3057" s="86"/>
      <c r="P3057" s="86"/>
      <c r="Q3057" s="86"/>
      <c r="R3057" s="86"/>
      <c r="S3057" s="86"/>
      <c r="T3057" s="87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T3057" s="19" t="s">
        <v>325</v>
      </c>
      <c r="AU3057" s="19" t="s">
        <v>85</v>
      </c>
    </row>
    <row r="3058" s="13" customFormat="1">
      <c r="A3058" s="13"/>
      <c r="B3058" s="238"/>
      <c r="C3058" s="239"/>
      <c r="D3058" s="240" t="s">
        <v>327</v>
      </c>
      <c r="E3058" s="241" t="s">
        <v>19</v>
      </c>
      <c r="F3058" s="242" t="s">
        <v>3530</v>
      </c>
      <c r="G3058" s="239"/>
      <c r="H3058" s="241" t="s">
        <v>19</v>
      </c>
      <c r="I3058" s="243"/>
      <c r="J3058" s="239"/>
      <c r="K3058" s="239"/>
      <c r="L3058" s="244"/>
      <c r="M3058" s="245"/>
      <c r="N3058" s="246"/>
      <c r="O3058" s="246"/>
      <c r="P3058" s="246"/>
      <c r="Q3058" s="246"/>
      <c r="R3058" s="246"/>
      <c r="S3058" s="246"/>
      <c r="T3058" s="247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8" t="s">
        <v>327</v>
      </c>
      <c r="AU3058" s="248" t="s">
        <v>85</v>
      </c>
      <c r="AV3058" s="13" t="s">
        <v>82</v>
      </c>
      <c r="AW3058" s="13" t="s">
        <v>36</v>
      </c>
      <c r="AX3058" s="13" t="s">
        <v>75</v>
      </c>
      <c r="AY3058" s="248" t="s">
        <v>207</v>
      </c>
    </row>
    <row r="3059" s="13" customFormat="1">
      <c r="A3059" s="13"/>
      <c r="B3059" s="238"/>
      <c r="C3059" s="239"/>
      <c r="D3059" s="240" t="s">
        <v>327</v>
      </c>
      <c r="E3059" s="241" t="s">
        <v>19</v>
      </c>
      <c r="F3059" s="242" t="s">
        <v>764</v>
      </c>
      <c r="G3059" s="239"/>
      <c r="H3059" s="241" t="s">
        <v>19</v>
      </c>
      <c r="I3059" s="243"/>
      <c r="J3059" s="239"/>
      <c r="K3059" s="239"/>
      <c r="L3059" s="244"/>
      <c r="M3059" s="245"/>
      <c r="N3059" s="246"/>
      <c r="O3059" s="246"/>
      <c r="P3059" s="246"/>
      <c r="Q3059" s="246"/>
      <c r="R3059" s="246"/>
      <c r="S3059" s="246"/>
      <c r="T3059" s="247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8" t="s">
        <v>327</v>
      </c>
      <c r="AU3059" s="248" t="s">
        <v>85</v>
      </c>
      <c r="AV3059" s="13" t="s">
        <v>82</v>
      </c>
      <c r="AW3059" s="13" t="s">
        <v>36</v>
      </c>
      <c r="AX3059" s="13" t="s">
        <v>75</v>
      </c>
      <c r="AY3059" s="248" t="s">
        <v>207</v>
      </c>
    </row>
    <row r="3060" s="13" customFormat="1">
      <c r="A3060" s="13"/>
      <c r="B3060" s="238"/>
      <c r="C3060" s="239"/>
      <c r="D3060" s="240" t="s">
        <v>327</v>
      </c>
      <c r="E3060" s="241" t="s">
        <v>19</v>
      </c>
      <c r="F3060" s="242" t="s">
        <v>1612</v>
      </c>
      <c r="G3060" s="239"/>
      <c r="H3060" s="241" t="s">
        <v>19</v>
      </c>
      <c r="I3060" s="243"/>
      <c r="J3060" s="239"/>
      <c r="K3060" s="239"/>
      <c r="L3060" s="244"/>
      <c r="M3060" s="245"/>
      <c r="N3060" s="246"/>
      <c r="O3060" s="246"/>
      <c r="P3060" s="246"/>
      <c r="Q3060" s="246"/>
      <c r="R3060" s="246"/>
      <c r="S3060" s="246"/>
      <c r="T3060" s="247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8" t="s">
        <v>327</v>
      </c>
      <c r="AU3060" s="248" t="s">
        <v>85</v>
      </c>
      <c r="AV3060" s="13" t="s">
        <v>82</v>
      </c>
      <c r="AW3060" s="13" t="s">
        <v>36</v>
      </c>
      <c r="AX3060" s="13" t="s">
        <v>75</v>
      </c>
      <c r="AY3060" s="248" t="s">
        <v>207</v>
      </c>
    </row>
    <row r="3061" s="14" customFormat="1">
      <c r="A3061" s="14"/>
      <c r="B3061" s="249"/>
      <c r="C3061" s="250"/>
      <c r="D3061" s="240" t="s">
        <v>327</v>
      </c>
      <c r="E3061" s="251" t="s">
        <v>19</v>
      </c>
      <c r="F3061" s="252" t="s">
        <v>3531</v>
      </c>
      <c r="G3061" s="250"/>
      <c r="H3061" s="253">
        <v>19.625</v>
      </c>
      <c r="I3061" s="254"/>
      <c r="J3061" s="250"/>
      <c r="K3061" s="250"/>
      <c r="L3061" s="255"/>
      <c r="M3061" s="256"/>
      <c r="N3061" s="257"/>
      <c r="O3061" s="257"/>
      <c r="P3061" s="257"/>
      <c r="Q3061" s="257"/>
      <c r="R3061" s="257"/>
      <c r="S3061" s="257"/>
      <c r="T3061" s="258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9" t="s">
        <v>327</v>
      </c>
      <c r="AU3061" s="259" t="s">
        <v>85</v>
      </c>
      <c r="AV3061" s="14" t="s">
        <v>85</v>
      </c>
      <c r="AW3061" s="14" t="s">
        <v>36</v>
      </c>
      <c r="AX3061" s="14" t="s">
        <v>75</v>
      </c>
      <c r="AY3061" s="259" t="s">
        <v>207</v>
      </c>
    </row>
    <row r="3062" s="14" customFormat="1">
      <c r="A3062" s="14"/>
      <c r="B3062" s="249"/>
      <c r="C3062" s="250"/>
      <c r="D3062" s="240" t="s">
        <v>327</v>
      </c>
      <c r="E3062" s="251" t="s">
        <v>19</v>
      </c>
      <c r="F3062" s="252" t="s">
        <v>3532</v>
      </c>
      <c r="G3062" s="250"/>
      <c r="H3062" s="253">
        <v>-1.5760000000000001</v>
      </c>
      <c r="I3062" s="254"/>
      <c r="J3062" s="250"/>
      <c r="K3062" s="250"/>
      <c r="L3062" s="255"/>
      <c r="M3062" s="256"/>
      <c r="N3062" s="257"/>
      <c r="O3062" s="257"/>
      <c r="P3062" s="257"/>
      <c r="Q3062" s="257"/>
      <c r="R3062" s="257"/>
      <c r="S3062" s="257"/>
      <c r="T3062" s="258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9" t="s">
        <v>327</v>
      </c>
      <c r="AU3062" s="259" t="s">
        <v>85</v>
      </c>
      <c r="AV3062" s="14" t="s">
        <v>85</v>
      </c>
      <c r="AW3062" s="14" t="s">
        <v>36</v>
      </c>
      <c r="AX3062" s="14" t="s">
        <v>75</v>
      </c>
      <c r="AY3062" s="259" t="s">
        <v>207</v>
      </c>
    </row>
    <row r="3063" s="13" customFormat="1">
      <c r="A3063" s="13"/>
      <c r="B3063" s="238"/>
      <c r="C3063" s="239"/>
      <c r="D3063" s="240" t="s">
        <v>327</v>
      </c>
      <c r="E3063" s="241" t="s">
        <v>19</v>
      </c>
      <c r="F3063" s="242" t="s">
        <v>1614</v>
      </c>
      <c r="G3063" s="239"/>
      <c r="H3063" s="241" t="s">
        <v>19</v>
      </c>
      <c r="I3063" s="243"/>
      <c r="J3063" s="239"/>
      <c r="K3063" s="239"/>
      <c r="L3063" s="244"/>
      <c r="M3063" s="245"/>
      <c r="N3063" s="246"/>
      <c r="O3063" s="246"/>
      <c r="P3063" s="246"/>
      <c r="Q3063" s="246"/>
      <c r="R3063" s="246"/>
      <c r="S3063" s="246"/>
      <c r="T3063" s="247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8" t="s">
        <v>327</v>
      </c>
      <c r="AU3063" s="248" t="s">
        <v>85</v>
      </c>
      <c r="AV3063" s="13" t="s">
        <v>82</v>
      </c>
      <c r="AW3063" s="13" t="s">
        <v>36</v>
      </c>
      <c r="AX3063" s="13" t="s">
        <v>75</v>
      </c>
      <c r="AY3063" s="248" t="s">
        <v>207</v>
      </c>
    </row>
    <row r="3064" s="14" customFormat="1">
      <c r="A3064" s="14"/>
      <c r="B3064" s="249"/>
      <c r="C3064" s="250"/>
      <c r="D3064" s="240" t="s">
        <v>327</v>
      </c>
      <c r="E3064" s="251" t="s">
        <v>19</v>
      </c>
      <c r="F3064" s="252" t="s">
        <v>3533</v>
      </c>
      <c r="G3064" s="250"/>
      <c r="H3064" s="253">
        <v>19.875</v>
      </c>
      <c r="I3064" s="254"/>
      <c r="J3064" s="250"/>
      <c r="K3064" s="250"/>
      <c r="L3064" s="255"/>
      <c r="M3064" s="256"/>
      <c r="N3064" s="257"/>
      <c r="O3064" s="257"/>
      <c r="P3064" s="257"/>
      <c r="Q3064" s="257"/>
      <c r="R3064" s="257"/>
      <c r="S3064" s="257"/>
      <c r="T3064" s="258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9" t="s">
        <v>327</v>
      </c>
      <c r="AU3064" s="259" t="s">
        <v>85</v>
      </c>
      <c r="AV3064" s="14" t="s">
        <v>85</v>
      </c>
      <c r="AW3064" s="14" t="s">
        <v>36</v>
      </c>
      <c r="AX3064" s="14" t="s">
        <v>75</v>
      </c>
      <c r="AY3064" s="259" t="s">
        <v>207</v>
      </c>
    </row>
    <row r="3065" s="14" customFormat="1">
      <c r="A3065" s="14"/>
      <c r="B3065" s="249"/>
      <c r="C3065" s="250"/>
      <c r="D3065" s="240" t="s">
        <v>327</v>
      </c>
      <c r="E3065" s="251" t="s">
        <v>19</v>
      </c>
      <c r="F3065" s="252" t="s">
        <v>3532</v>
      </c>
      <c r="G3065" s="250"/>
      <c r="H3065" s="253">
        <v>-1.5760000000000001</v>
      </c>
      <c r="I3065" s="254"/>
      <c r="J3065" s="250"/>
      <c r="K3065" s="250"/>
      <c r="L3065" s="255"/>
      <c r="M3065" s="256"/>
      <c r="N3065" s="257"/>
      <c r="O3065" s="257"/>
      <c r="P3065" s="257"/>
      <c r="Q3065" s="257"/>
      <c r="R3065" s="257"/>
      <c r="S3065" s="257"/>
      <c r="T3065" s="258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9" t="s">
        <v>327</v>
      </c>
      <c r="AU3065" s="259" t="s">
        <v>85</v>
      </c>
      <c r="AV3065" s="14" t="s">
        <v>85</v>
      </c>
      <c r="AW3065" s="14" t="s">
        <v>36</v>
      </c>
      <c r="AX3065" s="14" t="s">
        <v>75</v>
      </c>
      <c r="AY3065" s="259" t="s">
        <v>207</v>
      </c>
    </row>
    <row r="3066" s="13" customFormat="1">
      <c r="A3066" s="13"/>
      <c r="B3066" s="238"/>
      <c r="C3066" s="239"/>
      <c r="D3066" s="240" t="s">
        <v>327</v>
      </c>
      <c r="E3066" s="241" t="s">
        <v>19</v>
      </c>
      <c r="F3066" s="242" t="s">
        <v>1616</v>
      </c>
      <c r="G3066" s="239"/>
      <c r="H3066" s="241" t="s">
        <v>19</v>
      </c>
      <c r="I3066" s="243"/>
      <c r="J3066" s="239"/>
      <c r="K3066" s="239"/>
      <c r="L3066" s="244"/>
      <c r="M3066" s="245"/>
      <c r="N3066" s="246"/>
      <c r="O3066" s="246"/>
      <c r="P3066" s="246"/>
      <c r="Q3066" s="246"/>
      <c r="R3066" s="246"/>
      <c r="S3066" s="246"/>
      <c r="T3066" s="247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8" t="s">
        <v>327</v>
      </c>
      <c r="AU3066" s="248" t="s">
        <v>85</v>
      </c>
      <c r="AV3066" s="13" t="s">
        <v>82</v>
      </c>
      <c r="AW3066" s="13" t="s">
        <v>36</v>
      </c>
      <c r="AX3066" s="13" t="s">
        <v>75</v>
      </c>
      <c r="AY3066" s="248" t="s">
        <v>207</v>
      </c>
    </row>
    <row r="3067" s="14" customFormat="1">
      <c r="A3067" s="14"/>
      <c r="B3067" s="249"/>
      <c r="C3067" s="250"/>
      <c r="D3067" s="240" t="s">
        <v>327</v>
      </c>
      <c r="E3067" s="251" t="s">
        <v>19</v>
      </c>
      <c r="F3067" s="252" t="s">
        <v>3534</v>
      </c>
      <c r="G3067" s="250"/>
      <c r="H3067" s="253">
        <v>21.870999999999999</v>
      </c>
      <c r="I3067" s="254"/>
      <c r="J3067" s="250"/>
      <c r="K3067" s="250"/>
      <c r="L3067" s="255"/>
      <c r="M3067" s="256"/>
      <c r="N3067" s="257"/>
      <c r="O3067" s="257"/>
      <c r="P3067" s="257"/>
      <c r="Q3067" s="257"/>
      <c r="R3067" s="257"/>
      <c r="S3067" s="257"/>
      <c r="T3067" s="258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9" t="s">
        <v>327</v>
      </c>
      <c r="AU3067" s="259" t="s">
        <v>85</v>
      </c>
      <c r="AV3067" s="14" t="s">
        <v>85</v>
      </c>
      <c r="AW3067" s="14" t="s">
        <v>36</v>
      </c>
      <c r="AX3067" s="14" t="s">
        <v>75</v>
      </c>
      <c r="AY3067" s="259" t="s">
        <v>207</v>
      </c>
    </row>
    <row r="3068" s="13" customFormat="1">
      <c r="A3068" s="13"/>
      <c r="B3068" s="238"/>
      <c r="C3068" s="239"/>
      <c r="D3068" s="240" t="s">
        <v>327</v>
      </c>
      <c r="E3068" s="241" t="s">
        <v>19</v>
      </c>
      <c r="F3068" s="242" t="s">
        <v>1618</v>
      </c>
      <c r="G3068" s="239"/>
      <c r="H3068" s="241" t="s">
        <v>19</v>
      </c>
      <c r="I3068" s="243"/>
      <c r="J3068" s="239"/>
      <c r="K3068" s="239"/>
      <c r="L3068" s="244"/>
      <c r="M3068" s="245"/>
      <c r="N3068" s="246"/>
      <c r="O3068" s="246"/>
      <c r="P3068" s="246"/>
      <c r="Q3068" s="246"/>
      <c r="R3068" s="246"/>
      <c r="S3068" s="246"/>
      <c r="T3068" s="247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8" t="s">
        <v>327</v>
      </c>
      <c r="AU3068" s="248" t="s">
        <v>85</v>
      </c>
      <c r="AV3068" s="13" t="s">
        <v>82</v>
      </c>
      <c r="AW3068" s="13" t="s">
        <v>36</v>
      </c>
      <c r="AX3068" s="13" t="s">
        <v>75</v>
      </c>
      <c r="AY3068" s="248" t="s">
        <v>207</v>
      </c>
    </row>
    <row r="3069" s="14" customFormat="1">
      <c r="A3069" s="14"/>
      <c r="B3069" s="249"/>
      <c r="C3069" s="250"/>
      <c r="D3069" s="240" t="s">
        <v>327</v>
      </c>
      <c r="E3069" s="251" t="s">
        <v>19</v>
      </c>
      <c r="F3069" s="252" t="s">
        <v>3535</v>
      </c>
      <c r="G3069" s="250"/>
      <c r="H3069" s="253">
        <v>12.117000000000001</v>
      </c>
      <c r="I3069" s="254"/>
      <c r="J3069" s="250"/>
      <c r="K3069" s="250"/>
      <c r="L3069" s="255"/>
      <c r="M3069" s="256"/>
      <c r="N3069" s="257"/>
      <c r="O3069" s="257"/>
      <c r="P3069" s="257"/>
      <c r="Q3069" s="257"/>
      <c r="R3069" s="257"/>
      <c r="S3069" s="257"/>
      <c r="T3069" s="258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9" t="s">
        <v>327</v>
      </c>
      <c r="AU3069" s="259" t="s">
        <v>85</v>
      </c>
      <c r="AV3069" s="14" t="s">
        <v>85</v>
      </c>
      <c r="AW3069" s="14" t="s">
        <v>36</v>
      </c>
      <c r="AX3069" s="14" t="s">
        <v>75</v>
      </c>
      <c r="AY3069" s="259" t="s">
        <v>207</v>
      </c>
    </row>
    <row r="3070" s="13" customFormat="1">
      <c r="A3070" s="13"/>
      <c r="B3070" s="238"/>
      <c r="C3070" s="239"/>
      <c r="D3070" s="240" t="s">
        <v>327</v>
      </c>
      <c r="E3070" s="241" t="s">
        <v>19</v>
      </c>
      <c r="F3070" s="242" t="s">
        <v>1622</v>
      </c>
      <c r="G3070" s="239"/>
      <c r="H3070" s="241" t="s">
        <v>19</v>
      </c>
      <c r="I3070" s="243"/>
      <c r="J3070" s="239"/>
      <c r="K3070" s="239"/>
      <c r="L3070" s="244"/>
      <c r="M3070" s="245"/>
      <c r="N3070" s="246"/>
      <c r="O3070" s="246"/>
      <c r="P3070" s="246"/>
      <c r="Q3070" s="246"/>
      <c r="R3070" s="246"/>
      <c r="S3070" s="246"/>
      <c r="T3070" s="247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8" t="s">
        <v>327</v>
      </c>
      <c r="AU3070" s="248" t="s">
        <v>85</v>
      </c>
      <c r="AV3070" s="13" t="s">
        <v>82</v>
      </c>
      <c r="AW3070" s="13" t="s">
        <v>36</v>
      </c>
      <c r="AX3070" s="13" t="s">
        <v>75</v>
      </c>
      <c r="AY3070" s="248" t="s">
        <v>207</v>
      </c>
    </row>
    <row r="3071" s="14" customFormat="1">
      <c r="A3071" s="14"/>
      <c r="B3071" s="249"/>
      <c r="C3071" s="250"/>
      <c r="D3071" s="240" t="s">
        <v>327</v>
      </c>
      <c r="E3071" s="251" t="s">
        <v>19</v>
      </c>
      <c r="F3071" s="252" t="s">
        <v>3536</v>
      </c>
      <c r="G3071" s="250"/>
      <c r="H3071" s="253">
        <v>18.048999999999999</v>
      </c>
      <c r="I3071" s="254"/>
      <c r="J3071" s="250"/>
      <c r="K3071" s="250"/>
      <c r="L3071" s="255"/>
      <c r="M3071" s="256"/>
      <c r="N3071" s="257"/>
      <c r="O3071" s="257"/>
      <c r="P3071" s="257"/>
      <c r="Q3071" s="257"/>
      <c r="R3071" s="257"/>
      <c r="S3071" s="257"/>
      <c r="T3071" s="258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9" t="s">
        <v>327</v>
      </c>
      <c r="AU3071" s="259" t="s">
        <v>85</v>
      </c>
      <c r="AV3071" s="14" t="s">
        <v>85</v>
      </c>
      <c r="AW3071" s="14" t="s">
        <v>36</v>
      </c>
      <c r="AX3071" s="14" t="s">
        <v>75</v>
      </c>
      <c r="AY3071" s="259" t="s">
        <v>207</v>
      </c>
    </row>
    <row r="3072" s="13" customFormat="1">
      <c r="A3072" s="13"/>
      <c r="B3072" s="238"/>
      <c r="C3072" s="239"/>
      <c r="D3072" s="240" t="s">
        <v>327</v>
      </c>
      <c r="E3072" s="241" t="s">
        <v>19</v>
      </c>
      <c r="F3072" s="242" t="s">
        <v>1623</v>
      </c>
      <c r="G3072" s="239"/>
      <c r="H3072" s="241" t="s">
        <v>19</v>
      </c>
      <c r="I3072" s="243"/>
      <c r="J3072" s="239"/>
      <c r="K3072" s="239"/>
      <c r="L3072" s="244"/>
      <c r="M3072" s="245"/>
      <c r="N3072" s="246"/>
      <c r="O3072" s="246"/>
      <c r="P3072" s="246"/>
      <c r="Q3072" s="246"/>
      <c r="R3072" s="246"/>
      <c r="S3072" s="246"/>
      <c r="T3072" s="247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8" t="s">
        <v>327</v>
      </c>
      <c r="AU3072" s="248" t="s">
        <v>85</v>
      </c>
      <c r="AV3072" s="13" t="s">
        <v>82</v>
      </c>
      <c r="AW3072" s="13" t="s">
        <v>36</v>
      </c>
      <c r="AX3072" s="13" t="s">
        <v>75</v>
      </c>
      <c r="AY3072" s="248" t="s">
        <v>207</v>
      </c>
    </row>
    <row r="3073" s="14" customFormat="1">
      <c r="A3073" s="14"/>
      <c r="B3073" s="249"/>
      <c r="C3073" s="250"/>
      <c r="D3073" s="240" t="s">
        <v>327</v>
      </c>
      <c r="E3073" s="251" t="s">
        <v>19</v>
      </c>
      <c r="F3073" s="252" t="s">
        <v>3537</v>
      </c>
      <c r="G3073" s="250"/>
      <c r="H3073" s="253">
        <v>5.6180000000000003</v>
      </c>
      <c r="I3073" s="254"/>
      <c r="J3073" s="250"/>
      <c r="K3073" s="250"/>
      <c r="L3073" s="255"/>
      <c r="M3073" s="256"/>
      <c r="N3073" s="257"/>
      <c r="O3073" s="257"/>
      <c r="P3073" s="257"/>
      <c r="Q3073" s="257"/>
      <c r="R3073" s="257"/>
      <c r="S3073" s="257"/>
      <c r="T3073" s="258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9" t="s">
        <v>327</v>
      </c>
      <c r="AU3073" s="259" t="s">
        <v>85</v>
      </c>
      <c r="AV3073" s="14" t="s">
        <v>85</v>
      </c>
      <c r="AW3073" s="14" t="s">
        <v>36</v>
      </c>
      <c r="AX3073" s="14" t="s">
        <v>75</v>
      </c>
      <c r="AY3073" s="259" t="s">
        <v>207</v>
      </c>
    </row>
    <row r="3074" s="16" customFormat="1">
      <c r="A3074" s="16"/>
      <c r="B3074" s="271"/>
      <c r="C3074" s="272"/>
      <c r="D3074" s="240" t="s">
        <v>327</v>
      </c>
      <c r="E3074" s="273" t="s">
        <v>19</v>
      </c>
      <c r="F3074" s="274" t="s">
        <v>420</v>
      </c>
      <c r="G3074" s="272"/>
      <c r="H3074" s="275">
        <v>94.003</v>
      </c>
      <c r="I3074" s="276"/>
      <c r="J3074" s="272"/>
      <c r="K3074" s="272"/>
      <c r="L3074" s="277"/>
      <c r="M3074" s="278"/>
      <c r="N3074" s="279"/>
      <c r="O3074" s="279"/>
      <c r="P3074" s="279"/>
      <c r="Q3074" s="279"/>
      <c r="R3074" s="279"/>
      <c r="S3074" s="279"/>
      <c r="T3074" s="280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T3074" s="281" t="s">
        <v>327</v>
      </c>
      <c r="AU3074" s="281" t="s">
        <v>85</v>
      </c>
      <c r="AV3074" s="16" t="s">
        <v>216</v>
      </c>
      <c r="AW3074" s="16" t="s">
        <v>36</v>
      </c>
      <c r="AX3074" s="16" t="s">
        <v>75</v>
      </c>
      <c r="AY3074" s="281" t="s">
        <v>207</v>
      </c>
    </row>
    <row r="3075" s="13" customFormat="1">
      <c r="A3075" s="13"/>
      <c r="B3075" s="238"/>
      <c r="C3075" s="239"/>
      <c r="D3075" s="240" t="s">
        <v>327</v>
      </c>
      <c r="E3075" s="241" t="s">
        <v>19</v>
      </c>
      <c r="F3075" s="242" t="s">
        <v>769</v>
      </c>
      <c r="G3075" s="239"/>
      <c r="H3075" s="241" t="s">
        <v>19</v>
      </c>
      <c r="I3075" s="243"/>
      <c r="J3075" s="239"/>
      <c r="K3075" s="239"/>
      <c r="L3075" s="244"/>
      <c r="M3075" s="245"/>
      <c r="N3075" s="246"/>
      <c r="O3075" s="246"/>
      <c r="P3075" s="246"/>
      <c r="Q3075" s="246"/>
      <c r="R3075" s="246"/>
      <c r="S3075" s="246"/>
      <c r="T3075" s="247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8" t="s">
        <v>327</v>
      </c>
      <c r="AU3075" s="248" t="s">
        <v>85</v>
      </c>
      <c r="AV3075" s="13" t="s">
        <v>82</v>
      </c>
      <c r="AW3075" s="13" t="s">
        <v>36</v>
      </c>
      <c r="AX3075" s="13" t="s">
        <v>75</v>
      </c>
      <c r="AY3075" s="248" t="s">
        <v>207</v>
      </c>
    </row>
    <row r="3076" s="13" customFormat="1">
      <c r="A3076" s="13"/>
      <c r="B3076" s="238"/>
      <c r="C3076" s="239"/>
      <c r="D3076" s="240" t="s">
        <v>327</v>
      </c>
      <c r="E3076" s="241" t="s">
        <v>19</v>
      </c>
      <c r="F3076" s="242" t="s">
        <v>3229</v>
      </c>
      <c r="G3076" s="239"/>
      <c r="H3076" s="241" t="s">
        <v>19</v>
      </c>
      <c r="I3076" s="243"/>
      <c r="J3076" s="239"/>
      <c r="K3076" s="239"/>
      <c r="L3076" s="244"/>
      <c r="M3076" s="245"/>
      <c r="N3076" s="246"/>
      <c r="O3076" s="246"/>
      <c r="P3076" s="246"/>
      <c r="Q3076" s="246"/>
      <c r="R3076" s="246"/>
      <c r="S3076" s="246"/>
      <c r="T3076" s="247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8" t="s">
        <v>327</v>
      </c>
      <c r="AU3076" s="248" t="s">
        <v>85</v>
      </c>
      <c r="AV3076" s="13" t="s">
        <v>82</v>
      </c>
      <c r="AW3076" s="13" t="s">
        <v>36</v>
      </c>
      <c r="AX3076" s="13" t="s">
        <v>75</v>
      </c>
      <c r="AY3076" s="248" t="s">
        <v>207</v>
      </c>
    </row>
    <row r="3077" s="14" customFormat="1">
      <c r="A3077" s="14"/>
      <c r="B3077" s="249"/>
      <c r="C3077" s="250"/>
      <c r="D3077" s="240" t="s">
        <v>327</v>
      </c>
      <c r="E3077" s="251" t="s">
        <v>19</v>
      </c>
      <c r="F3077" s="252" t="s">
        <v>3538</v>
      </c>
      <c r="G3077" s="250"/>
      <c r="H3077" s="253">
        <v>14.696</v>
      </c>
      <c r="I3077" s="254"/>
      <c r="J3077" s="250"/>
      <c r="K3077" s="250"/>
      <c r="L3077" s="255"/>
      <c r="M3077" s="256"/>
      <c r="N3077" s="257"/>
      <c r="O3077" s="257"/>
      <c r="P3077" s="257"/>
      <c r="Q3077" s="257"/>
      <c r="R3077" s="257"/>
      <c r="S3077" s="257"/>
      <c r="T3077" s="258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9" t="s">
        <v>327</v>
      </c>
      <c r="AU3077" s="259" t="s">
        <v>85</v>
      </c>
      <c r="AV3077" s="14" t="s">
        <v>85</v>
      </c>
      <c r="AW3077" s="14" t="s">
        <v>36</v>
      </c>
      <c r="AX3077" s="14" t="s">
        <v>75</v>
      </c>
      <c r="AY3077" s="259" t="s">
        <v>207</v>
      </c>
    </row>
    <row r="3078" s="13" customFormat="1">
      <c r="A3078" s="13"/>
      <c r="B3078" s="238"/>
      <c r="C3078" s="239"/>
      <c r="D3078" s="240" t="s">
        <v>327</v>
      </c>
      <c r="E3078" s="241" t="s">
        <v>19</v>
      </c>
      <c r="F3078" s="242" t="s">
        <v>3231</v>
      </c>
      <c r="G3078" s="239"/>
      <c r="H3078" s="241" t="s">
        <v>19</v>
      </c>
      <c r="I3078" s="243"/>
      <c r="J3078" s="239"/>
      <c r="K3078" s="239"/>
      <c r="L3078" s="244"/>
      <c r="M3078" s="245"/>
      <c r="N3078" s="246"/>
      <c r="O3078" s="246"/>
      <c r="P3078" s="246"/>
      <c r="Q3078" s="246"/>
      <c r="R3078" s="246"/>
      <c r="S3078" s="246"/>
      <c r="T3078" s="247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8" t="s">
        <v>327</v>
      </c>
      <c r="AU3078" s="248" t="s">
        <v>85</v>
      </c>
      <c r="AV3078" s="13" t="s">
        <v>82</v>
      </c>
      <c r="AW3078" s="13" t="s">
        <v>36</v>
      </c>
      <c r="AX3078" s="13" t="s">
        <v>75</v>
      </c>
      <c r="AY3078" s="248" t="s">
        <v>207</v>
      </c>
    </row>
    <row r="3079" s="14" customFormat="1">
      <c r="A3079" s="14"/>
      <c r="B3079" s="249"/>
      <c r="C3079" s="250"/>
      <c r="D3079" s="240" t="s">
        <v>327</v>
      </c>
      <c r="E3079" s="251" t="s">
        <v>19</v>
      </c>
      <c r="F3079" s="252" t="s">
        <v>3539</v>
      </c>
      <c r="G3079" s="250"/>
      <c r="H3079" s="253">
        <v>23.486999999999998</v>
      </c>
      <c r="I3079" s="254"/>
      <c r="J3079" s="250"/>
      <c r="K3079" s="250"/>
      <c r="L3079" s="255"/>
      <c r="M3079" s="256"/>
      <c r="N3079" s="257"/>
      <c r="O3079" s="257"/>
      <c r="P3079" s="257"/>
      <c r="Q3079" s="257"/>
      <c r="R3079" s="257"/>
      <c r="S3079" s="257"/>
      <c r="T3079" s="258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9" t="s">
        <v>327</v>
      </c>
      <c r="AU3079" s="259" t="s">
        <v>85</v>
      </c>
      <c r="AV3079" s="14" t="s">
        <v>85</v>
      </c>
      <c r="AW3079" s="14" t="s">
        <v>36</v>
      </c>
      <c r="AX3079" s="14" t="s">
        <v>75</v>
      </c>
      <c r="AY3079" s="259" t="s">
        <v>207</v>
      </c>
    </row>
    <row r="3080" s="13" customFormat="1">
      <c r="A3080" s="13"/>
      <c r="B3080" s="238"/>
      <c r="C3080" s="239"/>
      <c r="D3080" s="240" t="s">
        <v>327</v>
      </c>
      <c r="E3080" s="241" t="s">
        <v>19</v>
      </c>
      <c r="F3080" s="242" t="s">
        <v>3233</v>
      </c>
      <c r="G3080" s="239"/>
      <c r="H3080" s="241" t="s">
        <v>19</v>
      </c>
      <c r="I3080" s="243"/>
      <c r="J3080" s="239"/>
      <c r="K3080" s="239"/>
      <c r="L3080" s="244"/>
      <c r="M3080" s="245"/>
      <c r="N3080" s="246"/>
      <c r="O3080" s="246"/>
      <c r="P3080" s="246"/>
      <c r="Q3080" s="246"/>
      <c r="R3080" s="246"/>
      <c r="S3080" s="246"/>
      <c r="T3080" s="247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8" t="s">
        <v>327</v>
      </c>
      <c r="AU3080" s="248" t="s">
        <v>85</v>
      </c>
      <c r="AV3080" s="13" t="s">
        <v>82</v>
      </c>
      <c r="AW3080" s="13" t="s">
        <v>36</v>
      </c>
      <c r="AX3080" s="13" t="s">
        <v>75</v>
      </c>
      <c r="AY3080" s="248" t="s">
        <v>207</v>
      </c>
    </row>
    <row r="3081" s="14" customFormat="1">
      <c r="A3081" s="14"/>
      <c r="B3081" s="249"/>
      <c r="C3081" s="250"/>
      <c r="D3081" s="240" t="s">
        <v>327</v>
      </c>
      <c r="E3081" s="251" t="s">
        <v>19</v>
      </c>
      <c r="F3081" s="252" t="s">
        <v>3540</v>
      </c>
      <c r="G3081" s="250"/>
      <c r="H3081" s="253">
        <v>22.923999999999999</v>
      </c>
      <c r="I3081" s="254"/>
      <c r="J3081" s="250"/>
      <c r="K3081" s="250"/>
      <c r="L3081" s="255"/>
      <c r="M3081" s="256"/>
      <c r="N3081" s="257"/>
      <c r="O3081" s="257"/>
      <c r="P3081" s="257"/>
      <c r="Q3081" s="257"/>
      <c r="R3081" s="257"/>
      <c r="S3081" s="257"/>
      <c r="T3081" s="258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9" t="s">
        <v>327</v>
      </c>
      <c r="AU3081" s="259" t="s">
        <v>85</v>
      </c>
      <c r="AV3081" s="14" t="s">
        <v>85</v>
      </c>
      <c r="AW3081" s="14" t="s">
        <v>36</v>
      </c>
      <c r="AX3081" s="14" t="s">
        <v>75</v>
      </c>
      <c r="AY3081" s="259" t="s">
        <v>207</v>
      </c>
    </row>
    <row r="3082" s="13" customFormat="1">
      <c r="A3082" s="13"/>
      <c r="B3082" s="238"/>
      <c r="C3082" s="239"/>
      <c r="D3082" s="240" t="s">
        <v>327</v>
      </c>
      <c r="E3082" s="241" t="s">
        <v>19</v>
      </c>
      <c r="F3082" s="242" t="s">
        <v>3235</v>
      </c>
      <c r="G3082" s="239"/>
      <c r="H3082" s="241" t="s">
        <v>19</v>
      </c>
      <c r="I3082" s="243"/>
      <c r="J3082" s="239"/>
      <c r="K3082" s="239"/>
      <c r="L3082" s="244"/>
      <c r="M3082" s="245"/>
      <c r="N3082" s="246"/>
      <c r="O3082" s="246"/>
      <c r="P3082" s="246"/>
      <c r="Q3082" s="246"/>
      <c r="R3082" s="246"/>
      <c r="S3082" s="246"/>
      <c r="T3082" s="247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8" t="s">
        <v>327</v>
      </c>
      <c r="AU3082" s="248" t="s">
        <v>85</v>
      </c>
      <c r="AV3082" s="13" t="s">
        <v>82</v>
      </c>
      <c r="AW3082" s="13" t="s">
        <v>36</v>
      </c>
      <c r="AX3082" s="13" t="s">
        <v>75</v>
      </c>
      <c r="AY3082" s="248" t="s">
        <v>207</v>
      </c>
    </row>
    <row r="3083" s="14" customFormat="1">
      <c r="A3083" s="14"/>
      <c r="B3083" s="249"/>
      <c r="C3083" s="250"/>
      <c r="D3083" s="240" t="s">
        <v>327</v>
      </c>
      <c r="E3083" s="251" t="s">
        <v>19</v>
      </c>
      <c r="F3083" s="252" t="s">
        <v>3541</v>
      </c>
      <c r="G3083" s="250"/>
      <c r="H3083" s="253">
        <v>13.571</v>
      </c>
      <c r="I3083" s="254"/>
      <c r="J3083" s="250"/>
      <c r="K3083" s="250"/>
      <c r="L3083" s="255"/>
      <c r="M3083" s="256"/>
      <c r="N3083" s="257"/>
      <c r="O3083" s="257"/>
      <c r="P3083" s="257"/>
      <c r="Q3083" s="257"/>
      <c r="R3083" s="257"/>
      <c r="S3083" s="257"/>
      <c r="T3083" s="258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9" t="s">
        <v>327</v>
      </c>
      <c r="AU3083" s="259" t="s">
        <v>85</v>
      </c>
      <c r="AV3083" s="14" t="s">
        <v>85</v>
      </c>
      <c r="AW3083" s="14" t="s">
        <v>36</v>
      </c>
      <c r="AX3083" s="14" t="s">
        <v>75</v>
      </c>
      <c r="AY3083" s="259" t="s">
        <v>207</v>
      </c>
    </row>
    <row r="3084" s="13" customFormat="1">
      <c r="A3084" s="13"/>
      <c r="B3084" s="238"/>
      <c r="C3084" s="239"/>
      <c r="D3084" s="240" t="s">
        <v>327</v>
      </c>
      <c r="E3084" s="241" t="s">
        <v>19</v>
      </c>
      <c r="F3084" s="242" t="s">
        <v>3237</v>
      </c>
      <c r="G3084" s="239"/>
      <c r="H3084" s="241" t="s">
        <v>19</v>
      </c>
      <c r="I3084" s="243"/>
      <c r="J3084" s="239"/>
      <c r="K3084" s="239"/>
      <c r="L3084" s="244"/>
      <c r="M3084" s="245"/>
      <c r="N3084" s="246"/>
      <c r="O3084" s="246"/>
      <c r="P3084" s="246"/>
      <c r="Q3084" s="246"/>
      <c r="R3084" s="246"/>
      <c r="S3084" s="246"/>
      <c r="T3084" s="247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8" t="s">
        <v>327</v>
      </c>
      <c r="AU3084" s="248" t="s">
        <v>85</v>
      </c>
      <c r="AV3084" s="13" t="s">
        <v>82</v>
      </c>
      <c r="AW3084" s="13" t="s">
        <v>36</v>
      </c>
      <c r="AX3084" s="13" t="s">
        <v>75</v>
      </c>
      <c r="AY3084" s="248" t="s">
        <v>207</v>
      </c>
    </row>
    <row r="3085" s="14" customFormat="1">
      <c r="A3085" s="14"/>
      <c r="B3085" s="249"/>
      <c r="C3085" s="250"/>
      <c r="D3085" s="240" t="s">
        <v>327</v>
      </c>
      <c r="E3085" s="251" t="s">
        <v>19</v>
      </c>
      <c r="F3085" s="252" t="s">
        <v>3541</v>
      </c>
      <c r="G3085" s="250"/>
      <c r="H3085" s="253">
        <v>13.571</v>
      </c>
      <c r="I3085" s="254"/>
      <c r="J3085" s="250"/>
      <c r="K3085" s="250"/>
      <c r="L3085" s="255"/>
      <c r="M3085" s="256"/>
      <c r="N3085" s="257"/>
      <c r="O3085" s="257"/>
      <c r="P3085" s="257"/>
      <c r="Q3085" s="257"/>
      <c r="R3085" s="257"/>
      <c r="S3085" s="257"/>
      <c r="T3085" s="258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9" t="s">
        <v>327</v>
      </c>
      <c r="AU3085" s="259" t="s">
        <v>85</v>
      </c>
      <c r="AV3085" s="14" t="s">
        <v>85</v>
      </c>
      <c r="AW3085" s="14" t="s">
        <v>36</v>
      </c>
      <c r="AX3085" s="14" t="s">
        <v>75</v>
      </c>
      <c r="AY3085" s="259" t="s">
        <v>207</v>
      </c>
    </row>
    <row r="3086" s="13" customFormat="1">
      <c r="A3086" s="13"/>
      <c r="B3086" s="238"/>
      <c r="C3086" s="239"/>
      <c r="D3086" s="240" t="s">
        <v>327</v>
      </c>
      <c r="E3086" s="241" t="s">
        <v>19</v>
      </c>
      <c r="F3086" s="242" t="s">
        <v>3238</v>
      </c>
      <c r="G3086" s="239"/>
      <c r="H3086" s="241" t="s">
        <v>19</v>
      </c>
      <c r="I3086" s="243"/>
      <c r="J3086" s="239"/>
      <c r="K3086" s="239"/>
      <c r="L3086" s="244"/>
      <c r="M3086" s="245"/>
      <c r="N3086" s="246"/>
      <c r="O3086" s="246"/>
      <c r="P3086" s="246"/>
      <c r="Q3086" s="246"/>
      <c r="R3086" s="246"/>
      <c r="S3086" s="246"/>
      <c r="T3086" s="247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8" t="s">
        <v>327</v>
      </c>
      <c r="AU3086" s="248" t="s">
        <v>85</v>
      </c>
      <c r="AV3086" s="13" t="s">
        <v>82</v>
      </c>
      <c r="AW3086" s="13" t="s">
        <v>36</v>
      </c>
      <c r="AX3086" s="13" t="s">
        <v>75</v>
      </c>
      <c r="AY3086" s="248" t="s">
        <v>207</v>
      </c>
    </row>
    <row r="3087" s="14" customFormat="1">
      <c r="A3087" s="14"/>
      <c r="B3087" s="249"/>
      <c r="C3087" s="250"/>
      <c r="D3087" s="240" t="s">
        <v>327</v>
      </c>
      <c r="E3087" s="251" t="s">
        <v>19</v>
      </c>
      <c r="F3087" s="252" t="s">
        <v>3540</v>
      </c>
      <c r="G3087" s="250"/>
      <c r="H3087" s="253">
        <v>22.923999999999999</v>
      </c>
      <c r="I3087" s="254"/>
      <c r="J3087" s="250"/>
      <c r="K3087" s="250"/>
      <c r="L3087" s="255"/>
      <c r="M3087" s="256"/>
      <c r="N3087" s="257"/>
      <c r="O3087" s="257"/>
      <c r="P3087" s="257"/>
      <c r="Q3087" s="257"/>
      <c r="R3087" s="257"/>
      <c r="S3087" s="257"/>
      <c r="T3087" s="258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9" t="s">
        <v>327</v>
      </c>
      <c r="AU3087" s="259" t="s">
        <v>85</v>
      </c>
      <c r="AV3087" s="14" t="s">
        <v>85</v>
      </c>
      <c r="AW3087" s="14" t="s">
        <v>36</v>
      </c>
      <c r="AX3087" s="14" t="s">
        <v>75</v>
      </c>
      <c r="AY3087" s="259" t="s">
        <v>207</v>
      </c>
    </row>
    <row r="3088" s="13" customFormat="1">
      <c r="A3088" s="13"/>
      <c r="B3088" s="238"/>
      <c r="C3088" s="239"/>
      <c r="D3088" s="240" t="s">
        <v>327</v>
      </c>
      <c r="E3088" s="241" t="s">
        <v>19</v>
      </c>
      <c r="F3088" s="242" t="s">
        <v>3239</v>
      </c>
      <c r="G3088" s="239"/>
      <c r="H3088" s="241" t="s">
        <v>19</v>
      </c>
      <c r="I3088" s="243"/>
      <c r="J3088" s="239"/>
      <c r="K3088" s="239"/>
      <c r="L3088" s="244"/>
      <c r="M3088" s="245"/>
      <c r="N3088" s="246"/>
      <c r="O3088" s="246"/>
      <c r="P3088" s="246"/>
      <c r="Q3088" s="246"/>
      <c r="R3088" s="246"/>
      <c r="S3088" s="246"/>
      <c r="T3088" s="247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8" t="s">
        <v>327</v>
      </c>
      <c r="AU3088" s="248" t="s">
        <v>85</v>
      </c>
      <c r="AV3088" s="13" t="s">
        <v>82</v>
      </c>
      <c r="AW3088" s="13" t="s">
        <v>36</v>
      </c>
      <c r="AX3088" s="13" t="s">
        <v>75</v>
      </c>
      <c r="AY3088" s="248" t="s">
        <v>207</v>
      </c>
    </row>
    <row r="3089" s="14" customFormat="1">
      <c r="A3089" s="14"/>
      <c r="B3089" s="249"/>
      <c r="C3089" s="250"/>
      <c r="D3089" s="240" t="s">
        <v>327</v>
      </c>
      <c r="E3089" s="251" t="s">
        <v>19</v>
      </c>
      <c r="F3089" s="252" t="s">
        <v>3542</v>
      </c>
      <c r="G3089" s="250"/>
      <c r="H3089" s="253">
        <v>23.111999999999998</v>
      </c>
      <c r="I3089" s="254"/>
      <c r="J3089" s="250"/>
      <c r="K3089" s="250"/>
      <c r="L3089" s="255"/>
      <c r="M3089" s="256"/>
      <c r="N3089" s="257"/>
      <c r="O3089" s="257"/>
      <c r="P3089" s="257"/>
      <c r="Q3089" s="257"/>
      <c r="R3089" s="257"/>
      <c r="S3089" s="257"/>
      <c r="T3089" s="258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9" t="s">
        <v>327</v>
      </c>
      <c r="AU3089" s="259" t="s">
        <v>85</v>
      </c>
      <c r="AV3089" s="14" t="s">
        <v>85</v>
      </c>
      <c r="AW3089" s="14" t="s">
        <v>36</v>
      </c>
      <c r="AX3089" s="14" t="s">
        <v>75</v>
      </c>
      <c r="AY3089" s="259" t="s">
        <v>207</v>
      </c>
    </row>
    <row r="3090" s="13" customFormat="1">
      <c r="A3090" s="13"/>
      <c r="B3090" s="238"/>
      <c r="C3090" s="239"/>
      <c r="D3090" s="240" t="s">
        <v>327</v>
      </c>
      <c r="E3090" s="241" t="s">
        <v>19</v>
      </c>
      <c r="F3090" s="242" t="s">
        <v>3240</v>
      </c>
      <c r="G3090" s="239"/>
      <c r="H3090" s="241" t="s">
        <v>19</v>
      </c>
      <c r="I3090" s="243"/>
      <c r="J3090" s="239"/>
      <c r="K3090" s="239"/>
      <c r="L3090" s="244"/>
      <c r="M3090" s="245"/>
      <c r="N3090" s="246"/>
      <c r="O3090" s="246"/>
      <c r="P3090" s="246"/>
      <c r="Q3090" s="246"/>
      <c r="R3090" s="246"/>
      <c r="S3090" s="246"/>
      <c r="T3090" s="247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8" t="s">
        <v>327</v>
      </c>
      <c r="AU3090" s="248" t="s">
        <v>85</v>
      </c>
      <c r="AV3090" s="13" t="s">
        <v>82</v>
      </c>
      <c r="AW3090" s="13" t="s">
        <v>36</v>
      </c>
      <c r="AX3090" s="13" t="s">
        <v>75</v>
      </c>
      <c r="AY3090" s="248" t="s">
        <v>207</v>
      </c>
    </row>
    <row r="3091" s="14" customFormat="1">
      <c r="A3091" s="14"/>
      <c r="B3091" s="249"/>
      <c r="C3091" s="250"/>
      <c r="D3091" s="240" t="s">
        <v>327</v>
      </c>
      <c r="E3091" s="251" t="s">
        <v>19</v>
      </c>
      <c r="F3091" s="252" t="s">
        <v>3543</v>
      </c>
      <c r="G3091" s="250"/>
      <c r="H3091" s="253">
        <v>13.946</v>
      </c>
      <c r="I3091" s="254"/>
      <c r="J3091" s="250"/>
      <c r="K3091" s="250"/>
      <c r="L3091" s="255"/>
      <c r="M3091" s="256"/>
      <c r="N3091" s="257"/>
      <c r="O3091" s="257"/>
      <c r="P3091" s="257"/>
      <c r="Q3091" s="257"/>
      <c r="R3091" s="257"/>
      <c r="S3091" s="257"/>
      <c r="T3091" s="258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9" t="s">
        <v>327</v>
      </c>
      <c r="AU3091" s="259" t="s">
        <v>85</v>
      </c>
      <c r="AV3091" s="14" t="s">
        <v>85</v>
      </c>
      <c r="AW3091" s="14" t="s">
        <v>36</v>
      </c>
      <c r="AX3091" s="14" t="s">
        <v>75</v>
      </c>
      <c r="AY3091" s="259" t="s">
        <v>207</v>
      </c>
    </row>
    <row r="3092" s="16" customFormat="1">
      <c r="A3092" s="16"/>
      <c r="B3092" s="271"/>
      <c r="C3092" s="272"/>
      <c r="D3092" s="240" t="s">
        <v>327</v>
      </c>
      <c r="E3092" s="273" t="s">
        <v>19</v>
      </c>
      <c r="F3092" s="274" t="s">
        <v>420</v>
      </c>
      <c r="G3092" s="272"/>
      <c r="H3092" s="275">
        <v>148.231</v>
      </c>
      <c r="I3092" s="276"/>
      <c r="J3092" s="272"/>
      <c r="K3092" s="272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1" t="s">
        <v>327</v>
      </c>
      <c r="AU3092" s="281" t="s">
        <v>85</v>
      </c>
      <c r="AV3092" s="16" t="s">
        <v>216</v>
      </c>
      <c r="AW3092" s="16" t="s">
        <v>36</v>
      </c>
      <c r="AX3092" s="16" t="s">
        <v>75</v>
      </c>
      <c r="AY3092" s="281" t="s">
        <v>207</v>
      </c>
    </row>
    <row r="3093" s="13" customFormat="1">
      <c r="A3093" s="13"/>
      <c r="B3093" s="238"/>
      <c r="C3093" s="239"/>
      <c r="D3093" s="240" t="s">
        <v>327</v>
      </c>
      <c r="E3093" s="241" t="s">
        <v>19</v>
      </c>
      <c r="F3093" s="242" t="s">
        <v>771</v>
      </c>
      <c r="G3093" s="239"/>
      <c r="H3093" s="241" t="s">
        <v>19</v>
      </c>
      <c r="I3093" s="243"/>
      <c r="J3093" s="239"/>
      <c r="K3093" s="239"/>
      <c r="L3093" s="244"/>
      <c r="M3093" s="245"/>
      <c r="N3093" s="246"/>
      <c r="O3093" s="246"/>
      <c r="P3093" s="246"/>
      <c r="Q3093" s="246"/>
      <c r="R3093" s="246"/>
      <c r="S3093" s="246"/>
      <c r="T3093" s="247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8" t="s">
        <v>327</v>
      </c>
      <c r="AU3093" s="248" t="s">
        <v>85</v>
      </c>
      <c r="AV3093" s="13" t="s">
        <v>82</v>
      </c>
      <c r="AW3093" s="13" t="s">
        <v>36</v>
      </c>
      <c r="AX3093" s="13" t="s">
        <v>75</v>
      </c>
      <c r="AY3093" s="248" t="s">
        <v>207</v>
      </c>
    </row>
    <row r="3094" s="13" customFormat="1">
      <c r="A3094" s="13"/>
      <c r="B3094" s="238"/>
      <c r="C3094" s="239"/>
      <c r="D3094" s="240" t="s">
        <v>327</v>
      </c>
      <c r="E3094" s="241" t="s">
        <v>19</v>
      </c>
      <c r="F3094" s="242" t="s">
        <v>3242</v>
      </c>
      <c r="G3094" s="239"/>
      <c r="H3094" s="241" t="s">
        <v>19</v>
      </c>
      <c r="I3094" s="243"/>
      <c r="J3094" s="239"/>
      <c r="K3094" s="239"/>
      <c r="L3094" s="244"/>
      <c r="M3094" s="245"/>
      <c r="N3094" s="246"/>
      <c r="O3094" s="246"/>
      <c r="P3094" s="246"/>
      <c r="Q3094" s="246"/>
      <c r="R3094" s="246"/>
      <c r="S3094" s="246"/>
      <c r="T3094" s="247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8" t="s">
        <v>327</v>
      </c>
      <c r="AU3094" s="248" t="s">
        <v>85</v>
      </c>
      <c r="AV3094" s="13" t="s">
        <v>82</v>
      </c>
      <c r="AW3094" s="13" t="s">
        <v>36</v>
      </c>
      <c r="AX3094" s="13" t="s">
        <v>75</v>
      </c>
      <c r="AY3094" s="248" t="s">
        <v>207</v>
      </c>
    </row>
    <row r="3095" s="14" customFormat="1">
      <c r="A3095" s="14"/>
      <c r="B3095" s="249"/>
      <c r="C3095" s="250"/>
      <c r="D3095" s="240" t="s">
        <v>327</v>
      </c>
      <c r="E3095" s="251" t="s">
        <v>19</v>
      </c>
      <c r="F3095" s="252" t="s">
        <v>3544</v>
      </c>
      <c r="G3095" s="250"/>
      <c r="H3095" s="253">
        <v>7.1239999999999997</v>
      </c>
      <c r="I3095" s="254"/>
      <c r="J3095" s="250"/>
      <c r="K3095" s="250"/>
      <c r="L3095" s="255"/>
      <c r="M3095" s="256"/>
      <c r="N3095" s="257"/>
      <c r="O3095" s="257"/>
      <c r="P3095" s="257"/>
      <c r="Q3095" s="257"/>
      <c r="R3095" s="257"/>
      <c r="S3095" s="257"/>
      <c r="T3095" s="258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9" t="s">
        <v>327</v>
      </c>
      <c r="AU3095" s="259" t="s">
        <v>85</v>
      </c>
      <c r="AV3095" s="14" t="s">
        <v>85</v>
      </c>
      <c r="AW3095" s="14" t="s">
        <v>36</v>
      </c>
      <c r="AX3095" s="14" t="s">
        <v>75</v>
      </c>
      <c r="AY3095" s="259" t="s">
        <v>207</v>
      </c>
    </row>
    <row r="3096" s="13" customFormat="1">
      <c r="A3096" s="13"/>
      <c r="B3096" s="238"/>
      <c r="C3096" s="239"/>
      <c r="D3096" s="240" t="s">
        <v>327</v>
      </c>
      <c r="E3096" s="241" t="s">
        <v>19</v>
      </c>
      <c r="F3096" s="242" t="s">
        <v>2800</v>
      </c>
      <c r="G3096" s="239"/>
      <c r="H3096" s="241" t="s">
        <v>19</v>
      </c>
      <c r="I3096" s="243"/>
      <c r="J3096" s="239"/>
      <c r="K3096" s="239"/>
      <c r="L3096" s="244"/>
      <c r="M3096" s="245"/>
      <c r="N3096" s="246"/>
      <c r="O3096" s="246"/>
      <c r="P3096" s="246"/>
      <c r="Q3096" s="246"/>
      <c r="R3096" s="246"/>
      <c r="S3096" s="246"/>
      <c r="T3096" s="247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8" t="s">
        <v>327</v>
      </c>
      <c r="AU3096" s="248" t="s">
        <v>85</v>
      </c>
      <c r="AV3096" s="13" t="s">
        <v>82</v>
      </c>
      <c r="AW3096" s="13" t="s">
        <v>36</v>
      </c>
      <c r="AX3096" s="13" t="s">
        <v>75</v>
      </c>
      <c r="AY3096" s="248" t="s">
        <v>207</v>
      </c>
    </row>
    <row r="3097" s="14" customFormat="1">
      <c r="A3097" s="14"/>
      <c r="B3097" s="249"/>
      <c r="C3097" s="250"/>
      <c r="D3097" s="240" t="s">
        <v>327</v>
      </c>
      <c r="E3097" s="251" t="s">
        <v>19</v>
      </c>
      <c r="F3097" s="252" t="s">
        <v>3545</v>
      </c>
      <c r="G3097" s="250"/>
      <c r="H3097" s="253">
        <v>14.124000000000001</v>
      </c>
      <c r="I3097" s="254"/>
      <c r="J3097" s="250"/>
      <c r="K3097" s="250"/>
      <c r="L3097" s="255"/>
      <c r="M3097" s="256"/>
      <c r="N3097" s="257"/>
      <c r="O3097" s="257"/>
      <c r="P3097" s="257"/>
      <c r="Q3097" s="257"/>
      <c r="R3097" s="257"/>
      <c r="S3097" s="257"/>
      <c r="T3097" s="258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9" t="s">
        <v>327</v>
      </c>
      <c r="AU3097" s="259" t="s">
        <v>85</v>
      </c>
      <c r="AV3097" s="14" t="s">
        <v>85</v>
      </c>
      <c r="AW3097" s="14" t="s">
        <v>36</v>
      </c>
      <c r="AX3097" s="14" t="s">
        <v>75</v>
      </c>
      <c r="AY3097" s="259" t="s">
        <v>207</v>
      </c>
    </row>
    <row r="3098" s="13" customFormat="1">
      <c r="A3098" s="13"/>
      <c r="B3098" s="238"/>
      <c r="C3098" s="239"/>
      <c r="D3098" s="240" t="s">
        <v>327</v>
      </c>
      <c r="E3098" s="241" t="s">
        <v>19</v>
      </c>
      <c r="F3098" s="242" t="s">
        <v>3245</v>
      </c>
      <c r="G3098" s="239"/>
      <c r="H3098" s="241" t="s">
        <v>19</v>
      </c>
      <c r="I3098" s="243"/>
      <c r="J3098" s="239"/>
      <c r="K3098" s="239"/>
      <c r="L3098" s="244"/>
      <c r="M3098" s="245"/>
      <c r="N3098" s="246"/>
      <c r="O3098" s="246"/>
      <c r="P3098" s="246"/>
      <c r="Q3098" s="246"/>
      <c r="R3098" s="246"/>
      <c r="S3098" s="246"/>
      <c r="T3098" s="247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8" t="s">
        <v>327</v>
      </c>
      <c r="AU3098" s="248" t="s">
        <v>85</v>
      </c>
      <c r="AV3098" s="13" t="s">
        <v>82</v>
      </c>
      <c r="AW3098" s="13" t="s">
        <v>36</v>
      </c>
      <c r="AX3098" s="13" t="s">
        <v>75</v>
      </c>
      <c r="AY3098" s="248" t="s">
        <v>207</v>
      </c>
    </row>
    <row r="3099" s="14" customFormat="1">
      <c r="A3099" s="14"/>
      <c r="B3099" s="249"/>
      <c r="C3099" s="250"/>
      <c r="D3099" s="240" t="s">
        <v>327</v>
      </c>
      <c r="E3099" s="251" t="s">
        <v>19</v>
      </c>
      <c r="F3099" s="252" t="s">
        <v>3546</v>
      </c>
      <c r="G3099" s="250"/>
      <c r="H3099" s="253">
        <v>8</v>
      </c>
      <c r="I3099" s="254"/>
      <c r="J3099" s="250"/>
      <c r="K3099" s="250"/>
      <c r="L3099" s="255"/>
      <c r="M3099" s="256"/>
      <c r="N3099" s="257"/>
      <c r="O3099" s="257"/>
      <c r="P3099" s="257"/>
      <c r="Q3099" s="257"/>
      <c r="R3099" s="257"/>
      <c r="S3099" s="257"/>
      <c r="T3099" s="258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9" t="s">
        <v>327</v>
      </c>
      <c r="AU3099" s="259" t="s">
        <v>85</v>
      </c>
      <c r="AV3099" s="14" t="s">
        <v>85</v>
      </c>
      <c r="AW3099" s="14" t="s">
        <v>36</v>
      </c>
      <c r="AX3099" s="14" t="s">
        <v>75</v>
      </c>
      <c r="AY3099" s="259" t="s">
        <v>207</v>
      </c>
    </row>
    <row r="3100" s="13" customFormat="1">
      <c r="A3100" s="13"/>
      <c r="B3100" s="238"/>
      <c r="C3100" s="239"/>
      <c r="D3100" s="240" t="s">
        <v>327</v>
      </c>
      <c r="E3100" s="241" t="s">
        <v>19</v>
      </c>
      <c r="F3100" s="242" t="s">
        <v>2802</v>
      </c>
      <c r="G3100" s="239"/>
      <c r="H3100" s="241" t="s">
        <v>19</v>
      </c>
      <c r="I3100" s="243"/>
      <c r="J3100" s="239"/>
      <c r="K3100" s="239"/>
      <c r="L3100" s="244"/>
      <c r="M3100" s="245"/>
      <c r="N3100" s="246"/>
      <c r="O3100" s="246"/>
      <c r="P3100" s="246"/>
      <c r="Q3100" s="246"/>
      <c r="R3100" s="246"/>
      <c r="S3100" s="246"/>
      <c r="T3100" s="247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8" t="s">
        <v>327</v>
      </c>
      <c r="AU3100" s="248" t="s">
        <v>85</v>
      </c>
      <c r="AV3100" s="13" t="s">
        <v>82</v>
      </c>
      <c r="AW3100" s="13" t="s">
        <v>36</v>
      </c>
      <c r="AX3100" s="13" t="s">
        <v>75</v>
      </c>
      <c r="AY3100" s="248" t="s">
        <v>207</v>
      </c>
    </row>
    <row r="3101" s="14" customFormat="1">
      <c r="A3101" s="14"/>
      <c r="B3101" s="249"/>
      <c r="C3101" s="250"/>
      <c r="D3101" s="240" t="s">
        <v>327</v>
      </c>
      <c r="E3101" s="251" t="s">
        <v>19</v>
      </c>
      <c r="F3101" s="252" t="s">
        <v>3545</v>
      </c>
      <c r="G3101" s="250"/>
      <c r="H3101" s="253">
        <v>14.124000000000001</v>
      </c>
      <c r="I3101" s="254"/>
      <c r="J3101" s="250"/>
      <c r="K3101" s="250"/>
      <c r="L3101" s="255"/>
      <c r="M3101" s="256"/>
      <c r="N3101" s="257"/>
      <c r="O3101" s="257"/>
      <c r="P3101" s="257"/>
      <c r="Q3101" s="257"/>
      <c r="R3101" s="257"/>
      <c r="S3101" s="257"/>
      <c r="T3101" s="258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9" t="s">
        <v>327</v>
      </c>
      <c r="AU3101" s="259" t="s">
        <v>85</v>
      </c>
      <c r="AV3101" s="14" t="s">
        <v>85</v>
      </c>
      <c r="AW3101" s="14" t="s">
        <v>36</v>
      </c>
      <c r="AX3101" s="14" t="s">
        <v>75</v>
      </c>
      <c r="AY3101" s="259" t="s">
        <v>207</v>
      </c>
    </row>
    <row r="3102" s="13" customFormat="1">
      <c r="A3102" s="13"/>
      <c r="B3102" s="238"/>
      <c r="C3102" s="239"/>
      <c r="D3102" s="240" t="s">
        <v>327</v>
      </c>
      <c r="E3102" s="241" t="s">
        <v>19</v>
      </c>
      <c r="F3102" s="242" t="s">
        <v>3247</v>
      </c>
      <c r="G3102" s="239"/>
      <c r="H3102" s="241" t="s">
        <v>19</v>
      </c>
      <c r="I3102" s="243"/>
      <c r="J3102" s="239"/>
      <c r="K3102" s="239"/>
      <c r="L3102" s="244"/>
      <c r="M3102" s="245"/>
      <c r="N3102" s="246"/>
      <c r="O3102" s="246"/>
      <c r="P3102" s="246"/>
      <c r="Q3102" s="246"/>
      <c r="R3102" s="246"/>
      <c r="S3102" s="246"/>
      <c r="T3102" s="247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8" t="s">
        <v>327</v>
      </c>
      <c r="AU3102" s="248" t="s">
        <v>85</v>
      </c>
      <c r="AV3102" s="13" t="s">
        <v>82</v>
      </c>
      <c r="AW3102" s="13" t="s">
        <v>36</v>
      </c>
      <c r="AX3102" s="13" t="s">
        <v>75</v>
      </c>
      <c r="AY3102" s="248" t="s">
        <v>207</v>
      </c>
    </row>
    <row r="3103" s="14" customFormat="1">
      <c r="A3103" s="14"/>
      <c r="B3103" s="249"/>
      <c r="C3103" s="250"/>
      <c r="D3103" s="240" t="s">
        <v>327</v>
      </c>
      <c r="E3103" s="251" t="s">
        <v>19</v>
      </c>
      <c r="F3103" s="252" t="s">
        <v>3544</v>
      </c>
      <c r="G3103" s="250"/>
      <c r="H3103" s="253">
        <v>7.1239999999999997</v>
      </c>
      <c r="I3103" s="254"/>
      <c r="J3103" s="250"/>
      <c r="K3103" s="250"/>
      <c r="L3103" s="255"/>
      <c r="M3103" s="256"/>
      <c r="N3103" s="257"/>
      <c r="O3103" s="257"/>
      <c r="P3103" s="257"/>
      <c r="Q3103" s="257"/>
      <c r="R3103" s="257"/>
      <c r="S3103" s="257"/>
      <c r="T3103" s="258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9" t="s">
        <v>327</v>
      </c>
      <c r="AU3103" s="259" t="s">
        <v>85</v>
      </c>
      <c r="AV3103" s="14" t="s">
        <v>85</v>
      </c>
      <c r="AW3103" s="14" t="s">
        <v>36</v>
      </c>
      <c r="AX3103" s="14" t="s">
        <v>75</v>
      </c>
      <c r="AY3103" s="259" t="s">
        <v>207</v>
      </c>
    </row>
    <row r="3104" s="13" customFormat="1">
      <c r="A3104" s="13"/>
      <c r="B3104" s="238"/>
      <c r="C3104" s="239"/>
      <c r="D3104" s="240" t="s">
        <v>327</v>
      </c>
      <c r="E3104" s="241" t="s">
        <v>19</v>
      </c>
      <c r="F3104" s="242" t="s">
        <v>3248</v>
      </c>
      <c r="G3104" s="239"/>
      <c r="H3104" s="241" t="s">
        <v>19</v>
      </c>
      <c r="I3104" s="243"/>
      <c r="J3104" s="239"/>
      <c r="K3104" s="239"/>
      <c r="L3104" s="244"/>
      <c r="M3104" s="245"/>
      <c r="N3104" s="246"/>
      <c r="O3104" s="246"/>
      <c r="P3104" s="246"/>
      <c r="Q3104" s="246"/>
      <c r="R3104" s="246"/>
      <c r="S3104" s="246"/>
      <c r="T3104" s="247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8" t="s">
        <v>327</v>
      </c>
      <c r="AU3104" s="248" t="s">
        <v>85</v>
      </c>
      <c r="AV3104" s="13" t="s">
        <v>82</v>
      </c>
      <c r="AW3104" s="13" t="s">
        <v>36</v>
      </c>
      <c r="AX3104" s="13" t="s">
        <v>75</v>
      </c>
      <c r="AY3104" s="248" t="s">
        <v>207</v>
      </c>
    </row>
    <row r="3105" s="14" customFormat="1">
      <c r="A3105" s="14"/>
      <c r="B3105" s="249"/>
      <c r="C3105" s="250"/>
      <c r="D3105" s="240" t="s">
        <v>327</v>
      </c>
      <c r="E3105" s="251" t="s">
        <v>19</v>
      </c>
      <c r="F3105" s="252" t="s">
        <v>3547</v>
      </c>
      <c r="G3105" s="250"/>
      <c r="H3105" s="253">
        <v>7.7000000000000002</v>
      </c>
      <c r="I3105" s="254"/>
      <c r="J3105" s="250"/>
      <c r="K3105" s="250"/>
      <c r="L3105" s="255"/>
      <c r="M3105" s="256"/>
      <c r="N3105" s="257"/>
      <c r="O3105" s="257"/>
      <c r="P3105" s="257"/>
      <c r="Q3105" s="257"/>
      <c r="R3105" s="257"/>
      <c r="S3105" s="257"/>
      <c r="T3105" s="258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9" t="s">
        <v>327</v>
      </c>
      <c r="AU3105" s="259" t="s">
        <v>85</v>
      </c>
      <c r="AV3105" s="14" t="s">
        <v>85</v>
      </c>
      <c r="AW3105" s="14" t="s">
        <v>36</v>
      </c>
      <c r="AX3105" s="14" t="s">
        <v>75</v>
      </c>
      <c r="AY3105" s="259" t="s">
        <v>207</v>
      </c>
    </row>
    <row r="3106" s="16" customFormat="1">
      <c r="A3106" s="16"/>
      <c r="B3106" s="271"/>
      <c r="C3106" s="272"/>
      <c r="D3106" s="240" t="s">
        <v>327</v>
      </c>
      <c r="E3106" s="273" t="s">
        <v>19</v>
      </c>
      <c r="F3106" s="274" t="s">
        <v>420</v>
      </c>
      <c r="G3106" s="272"/>
      <c r="H3106" s="275">
        <v>58.195999999999998</v>
      </c>
      <c r="I3106" s="276"/>
      <c r="J3106" s="272"/>
      <c r="K3106" s="272"/>
      <c r="L3106" s="277"/>
      <c r="M3106" s="278"/>
      <c r="N3106" s="279"/>
      <c r="O3106" s="279"/>
      <c r="P3106" s="279"/>
      <c r="Q3106" s="279"/>
      <c r="R3106" s="279"/>
      <c r="S3106" s="279"/>
      <c r="T3106" s="280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T3106" s="281" t="s">
        <v>327</v>
      </c>
      <c r="AU3106" s="281" t="s">
        <v>85</v>
      </c>
      <c r="AV3106" s="16" t="s">
        <v>216</v>
      </c>
      <c r="AW3106" s="16" t="s">
        <v>36</v>
      </c>
      <c r="AX3106" s="16" t="s">
        <v>75</v>
      </c>
      <c r="AY3106" s="281" t="s">
        <v>207</v>
      </c>
    </row>
    <row r="3107" s="15" customFormat="1">
      <c r="A3107" s="15"/>
      <c r="B3107" s="260"/>
      <c r="C3107" s="261"/>
      <c r="D3107" s="240" t="s">
        <v>327</v>
      </c>
      <c r="E3107" s="262" t="s">
        <v>19</v>
      </c>
      <c r="F3107" s="263" t="s">
        <v>345</v>
      </c>
      <c r="G3107" s="261"/>
      <c r="H3107" s="264">
        <v>300.43000000000001</v>
      </c>
      <c r="I3107" s="265"/>
      <c r="J3107" s="261"/>
      <c r="K3107" s="261"/>
      <c r="L3107" s="266"/>
      <c r="M3107" s="267"/>
      <c r="N3107" s="268"/>
      <c r="O3107" s="268"/>
      <c r="P3107" s="268"/>
      <c r="Q3107" s="268"/>
      <c r="R3107" s="268"/>
      <c r="S3107" s="268"/>
      <c r="T3107" s="269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70" t="s">
        <v>327</v>
      </c>
      <c r="AU3107" s="270" t="s">
        <v>85</v>
      </c>
      <c r="AV3107" s="15" t="s">
        <v>215</v>
      </c>
      <c r="AW3107" s="15" t="s">
        <v>36</v>
      </c>
      <c r="AX3107" s="15" t="s">
        <v>82</v>
      </c>
      <c r="AY3107" s="270" t="s">
        <v>207</v>
      </c>
    </row>
    <row r="3108" s="2" customFormat="1" ht="16.5" customHeight="1">
      <c r="A3108" s="40"/>
      <c r="B3108" s="41"/>
      <c r="C3108" s="282" t="s">
        <v>3548</v>
      </c>
      <c r="D3108" s="282" t="s">
        <v>427</v>
      </c>
      <c r="E3108" s="283" t="s">
        <v>3549</v>
      </c>
      <c r="F3108" s="284" t="s">
        <v>3550</v>
      </c>
      <c r="G3108" s="285" t="s">
        <v>220</v>
      </c>
      <c r="H3108" s="286">
        <v>315.452</v>
      </c>
      <c r="I3108" s="287"/>
      <c r="J3108" s="288">
        <f>ROUND(I3108*H3108,2)</f>
        <v>0</v>
      </c>
      <c r="K3108" s="284" t="s">
        <v>19</v>
      </c>
      <c r="L3108" s="289"/>
      <c r="M3108" s="290" t="s">
        <v>19</v>
      </c>
      <c r="N3108" s="291" t="s">
        <v>46</v>
      </c>
      <c r="O3108" s="86"/>
      <c r="P3108" s="231">
        <f>O3108*H3108</f>
        <v>0</v>
      </c>
      <c r="Q3108" s="231">
        <v>0.014999999999999999</v>
      </c>
      <c r="R3108" s="231">
        <f>Q3108*H3108</f>
        <v>4.7317799999999997</v>
      </c>
      <c r="S3108" s="231">
        <v>0</v>
      </c>
      <c r="T3108" s="232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26" t="s">
        <v>677</v>
      </c>
      <c r="AT3108" s="226" t="s">
        <v>427</v>
      </c>
      <c r="AU3108" s="226" t="s">
        <v>85</v>
      </c>
      <c r="AY3108" s="19" t="s">
        <v>207</v>
      </c>
      <c r="BE3108" s="227">
        <f>IF(N3108="základní",J3108,0)</f>
        <v>0</v>
      </c>
      <c r="BF3108" s="227">
        <f>IF(N3108="snížená",J3108,0)</f>
        <v>0</v>
      </c>
      <c r="BG3108" s="227">
        <f>IF(N3108="zákl. přenesená",J3108,0)</f>
        <v>0</v>
      </c>
      <c r="BH3108" s="227">
        <f>IF(N3108="sníž. přenesená",J3108,0)</f>
        <v>0</v>
      </c>
      <c r="BI3108" s="227">
        <f>IF(N3108="nulová",J3108,0)</f>
        <v>0</v>
      </c>
      <c r="BJ3108" s="19" t="s">
        <v>82</v>
      </c>
      <c r="BK3108" s="227">
        <f>ROUND(I3108*H3108,2)</f>
        <v>0</v>
      </c>
      <c r="BL3108" s="19" t="s">
        <v>486</v>
      </c>
      <c r="BM3108" s="226" t="s">
        <v>3551</v>
      </c>
    </row>
    <row r="3109" s="14" customFormat="1">
      <c r="A3109" s="14"/>
      <c r="B3109" s="249"/>
      <c r="C3109" s="250"/>
      <c r="D3109" s="240" t="s">
        <v>327</v>
      </c>
      <c r="E3109" s="251" t="s">
        <v>19</v>
      </c>
      <c r="F3109" s="252" t="s">
        <v>3552</v>
      </c>
      <c r="G3109" s="250"/>
      <c r="H3109" s="253">
        <v>315.452</v>
      </c>
      <c r="I3109" s="254"/>
      <c r="J3109" s="250"/>
      <c r="K3109" s="250"/>
      <c r="L3109" s="255"/>
      <c r="M3109" s="256"/>
      <c r="N3109" s="257"/>
      <c r="O3109" s="257"/>
      <c r="P3109" s="257"/>
      <c r="Q3109" s="257"/>
      <c r="R3109" s="257"/>
      <c r="S3109" s="257"/>
      <c r="T3109" s="258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9" t="s">
        <v>327</v>
      </c>
      <c r="AU3109" s="259" t="s">
        <v>85</v>
      </c>
      <c r="AV3109" s="14" t="s">
        <v>85</v>
      </c>
      <c r="AW3109" s="14" t="s">
        <v>36</v>
      </c>
      <c r="AX3109" s="14" t="s">
        <v>82</v>
      </c>
      <c r="AY3109" s="259" t="s">
        <v>207</v>
      </c>
    </row>
    <row r="3110" s="2" customFormat="1" ht="16.5" customHeight="1">
      <c r="A3110" s="40"/>
      <c r="B3110" s="41"/>
      <c r="C3110" s="214" t="s">
        <v>3553</v>
      </c>
      <c r="D3110" s="214" t="s">
        <v>211</v>
      </c>
      <c r="E3110" s="215" t="s">
        <v>3554</v>
      </c>
      <c r="F3110" s="216" t="s">
        <v>3555</v>
      </c>
      <c r="G3110" s="217" t="s">
        <v>220</v>
      </c>
      <c r="H3110" s="218">
        <v>300.43000000000001</v>
      </c>
      <c r="I3110" s="219"/>
      <c r="J3110" s="220">
        <f>ROUND(I3110*H3110,2)</f>
        <v>0</v>
      </c>
      <c r="K3110" s="216" t="s">
        <v>323</v>
      </c>
      <c r="L3110" s="46"/>
      <c r="M3110" s="229" t="s">
        <v>19</v>
      </c>
      <c r="N3110" s="230" t="s">
        <v>46</v>
      </c>
      <c r="O3110" s="86"/>
      <c r="P3110" s="231">
        <f>O3110*H3110</f>
        <v>0</v>
      </c>
      <c r="Q3110" s="231">
        <v>5.0000000000000002E-05</v>
      </c>
      <c r="R3110" s="231">
        <f>Q3110*H3110</f>
        <v>0.015021500000000002</v>
      </c>
      <c r="S3110" s="231">
        <v>0</v>
      </c>
      <c r="T3110" s="232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26" t="s">
        <v>486</v>
      </c>
      <c r="AT3110" s="226" t="s">
        <v>211</v>
      </c>
      <c r="AU3110" s="226" t="s">
        <v>85</v>
      </c>
      <c r="AY3110" s="19" t="s">
        <v>207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19" t="s">
        <v>82</v>
      </c>
      <c r="BK3110" s="227">
        <f>ROUND(I3110*H3110,2)</f>
        <v>0</v>
      </c>
      <c r="BL3110" s="19" t="s">
        <v>486</v>
      </c>
      <c r="BM3110" s="226" t="s">
        <v>3556</v>
      </c>
    </row>
    <row r="3111" s="2" customFormat="1">
      <c r="A3111" s="40"/>
      <c r="B3111" s="41"/>
      <c r="C3111" s="42"/>
      <c r="D3111" s="233" t="s">
        <v>325</v>
      </c>
      <c r="E3111" s="42"/>
      <c r="F3111" s="234" t="s">
        <v>3557</v>
      </c>
      <c r="G3111" s="42"/>
      <c r="H3111" s="42"/>
      <c r="I3111" s="235"/>
      <c r="J3111" s="42"/>
      <c r="K3111" s="42"/>
      <c r="L3111" s="46"/>
      <c r="M3111" s="236"/>
      <c r="N3111" s="237"/>
      <c r="O3111" s="86"/>
      <c r="P3111" s="86"/>
      <c r="Q3111" s="86"/>
      <c r="R3111" s="86"/>
      <c r="S3111" s="86"/>
      <c r="T3111" s="87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9" t="s">
        <v>325</v>
      </c>
      <c r="AU3111" s="19" t="s">
        <v>85</v>
      </c>
    </row>
    <row r="3112" s="13" customFormat="1">
      <c r="A3112" s="13"/>
      <c r="B3112" s="238"/>
      <c r="C3112" s="239"/>
      <c r="D3112" s="240" t="s">
        <v>327</v>
      </c>
      <c r="E3112" s="241" t="s">
        <v>19</v>
      </c>
      <c r="F3112" s="242" t="s">
        <v>3476</v>
      </c>
      <c r="G3112" s="239"/>
      <c r="H3112" s="241" t="s">
        <v>19</v>
      </c>
      <c r="I3112" s="243"/>
      <c r="J3112" s="239"/>
      <c r="K3112" s="239"/>
      <c r="L3112" s="244"/>
      <c r="M3112" s="245"/>
      <c r="N3112" s="246"/>
      <c r="O3112" s="246"/>
      <c r="P3112" s="246"/>
      <c r="Q3112" s="246"/>
      <c r="R3112" s="246"/>
      <c r="S3112" s="246"/>
      <c r="T3112" s="247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8" t="s">
        <v>327</v>
      </c>
      <c r="AU3112" s="248" t="s">
        <v>85</v>
      </c>
      <c r="AV3112" s="13" t="s">
        <v>82</v>
      </c>
      <c r="AW3112" s="13" t="s">
        <v>36</v>
      </c>
      <c r="AX3112" s="13" t="s">
        <v>75</v>
      </c>
      <c r="AY3112" s="248" t="s">
        <v>207</v>
      </c>
    </row>
    <row r="3113" s="14" customFormat="1">
      <c r="A3113" s="14"/>
      <c r="B3113" s="249"/>
      <c r="C3113" s="250"/>
      <c r="D3113" s="240" t="s">
        <v>327</v>
      </c>
      <c r="E3113" s="251" t="s">
        <v>19</v>
      </c>
      <c r="F3113" s="252" t="s">
        <v>3558</v>
      </c>
      <c r="G3113" s="250"/>
      <c r="H3113" s="253">
        <v>300.43000000000001</v>
      </c>
      <c r="I3113" s="254"/>
      <c r="J3113" s="250"/>
      <c r="K3113" s="250"/>
      <c r="L3113" s="255"/>
      <c r="M3113" s="256"/>
      <c r="N3113" s="257"/>
      <c r="O3113" s="257"/>
      <c r="P3113" s="257"/>
      <c r="Q3113" s="257"/>
      <c r="R3113" s="257"/>
      <c r="S3113" s="257"/>
      <c r="T3113" s="258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9" t="s">
        <v>327</v>
      </c>
      <c r="AU3113" s="259" t="s">
        <v>85</v>
      </c>
      <c r="AV3113" s="14" t="s">
        <v>85</v>
      </c>
      <c r="AW3113" s="14" t="s">
        <v>36</v>
      </c>
      <c r="AX3113" s="14" t="s">
        <v>82</v>
      </c>
      <c r="AY3113" s="259" t="s">
        <v>207</v>
      </c>
    </row>
    <row r="3114" s="2" customFormat="1" ht="24.15" customHeight="1">
      <c r="A3114" s="40"/>
      <c r="B3114" s="41"/>
      <c r="C3114" s="214" t="s">
        <v>3559</v>
      </c>
      <c r="D3114" s="214" t="s">
        <v>211</v>
      </c>
      <c r="E3114" s="215" t="s">
        <v>3560</v>
      </c>
      <c r="F3114" s="216" t="s">
        <v>3561</v>
      </c>
      <c r="G3114" s="217" t="s">
        <v>430</v>
      </c>
      <c r="H3114" s="218">
        <v>6.4269999999999996</v>
      </c>
      <c r="I3114" s="219"/>
      <c r="J3114" s="220">
        <f>ROUND(I3114*H3114,2)</f>
        <v>0</v>
      </c>
      <c r="K3114" s="216" t="s">
        <v>323</v>
      </c>
      <c r="L3114" s="46"/>
      <c r="M3114" s="229" t="s">
        <v>19</v>
      </c>
      <c r="N3114" s="230" t="s">
        <v>46</v>
      </c>
      <c r="O3114" s="86"/>
      <c r="P3114" s="231">
        <f>O3114*H3114</f>
        <v>0</v>
      </c>
      <c r="Q3114" s="231">
        <v>0</v>
      </c>
      <c r="R3114" s="231">
        <f>Q3114*H3114</f>
        <v>0</v>
      </c>
      <c r="S3114" s="231">
        <v>0</v>
      </c>
      <c r="T3114" s="232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6" t="s">
        <v>486</v>
      </c>
      <c r="AT3114" s="226" t="s">
        <v>211</v>
      </c>
      <c r="AU3114" s="226" t="s">
        <v>85</v>
      </c>
      <c r="AY3114" s="19" t="s">
        <v>207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19" t="s">
        <v>82</v>
      </c>
      <c r="BK3114" s="227">
        <f>ROUND(I3114*H3114,2)</f>
        <v>0</v>
      </c>
      <c r="BL3114" s="19" t="s">
        <v>486</v>
      </c>
      <c r="BM3114" s="226" t="s">
        <v>3562</v>
      </c>
    </row>
    <row r="3115" s="2" customFormat="1">
      <c r="A3115" s="40"/>
      <c r="B3115" s="41"/>
      <c r="C3115" s="42"/>
      <c r="D3115" s="233" t="s">
        <v>325</v>
      </c>
      <c r="E3115" s="42"/>
      <c r="F3115" s="234" t="s">
        <v>3563</v>
      </c>
      <c r="G3115" s="42"/>
      <c r="H3115" s="42"/>
      <c r="I3115" s="235"/>
      <c r="J3115" s="42"/>
      <c r="K3115" s="42"/>
      <c r="L3115" s="46"/>
      <c r="M3115" s="236"/>
      <c r="N3115" s="237"/>
      <c r="O3115" s="86"/>
      <c r="P3115" s="86"/>
      <c r="Q3115" s="86"/>
      <c r="R3115" s="86"/>
      <c r="S3115" s="86"/>
      <c r="T3115" s="87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T3115" s="19" t="s">
        <v>325</v>
      </c>
      <c r="AU3115" s="19" t="s">
        <v>85</v>
      </c>
    </row>
    <row r="3116" s="12" customFormat="1" ht="22.8" customHeight="1">
      <c r="A3116" s="12"/>
      <c r="B3116" s="198"/>
      <c r="C3116" s="199"/>
      <c r="D3116" s="200" t="s">
        <v>74</v>
      </c>
      <c r="E3116" s="212" t="s">
        <v>3564</v>
      </c>
      <c r="F3116" s="212" t="s">
        <v>3565</v>
      </c>
      <c r="G3116" s="199"/>
      <c r="H3116" s="199"/>
      <c r="I3116" s="202"/>
      <c r="J3116" s="213">
        <f>BK3116</f>
        <v>0</v>
      </c>
      <c r="K3116" s="199"/>
      <c r="L3116" s="204"/>
      <c r="M3116" s="205"/>
      <c r="N3116" s="206"/>
      <c r="O3116" s="206"/>
      <c r="P3116" s="207">
        <f>SUM(P3117:P3315)</f>
        <v>0</v>
      </c>
      <c r="Q3116" s="206"/>
      <c r="R3116" s="207">
        <f>SUM(R3117:R3315)</f>
        <v>1.3225597300000003</v>
      </c>
      <c r="S3116" s="206"/>
      <c r="T3116" s="208">
        <f>SUM(T3117:T3315)</f>
        <v>0</v>
      </c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R3116" s="209" t="s">
        <v>85</v>
      </c>
      <c r="AT3116" s="210" t="s">
        <v>74</v>
      </c>
      <c r="AU3116" s="210" t="s">
        <v>82</v>
      </c>
      <c r="AY3116" s="209" t="s">
        <v>207</v>
      </c>
      <c r="BK3116" s="211">
        <f>SUM(BK3117:BK3315)</f>
        <v>0</v>
      </c>
    </row>
    <row r="3117" s="2" customFormat="1" ht="16.5" customHeight="1">
      <c r="A3117" s="40"/>
      <c r="B3117" s="41"/>
      <c r="C3117" s="214" t="s">
        <v>3566</v>
      </c>
      <c r="D3117" s="214" t="s">
        <v>211</v>
      </c>
      <c r="E3117" s="215" t="s">
        <v>3567</v>
      </c>
      <c r="F3117" s="216" t="s">
        <v>3568</v>
      </c>
      <c r="G3117" s="217" t="s">
        <v>220</v>
      </c>
      <c r="H3117" s="218">
        <v>143.65799999999999</v>
      </c>
      <c r="I3117" s="219"/>
      <c r="J3117" s="220">
        <f>ROUND(I3117*H3117,2)</f>
        <v>0</v>
      </c>
      <c r="K3117" s="216" t="s">
        <v>323</v>
      </c>
      <c r="L3117" s="46"/>
      <c r="M3117" s="229" t="s">
        <v>19</v>
      </c>
      <c r="N3117" s="230" t="s">
        <v>46</v>
      </c>
      <c r="O3117" s="86"/>
      <c r="P3117" s="231">
        <f>O3117*H3117</f>
        <v>0</v>
      </c>
      <c r="Q3117" s="231">
        <v>0.00013999999999999999</v>
      </c>
      <c r="R3117" s="231">
        <f>Q3117*H3117</f>
        <v>0.020112119999999997</v>
      </c>
      <c r="S3117" s="231">
        <v>0</v>
      </c>
      <c r="T3117" s="232">
        <f>S3117*H3117</f>
        <v>0</v>
      </c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R3117" s="226" t="s">
        <v>486</v>
      </c>
      <c r="AT3117" s="226" t="s">
        <v>211</v>
      </c>
      <c r="AU3117" s="226" t="s">
        <v>85</v>
      </c>
      <c r="AY3117" s="19" t="s">
        <v>207</v>
      </c>
      <c r="BE3117" s="227">
        <f>IF(N3117="základní",J3117,0)</f>
        <v>0</v>
      </c>
      <c r="BF3117" s="227">
        <f>IF(N3117="snížená",J3117,0)</f>
        <v>0</v>
      </c>
      <c r="BG3117" s="227">
        <f>IF(N3117="zákl. přenesená",J3117,0)</f>
        <v>0</v>
      </c>
      <c r="BH3117" s="227">
        <f>IF(N3117="sníž. přenesená",J3117,0)</f>
        <v>0</v>
      </c>
      <c r="BI3117" s="227">
        <f>IF(N3117="nulová",J3117,0)</f>
        <v>0</v>
      </c>
      <c r="BJ3117" s="19" t="s">
        <v>82</v>
      </c>
      <c r="BK3117" s="227">
        <f>ROUND(I3117*H3117,2)</f>
        <v>0</v>
      </c>
      <c r="BL3117" s="19" t="s">
        <v>486</v>
      </c>
      <c r="BM3117" s="226" t="s">
        <v>3569</v>
      </c>
    </row>
    <row r="3118" s="2" customFormat="1">
      <c r="A3118" s="40"/>
      <c r="B3118" s="41"/>
      <c r="C3118" s="42"/>
      <c r="D3118" s="233" t="s">
        <v>325</v>
      </c>
      <c r="E3118" s="42"/>
      <c r="F3118" s="234" t="s">
        <v>3570</v>
      </c>
      <c r="G3118" s="42"/>
      <c r="H3118" s="42"/>
      <c r="I3118" s="235"/>
      <c r="J3118" s="42"/>
      <c r="K3118" s="42"/>
      <c r="L3118" s="46"/>
      <c r="M3118" s="236"/>
      <c r="N3118" s="237"/>
      <c r="O3118" s="86"/>
      <c r="P3118" s="86"/>
      <c r="Q3118" s="86"/>
      <c r="R3118" s="86"/>
      <c r="S3118" s="86"/>
      <c r="T3118" s="87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T3118" s="19" t="s">
        <v>325</v>
      </c>
      <c r="AU3118" s="19" t="s">
        <v>85</v>
      </c>
    </row>
    <row r="3119" s="13" customFormat="1">
      <c r="A3119" s="13"/>
      <c r="B3119" s="238"/>
      <c r="C3119" s="239"/>
      <c r="D3119" s="240" t="s">
        <v>327</v>
      </c>
      <c r="E3119" s="241" t="s">
        <v>19</v>
      </c>
      <c r="F3119" s="242" t="s">
        <v>3571</v>
      </c>
      <c r="G3119" s="239"/>
      <c r="H3119" s="241" t="s">
        <v>19</v>
      </c>
      <c r="I3119" s="243"/>
      <c r="J3119" s="239"/>
      <c r="K3119" s="239"/>
      <c r="L3119" s="244"/>
      <c r="M3119" s="245"/>
      <c r="N3119" s="246"/>
      <c r="O3119" s="246"/>
      <c r="P3119" s="246"/>
      <c r="Q3119" s="246"/>
      <c r="R3119" s="246"/>
      <c r="S3119" s="246"/>
      <c r="T3119" s="247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8" t="s">
        <v>327</v>
      </c>
      <c r="AU3119" s="248" t="s">
        <v>85</v>
      </c>
      <c r="AV3119" s="13" t="s">
        <v>82</v>
      </c>
      <c r="AW3119" s="13" t="s">
        <v>36</v>
      </c>
      <c r="AX3119" s="13" t="s">
        <v>75</v>
      </c>
      <c r="AY3119" s="248" t="s">
        <v>207</v>
      </c>
    </row>
    <row r="3120" s="13" customFormat="1">
      <c r="A3120" s="13"/>
      <c r="B3120" s="238"/>
      <c r="C3120" s="239"/>
      <c r="D3120" s="240" t="s">
        <v>327</v>
      </c>
      <c r="E3120" s="241" t="s">
        <v>19</v>
      </c>
      <c r="F3120" s="242" t="s">
        <v>875</v>
      </c>
      <c r="G3120" s="239"/>
      <c r="H3120" s="241" t="s">
        <v>19</v>
      </c>
      <c r="I3120" s="243"/>
      <c r="J3120" s="239"/>
      <c r="K3120" s="239"/>
      <c r="L3120" s="244"/>
      <c r="M3120" s="245"/>
      <c r="N3120" s="246"/>
      <c r="O3120" s="246"/>
      <c r="P3120" s="246"/>
      <c r="Q3120" s="246"/>
      <c r="R3120" s="246"/>
      <c r="S3120" s="246"/>
      <c r="T3120" s="247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8" t="s">
        <v>327</v>
      </c>
      <c r="AU3120" s="248" t="s">
        <v>85</v>
      </c>
      <c r="AV3120" s="13" t="s">
        <v>82</v>
      </c>
      <c r="AW3120" s="13" t="s">
        <v>36</v>
      </c>
      <c r="AX3120" s="13" t="s">
        <v>75</v>
      </c>
      <c r="AY3120" s="248" t="s">
        <v>207</v>
      </c>
    </row>
    <row r="3121" s="14" customFormat="1">
      <c r="A3121" s="14"/>
      <c r="B3121" s="249"/>
      <c r="C3121" s="250"/>
      <c r="D3121" s="240" t="s">
        <v>327</v>
      </c>
      <c r="E3121" s="251" t="s">
        <v>19</v>
      </c>
      <c r="F3121" s="252" t="s">
        <v>3572</v>
      </c>
      <c r="G3121" s="250"/>
      <c r="H3121" s="253">
        <v>116.05800000000001</v>
      </c>
      <c r="I3121" s="254"/>
      <c r="J3121" s="250"/>
      <c r="K3121" s="250"/>
      <c r="L3121" s="255"/>
      <c r="M3121" s="256"/>
      <c r="N3121" s="257"/>
      <c r="O3121" s="257"/>
      <c r="P3121" s="257"/>
      <c r="Q3121" s="257"/>
      <c r="R3121" s="257"/>
      <c r="S3121" s="257"/>
      <c r="T3121" s="258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9" t="s">
        <v>327</v>
      </c>
      <c r="AU3121" s="259" t="s">
        <v>85</v>
      </c>
      <c r="AV3121" s="14" t="s">
        <v>85</v>
      </c>
      <c r="AW3121" s="14" t="s">
        <v>36</v>
      </c>
      <c r="AX3121" s="14" t="s">
        <v>75</v>
      </c>
      <c r="AY3121" s="259" t="s">
        <v>207</v>
      </c>
    </row>
    <row r="3122" s="13" customFormat="1">
      <c r="A3122" s="13"/>
      <c r="B3122" s="238"/>
      <c r="C3122" s="239"/>
      <c r="D3122" s="240" t="s">
        <v>327</v>
      </c>
      <c r="E3122" s="241" t="s">
        <v>19</v>
      </c>
      <c r="F3122" s="242" t="s">
        <v>877</v>
      </c>
      <c r="G3122" s="239"/>
      <c r="H3122" s="241" t="s">
        <v>19</v>
      </c>
      <c r="I3122" s="243"/>
      <c r="J3122" s="239"/>
      <c r="K3122" s="239"/>
      <c r="L3122" s="244"/>
      <c r="M3122" s="245"/>
      <c r="N3122" s="246"/>
      <c r="O3122" s="246"/>
      <c r="P3122" s="246"/>
      <c r="Q3122" s="246"/>
      <c r="R3122" s="246"/>
      <c r="S3122" s="246"/>
      <c r="T3122" s="247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8" t="s">
        <v>327</v>
      </c>
      <c r="AU3122" s="248" t="s">
        <v>85</v>
      </c>
      <c r="AV3122" s="13" t="s">
        <v>82</v>
      </c>
      <c r="AW3122" s="13" t="s">
        <v>36</v>
      </c>
      <c r="AX3122" s="13" t="s">
        <v>75</v>
      </c>
      <c r="AY3122" s="248" t="s">
        <v>207</v>
      </c>
    </row>
    <row r="3123" s="14" customFormat="1">
      <c r="A3123" s="14"/>
      <c r="B3123" s="249"/>
      <c r="C3123" s="250"/>
      <c r="D3123" s="240" t="s">
        <v>327</v>
      </c>
      <c r="E3123" s="251" t="s">
        <v>19</v>
      </c>
      <c r="F3123" s="252" t="s">
        <v>3573</v>
      </c>
      <c r="G3123" s="250"/>
      <c r="H3123" s="253">
        <v>27.600000000000001</v>
      </c>
      <c r="I3123" s="254"/>
      <c r="J3123" s="250"/>
      <c r="K3123" s="250"/>
      <c r="L3123" s="255"/>
      <c r="M3123" s="256"/>
      <c r="N3123" s="257"/>
      <c r="O3123" s="257"/>
      <c r="P3123" s="257"/>
      <c r="Q3123" s="257"/>
      <c r="R3123" s="257"/>
      <c r="S3123" s="257"/>
      <c r="T3123" s="258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9" t="s">
        <v>327</v>
      </c>
      <c r="AU3123" s="259" t="s">
        <v>85</v>
      </c>
      <c r="AV3123" s="14" t="s">
        <v>85</v>
      </c>
      <c r="AW3123" s="14" t="s">
        <v>36</v>
      </c>
      <c r="AX3123" s="14" t="s">
        <v>75</v>
      </c>
      <c r="AY3123" s="259" t="s">
        <v>207</v>
      </c>
    </row>
    <row r="3124" s="13" customFormat="1">
      <c r="A3124" s="13"/>
      <c r="B3124" s="238"/>
      <c r="C3124" s="239"/>
      <c r="D3124" s="240" t="s">
        <v>327</v>
      </c>
      <c r="E3124" s="241" t="s">
        <v>19</v>
      </c>
      <c r="F3124" s="242" t="s">
        <v>3574</v>
      </c>
      <c r="G3124" s="239"/>
      <c r="H3124" s="241" t="s">
        <v>19</v>
      </c>
      <c r="I3124" s="243"/>
      <c r="J3124" s="239"/>
      <c r="K3124" s="239"/>
      <c r="L3124" s="244"/>
      <c r="M3124" s="245"/>
      <c r="N3124" s="246"/>
      <c r="O3124" s="246"/>
      <c r="P3124" s="246"/>
      <c r="Q3124" s="246"/>
      <c r="R3124" s="246"/>
      <c r="S3124" s="246"/>
      <c r="T3124" s="247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8" t="s">
        <v>327</v>
      </c>
      <c r="AU3124" s="248" t="s">
        <v>85</v>
      </c>
      <c r="AV3124" s="13" t="s">
        <v>82</v>
      </c>
      <c r="AW3124" s="13" t="s">
        <v>36</v>
      </c>
      <c r="AX3124" s="13" t="s">
        <v>75</v>
      </c>
      <c r="AY3124" s="248" t="s">
        <v>207</v>
      </c>
    </row>
    <row r="3125" s="15" customFormat="1">
      <c r="A3125" s="15"/>
      <c r="B3125" s="260"/>
      <c r="C3125" s="261"/>
      <c r="D3125" s="240" t="s">
        <v>327</v>
      </c>
      <c r="E3125" s="262" t="s">
        <v>19</v>
      </c>
      <c r="F3125" s="263" t="s">
        <v>345</v>
      </c>
      <c r="G3125" s="261"/>
      <c r="H3125" s="264">
        <v>143.65799999999999</v>
      </c>
      <c r="I3125" s="265"/>
      <c r="J3125" s="261"/>
      <c r="K3125" s="261"/>
      <c r="L3125" s="266"/>
      <c r="M3125" s="267"/>
      <c r="N3125" s="268"/>
      <c r="O3125" s="268"/>
      <c r="P3125" s="268"/>
      <c r="Q3125" s="268"/>
      <c r="R3125" s="268"/>
      <c r="S3125" s="268"/>
      <c r="T3125" s="269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70" t="s">
        <v>327</v>
      </c>
      <c r="AU3125" s="270" t="s">
        <v>85</v>
      </c>
      <c r="AV3125" s="15" t="s">
        <v>215</v>
      </c>
      <c r="AW3125" s="15" t="s">
        <v>36</v>
      </c>
      <c r="AX3125" s="15" t="s">
        <v>82</v>
      </c>
      <c r="AY3125" s="270" t="s">
        <v>207</v>
      </c>
    </row>
    <row r="3126" s="2" customFormat="1" ht="24.15" customHeight="1">
      <c r="A3126" s="40"/>
      <c r="B3126" s="41"/>
      <c r="C3126" s="214" t="s">
        <v>3575</v>
      </c>
      <c r="D3126" s="214" t="s">
        <v>211</v>
      </c>
      <c r="E3126" s="215" t="s">
        <v>3576</v>
      </c>
      <c r="F3126" s="216" t="s">
        <v>3577</v>
      </c>
      <c r="G3126" s="217" t="s">
        <v>220</v>
      </c>
      <c r="H3126" s="218">
        <v>109.283</v>
      </c>
      <c r="I3126" s="219"/>
      <c r="J3126" s="220">
        <f>ROUND(I3126*H3126,2)</f>
        <v>0</v>
      </c>
      <c r="K3126" s="216" t="s">
        <v>323</v>
      </c>
      <c r="L3126" s="46"/>
      <c r="M3126" s="229" t="s">
        <v>19</v>
      </c>
      <c r="N3126" s="230" t="s">
        <v>46</v>
      </c>
      <c r="O3126" s="86"/>
      <c r="P3126" s="231">
        <f>O3126*H3126</f>
        <v>0</v>
      </c>
      <c r="Q3126" s="231">
        <v>0.0027799999999999999</v>
      </c>
      <c r="R3126" s="231">
        <f>Q3126*H3126</f>
        <v>0.30380674000000002</v>
      </c>
      <c r="S3126" s="231">
        <v>0</v>
      </c>
      <c r="T3126" s="232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26" t="s">
        <v>486</v>
      </c>
      <c r="AT3126" s="226" t="s">
        <v>211</v>
      </c>
      <c r="AU3126" s="226" t="s">
        <v>85</v>
      </c>
      <c r="AY3126" s="19" t="s">
        <v>207</v>
      </c>
      <c r="BE3126" s="227">
        <f>IF(N3126="základní",J3126,0)</f>
        <v>0</v>
      </c>
      <c r="BF3126" s="227">
        <f>IF(N3126="snížená",J3126,0)</f>
        <v>0</v>
      </c>
      <c r="BG3126" s="227">
        <f>IF(N3126="zákl. přenesená",J3126,0)</f>
        <v>0</v>
      </c>
      <c r="BH3126" s="227">
        <f>IF(N3126="sníž. přenesená",J3126,0)</f>
        <v>0</v>
      </c>
      <c r="BI3126" s="227">
        <f>IF(N3126="nulová",J3126,0)</f>
        <v>0</v>
      </c>
      <c r="BJ3126" s="19" t="s">
        <v>82</v>
      </c>
      <c r="BK3126" s="227">
        <f>ROUND(I3126*H3126,2)</f>
        <v>0</v>
      </c>
      <c r="BL3126" s="19" t="s">
        <v>486</v>
      </c>
      <c r="BM3126" s="226" t="s">
        <v>3578</v>
      </c>
    </row>
    <row r="3127" s="2" customFormat="1">
      <c r="A3127" s="40"/>
      <c r="B3127" s="41"/>
      <c r="C3127" s="42"/>
      <c r="D3127" s="233" t="s">
        <v>325</v>
      </c>
      <c r="E3127" s="42"/>
      <c r="F3127" s="234" t="s">
        <v>3579</v>
      </c>
      <c r="G3127" s="42"/>
      <c r="H3127" s="42"/>
      <c r="I3127" s="235"/>
      <c r="J3127" s="42"/>
      <c r="K3127" s="42"/>
      <c r="L3127" s="46"/>
      <c r="M3127" s="236"/>
      <c r="N3127" s="237"/>
      <c r="O3127" s="86"/>
      <c r="P3127" s="86"/>
      <c r="Q3127" s="86"/>
      <c r="R3127" s="86"/>
      <c r="S3127" s="86"/>
      <c r="T3127" s="87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T3127" s="19" t="s">
        <v>325</v>
      </c>
      <c r="AU3127" s="19" t="s">
        <v>85</v>
      </c>
    </row>
    <row r="3128" s="13" customFormat="1">
      <c r="A3128" s="13"/>
      <c r="B3128" s="238"/>
      <c r="C3128" s="239"/>
      <c r="D3128" s="240" t="s">
        <v>327</v>
      </c>
      <c r="E3128" s="241" t="s">
        <v>19</v>
      </c>
      <c r="F3128" s="242" t="s">
        <v>3580</v>
      </c>
      <c r="G3128" s="239"/>
      <c r="H3128" s="241" t="s">
        <v>19</v>
      </c>
      <c r="I3128" s="243"/>
      <c r="J3128" s="239"/>
      <c r="K3128" s="239"/>
      <c r="L3128" s="244"/>
      <c r="M3128" s="245"/>
      <c r="N3128" s="246"/>
      <c r="O3128" s="246"/>
      <c r="P3128" s="246"/>
      <c r="Q3128" s="246"/>
      <c r="R3128" s="246"/>
      <c r="S3128" s="246"/>
      <c r="T3128" s="247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8" t="s">
        <v>327</v>
      </c>
      <c r="AU3128" s="248" t="s">
        <v>85</v>
      </c>
      <c r="AV3128" s="13" t="s">
        <v>82</v>
      </c>
      <c r="AW3128" s="13" t="s">
        <v>36</v>
      </c>
      <c r="AX3128" s="13" t="s">
        <v>75</v>
      </c>
      <c r="AY3128" s="248" t="s">
        <v>207</v>
      </c>
    </row>
    <row r="3129" s="13" customFormat="1">
      <c r="A3129" s="13"/>
      <c r="B3129" s="238"/>
      <c r="C3129" s="239"/>
      <c r="D3129" s="240" t="s">
        <v>327</v>
      </c>
      <c r="E3129" s="241" t="s">
        <v>19</v>
      </c>
      <c r="F3129" s="242" t="s">
        <v>3581</v>
      </c>
      <c r="G3129" s="239"/>
      <c r="H3129" s="241" t="s">
        <v>19</v>
      </c>
      <c r="I3129" s="243"/>
      <c r="J3129" s="239"/>
      <c r="K3129" s="239"/>
      <c r="L3129" s="244"/>
      <c r="M3129" s="245"/>
      <c r="N3129" s="246"/>
      <c r="O3129" s="246"/>
      <c r="P3129" s="246"/>
      <c r="Q3129" s="246"/>
      <c r="R3129" s="246"/>
      <c r="S3129" s="246"/>
      <c r="T3129" s="247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8" t="s">
        <v>327</v>
      </c>
      <c r="AU3129" s="248" t="s">
        <v>85</v>
      </c>
      <c r="AV3129" s="13" t="s">
        <v>82</v>
      </c>
      <c r="AW3129" s="13" t="s">
        <v>36</v>
      </c>
      <c r="AX3129" s="13" t="s">
        <v>75</v>
      </c>
      <c r="AY3129" s="248" t="s">
        <v>207</v>
      </c>
    </row>
    <row r="3130" s="14" customFormat="1">
      <c r="A3130" s="14"/>
      <c r="B3130" s="249"/>
      <c r="C3130" s="250"/>
      <c r="D3130" s="240" t="s">
        <v>327</v>
      </c>
      <c r="E3130" s="251" t="s">
        <v>19</v>
      </c>
      <c r="F3130" s="252" t="s">
        <v>3582</v>
      </c>
      <c r="G3130" s="250"/>
      <c r="H3130" s="253">
        <v>10.560000000000001</v>
      </c>
      <c r="I3130" s="254"/>
      <c r="J3130" s="250"/>
      <c r="K3130" s="250"/>
      <c r="L3130" s="255"/>
      <c r="M3130" s="256"/>
      <c r="N3130" s="257"/>
      <c r="O3130" s="257"/>
      <c r="P3130" s="257"/>
      <c r="Q3130" s="257"/>
      <c r="R3130" s="257"/>
      <c r="S3130" s="257"/>
      <c r="T3130" s="258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9" t="s">
        <v>327</v>
      </c>
      <c r="AU3130" s="259" t="s">
        <v>85</v>
      </c>
      <c r="AV3130" s="14" t="s">
        <v>85</v>
      </c>
      <c r="AW3130" s="14" t="s">
        <v>36</v>
      </c>
      <c r="AX3130" s="14" t="s">
        <v>75</v>
      </c>
      <c r="AY3130" s="259" t="s">
        <v>207</v>
      </c>
    </row>
    <row r="3131" s="13" customFormat="1">
      <c r="A3131" s="13"/>
      <c r="B3131" s="238"/>
      <c r="C3131" s="239"/>
      <c r="D3131" s="240" t="s">
        <v>327</v>
      </c>
      <c r="E3131" s="241" t="s">
        <v>19</v>
      </c>
      <c r="F3131" s="242" t="s">
        <v>3583</v>
      </c>
      <c r="G3131" s="239"/>
      <c r="H3131" s="241" t="s">
        <v>19</v>
      </c>
      <c r="I3131" s="243"/>
      <c r="J3131" s="239"/>
      <c r="K3131" s="239"/>
      <c r="L3131" s="244"/>
      <c r="M3131" s="245"/>
      <c r="N3131" s="246"/>
      <c r="O3131" s="246"/>
      <c r="P3131" s="246"/>
      <c r="Q3131" s="246"/>
      <c r="R3131" s="246"/>
      <c r="S3131" s="246"/>
      <c r="T3131" s="247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8" t="s">
        <v>327</v>
      </c>
      <c r="AU3131" s="248" t="s">
        <v>85</v>
      </c>
      <c r="AV3131" s="13" t="s">
        <v>82</v>
      </c>
      <c r="AW3131" s="13" t="s">
        <v>36</v>
      </c>
      <c r="AX3131" s="13" t="s">
        <v>75</v>
      </c>
      <c r="AY3131" s="248" t="s">
        <v>207</v>
      </c>
    </row>
    <row r="3132" s="14" customFormat="1">
      <c r="A3132" s="14"/>
      <c r="B3132" s="249"/>
      <c r="C3132" s="250"/>
      <c r="D3132" s="240" t="s">
        <v>327</v>
      </c>
      <c r="E3132" s="251" t="s">
        <v>19</v>
      </c>
      <c r="F3132" s="252" t="s">
        <v>3584</v>
      </c>
      <c r="G3132" s="250"/>
      <c r="H3132" s="253">
        <v>74.962999999999994</v>
      </c>
      <c r="I3132" s="254"/>
      <c r="J3132" s="250"/>
      <c r="K3132" s="250"/>
      <c r="L3132" s="255"/>
      <c r="M3132" s="256"/>
      <c r="N3132" s="257"/>
      <c r="O3132" s="257"/>
      <c r="P3132" s="257"/>
      <c r="Q3132" s="257"/>
      <c r="R3132" s="257"/>
      <c r="S3132" s="257"/>
      <c r="T3132" s="258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9" t="s">
        <v>327</v>
      </c>
      <c r="AU3132" s="259" t="s">
        <v>85</v>
      </c>
      <c r="AV3132" s="14" t="s">
        <v>85</v>
      </c>
      <c r="AW3132" s="14" t="s">
        <v>36</v>
      </c>
      <c r="AX3132" s="14" t="s">
        <v>75</v>
      </c>
      <c r="AY3132" s="259" t="s">
        <v>207</v>
      </c>
    </row>
    <row r="3133" s="13" customFormat="1">
      <c r="A3133" s="13"/>
      <c r="B3133" s="238"/>
      <c r="C3133" s="239"/>
      <c r="D3133" s="240" t="s">
        <v>327</v>
      </c>
      <c r="E3133" s="241" t="s">
        <v>19</v>
      </c>
      <c r="F3133" s="242" t="s">
        <v>3585</v>
      </c>
      <c r="G3133" s="239"/>
      <c r="H3133" s="241" t="s">
        <v>19</v>
      </c>
      <c r="I3133" s="243"/>
      <c r="J3133" s="239"/>
      <c r="K3133" s="239"/>
      <c r="L3133" s="244"/>
      <c r="M3133" s="245"/>
      <c r="N3133" s="246"/>
      <c r="O3133" s="246"/>
      <c r="P3133" s="246"/>
      <c r="Q3133" s="246"/>
      <c r="R3133" s="246"/>
      <c r="S3133" s="246"/>
      <c r="T3133" s="247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8" t="s">
        <v>327</v>
      </c>
      <c r="AU3133" s="248" t="s">
        <v>85</v>
      </c>
      <c r="AV3133" s="13" t="s">
        <v>82</v>
      </c>
      <c r="AW3133" s="13" t="s">
        <v>36</v>
      </c>
      <c r="AX3133" s="13" t="s">
        <v>75</v>
      </c>
      <c r="AY3133" s="248" t="s">
        <v>207</v>
      </c>
    </row>
    <row r="3134" s="14" customFormat="1">
      <c r="A3134" s="14"/>
      <c r="B3134" s="249"/>
      <c r="C3134" s="250"/>
      <c r="D3134" s="240" t="s">
        <v>327</v>
      </c>
      <c r="E3134" s="251" t="s">
        <v>19</v>
      </c>
      <c r="F3134" s="252" t="s">
        <v>3586</v>
      </c>
      <c r="G3134" s="250"/>
      <c r="H3134" s="253">
        <v>23.760000000000002</v>
      </c>
      <c r="I3134" s="254"/>
      <c r="J3134" s="250"/>
      <c r="K3134" s="250"/>
      <c r="L3134" s="255"/>
      <c r="M3134" s="256"/>
      <c r="N3134" s="257"/>
      <c r="O3134" s="257"/>
      <c r="P3134" s="257"/>
      <c r="Q3134" s="257"/>
      <c r="R3134" s="257"/>
      <c r="S3134" s="257"/>
      <c r="T3134" s="258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9" t="s">
        <v>327</v>
      </c>
      <c r="AU3134" s="259" t="s">
        <v>85</v>
      </c>
      <c r="AV3134" s="14" t="s">
        <v>85</v>
      </c>
      <c r="AW3134" s="14" t="s">
        <v>36</v>
      </c>
      <c r="AX3134" s="14" t="s">
        <v>75</v>
      </c>
      <c r="AY3134" s="259" t="s">
        <v>207</v>
      </c>
    </row>
    <row r="3135" s="15" customFormat="1">
      <c r="A3135" s="15"/>
      <c r="B3135" s="260"/>
      <c r="C3135" s="261"/>
      <c r="D3135" s="240" t="s">
        <v>327</v>
      </c>
      <c r="E3135" s="262" t="s">
        <v>19</v>
      </c>
      <c r="F3135" s="263" t="s">
        <v>345</v>
      </c>
      <c r="G3135" s="261"/>
      <c r="H3135" s="264">
        <v>109.283</v>
      </c>
      <c r="I3135" s="265"/>
      <c r="J3135" s="261"/>
      <c r="K3135" s="261"/>
      <c r="L3135" s="266"/>
      <c r="M3135" s="267"/>
      <c r="N3135" s="268"/>
      <c r="O3135" s="268"/>
      <c r="P3135" s="268"/>
      <c r="Q3135" s="268"/>
      <c r="R3135" s="268"/>
      <c r="S3135" s="268"/>
      <c r="T3135" s="269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70" t="s">
        <v>327</v>
      </c>
      <c r="AU3135" s="270" t="s">
        <v>85</v>
      </c>
      <c r="AV3135" s="15" t="s">
        <v>215</v>
      </c>
      <c r="AW3135" s="15" t="s">
        <v>36</v>
      </c>
      <c r="AX3135" s="15" t="s">
        <v>82</v>
      </c>
      <c r="AY3135" s="270" t="s">
        <v>207</v>
      </c>
    </row>
    <row r="3136" s="2" customFormat="1" ht="16.5" customHeight="1">
      <c r="A3136" s="40"/>
      <c r="B3136" s="41"/>
      <c r="C3136" s="214" t="s">
        <v>3587</v>
      </c>
      <c r="D3136" s="214" t="s">
        <v>211</v>
      </c>
      <c r="E3136" s="215" t="s">
        <v>3588</v>
      </c>
      <c r="F3136" s="216" t="s">
        <v>3589</v>
      </c>
      <c r="G3136" s="217" t="s">
        <v>220</v>
      </c>
      <c r="H3136" s="218">
        <v>2336.0160000000001</v>
      </c>
      <c r="I3136" s="219"/>
      <c r="J3136" s="220">
        <f>ROUND(I3136*H3136,2)</f>
        <v>0</v>
      </c>
      <c r="K3136" s="216" t="s">
        <v>323</v>
      </c>
      <c r="L3136" s="46"/>
      <c r="M3136" s="229" t="s">
        <v>19</v>
      </c>
      <c r="N3136" s="230" t="s">
        <v>46</v>
      </c>
      <c r="O3136" s="86"/>
      <c r="P3136" s="231">
        <f>O3136*H3136</f>
        <v>0</v>
      </c>
      <c r="Q3136" s="231">
        <v>0.00014999999999999999</v>
      </c>
      <c r="R3136" s="231">
        <f>Q3136*H3136</f>
        <v>0.3504024</v>
      </c>
      <c r="S3136" s="231">
        <v>0</v>
      </c>
      <c r="T3136" s="232">
        <f>S3136*H3136</f>
        <v>0</v>
      </c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R3136" s="226" t="s">
        <v>486</v>
      </c>
      <c r="AT3136" s="226" t="s">
        <v>211</v>
      </c>
      <c r="AU3136" s="226" t="s">
        <v>85</v>
      </c>
      <c r="AY3136" s="19" t="s">
        <v>207</v>
      </c>
      <c r="BE3136" s="227">
        <f>IF(N3136="základní",J3136,0)</f>
        <v>0</v>
      </c>
      <c r="BF3136" s="227">
        <f>IF(N3136="snížená",J3136,0)</f>
        <v>0</v>
      </c>
      <c r="BG3136" s="227">
        <f>IF(N3136="zákl. přenesená",J3136,0)</f>
        <v>0</v>
      </c>
      <c r="BH3136" s="227">
        <f>IF(N3136="sníž. přenesená",J3136,0)</f>
        <v>0</v>
      </c>
      <c r="BI3136" s="227">
        <f>IF(N3136="nulová",J3136,0)</f>
        <v>0</v>
      </c>
      <c r="BJ3136" s="19" t="s">
        <v>82</v>
      </c>
      <c r="BK3136" s="227">
        <f>ROUND(I3136*H3136,2)</f>
        <v>0</v>
      </c>
      <c r="BL3136" s="19" t="s">
        <v>486</v>
      </c>
      <c r="BM3136" s="226" t="s">
        <v>3590</v>
      </c>
    </row>
    <row r="3137" s="2" customFormat="1">
      <c r="A3137" s="40"/>
      <c r="B3137" s="41"/>
      <c r="C3137" s="42"/>
      <c r="D3137" s="233" t="s">
        <v>325</v>
      </c>
      <c r="E3137" s="42"/>
      <c r="F3137" s="234" t="s">
        <v>3591</v>
      </c>
      <c r="G3137" s="42"/>
      <c r="H3137" s="42"/>
      <c r="I3137" s="235"/>
      <c r="J3137" s="42"/>
      <c r="K3137" s="42"/>
      <c r="L3137" s="46"/>
      <c r="M3137" s="236"/>
      <c r="N3137" s="237"/>
      <c r="O3137" s="86"/>
      <c r="P3137" s="86"/>
      <c r="Q3137" s="86"/>
      <c r="R3137" s="86"/>
      <c r="S3137" s="86"/>
      <c r="T3137" s="87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T3137" s="19" t="s">
        <v>325</v>
      </c>
      <c r="AU3137" s="19" t="s">
        <v>85</v>
      </c>
    </row>
    <row r="3138" s="13" customFormat="1">
      <c r="A3138" s="13"/>
      <c r="B3138" s="238"/>
      <c r="C3138" s="239"/>
      <c r="D3138" s="240" t="s">
        <v>327</v>
      </c>
      <c r="E3138" s="241" t="s">
        <v>19</v>
      </c>
      <c r="F3138" s="242" t="s">
        <v>3592</v>
      </c>
      <c r="G3138" s="239"/>
      <c r="H3138" s="241" t="s">
        <v>19</v>
      </c>
      <c r="I3138" s="243"/>
      <c r="J3138" s="239"/>
      <c r="K3138" s="239"/>
      <c r="L3138" s="244"/>
      <c r="M3138" s="245"/>
      <c r="N3138" s="246"/>
      <c r="O3138" s="246"/>
      <c r="P3138" s="246"/>
      <c r="Q3138" s="246"/>
      <c r="R3138" s="246"/>
      <c r="S3138" s="246"/>
      <c r="T3138" s="247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8" t="s">
        <v>327</v>
      </c>
      <c r="AU3138" s="248" t="s">
        <v>85</v>
      </c>
      <c r="AV3138" s="13" t="s">
        <v>82</v>
      </c>
      <c r="AW3138" s="13" t="s">
        <v>36</v>
      </c>
      <c r="AX3138" s="13" t="s">
        <v>75</v>
      </c>
      <c r="AY3138" s="248" t="s">
        <v>207</v>
      </c>
    </row>
    <row r="3139" s="13" customFormat="1">
      <c r="A3139" s="13"/>
      <c r="B3139" s="238"/>
      <c r="C3139" s="239"/>
      <c r="D3139" s="240" t="s">
        <v>327</v>
      </c>
      <c r="E3139" s="241" t="s">
        <v>19</v>
      </c>
      <c r="F3139" s="242" t="s">
        <v>3593</v>
      </c>
      <c r="G3139" s="239"/>
      <c r="H3139" s="241" t="s">
        <v>19</v>
      </c>
      <c r="I3139" s="243"/>
      <c r="J3139" s="239"/>
      <c r="K3139" s="239"/>
      <c r="L3139" s="244"/>
      <c r="M3139" s="245"/>
      <c r="N3139" s="246"/>
      <c r="O3139" s="246"/>
      <c r="P3139" s="246"/>
      <c r="Q3139" s="246"/>
      <c r="R3139" s="246"/>
      <c r="S3139" s="246"/>
      <c r="T3139" s="247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8" t="s">
        <v>327</v>
      </c>
      <c r="AU3139" s="248" t="s">
        <v>85</v>
      </c>
      <c r="AV3139" s="13" t="s">
        <v>82</v>
      </c>
      <c r="AW3139" s="13" t="s">
        <v>36</v>
      </c>
      <c r="AX3139" s="13" t="s">
        <v>75</v>
      </c>
      <c r="AY3139" s="248" t="s">
        <v>207</v>
      </c>
    </row>
    <row r="3140" s="13" customFormat="1">
      <c r="A3140" s="13"/>
      <c r="B3140" s="238"/>
      <c r="C3140" s="239"/>
      <c r="D3140" s="240" t="s">
        <v>327</v>
      </c>
      <c r="E3140" s="241" t="s">
        <v>19</v>
      </c>
      <c r="F3140" s="242" t="s">
        <v>1004</v>
      </c>
      <c r="G3140" s="239"/>
      <c r="H3140" s="241" t="s">
        <v>19</v>
      </c>
      <c r="I3140" s="243"/>
      <c r="J3140" s="239"/>
      <c r="K3140" s="239"/>
      <c r="L3140" s="244"/>
      <c r="M3140" s="245"/>
      <c r="N3140" s="246"/>
      <c r="O3140" s="246"/>
      <c r="P3140" s="246"/>
      <c r="Q3140" s="246"/>
      <c r="R3140" s="246"/>
      <c r="S3140" s="246"/>
      <c r="T3140" s="247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8" t="s">
        <v>327</v>
      </c>
      <c r="AU3140" s="248" t="s">
        <v>85</v>
      </c>
      <c r="AV3140" s="13" t="s">
        <v>82</v>
      </c>
      <c r="AW3140" s="13" t="s">
        <v>36</v>
      </c>
      <c r="AX3140" s="13" t="s">
        <v>75</v>
      </c>
      <c r="AY3140" s="248" t="s">
        <v>207</v>
      </c>
    </row>
    <row r="3141" s="14" customFormat="1">
      <c r="A3141" s="14"/>
      <c r="B3141" s="249"/>
      <c r="C3141" s="250"/>
      <c r="D3141" s="240" t="s">
        <v>327</v>
      </c>
      <c r="E3141" s="251" t="s">
        <v>19</v>
      </c>
      <c r="F3141" s="252" t="s">
        <v>3594</v>
      </c>
      <c r="G3141" s="250"/>
      <c r="H3141" s="253">
        <v>140.15700000000001</v>
      </c>
      <c r="I3141" s="254"/>
      <c r="J3141" s="250"/>
      <c r="K3141" s="250"/>
      <c r="L3141" s="255"/>
      <c r="M3141" s="256"/>
      <c r="N3141" s="257"/>
      <c r="O3141" s="257"/>
      <c r="P3141" s="257"/>
      <c r="Q3141" s="257"/>
      <c r="R3141" s="257"/>
      <c r="S3141" s="257"/>
      <c r="T3141" s="258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9" t="s">
        <v>327</v>
      </c>
      <c r="AU3141" s="259" t="s">
        <v>85</v>
      </c>
      <c r="AV3141" s="14" t="s">
        <v>85</v>
      </c>
      <c r="AW3141" s="14" t="s">
        <v>36</v>
      </c>
      <c r="AX3141" s="14" t="s">
        <v>75</v>
      </c>
      <c r="AY3141" s="259" t="s">
        <v>207</v>
      </c>
    </row>
    <row r="3142" s="13" customFormat="1">
      <c r="A3142" s="13"/>
      <c r="B3142" s="238"/>
      <c r="C3142" s="239"/>
      <c r="D3142" s="240" t="s">
        <v>327</v>
      </c>
      <c r="E3142" s="241" t="s">
        <v>19</v>
      </c>
      <c r="F3142" s="242" t="s">
        <v>1008</v>
      </c>
      <c r="G3142" s="239"/>
      <c r="H3142" s="241" t="s">
        <v>19</v>
      </c>
      <c r="I3142" s="243"/>
      <c r="J3142" s="239"/>
      <c r="K3142" s="239"/>
      <c r="L3142" s="244"/>
      <c r="M3142" s="245"/>
      <c r="N3142" s="246"/>
      <c r="O3142" s="246"/>
      <c r="P3142" s="246"/>
      <c r="Q3142" s="246"/>
      <c r="R3142" s="246"/>
      <c r="S3142" s="246"/>
      <c r="T3142" s="247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8" t="s">
        <v>327</v>
      </c>
      <c r="AU3142" s="248" t="s">
        <v>85</v>
      </c>
      <c r="AV3142" s="13" t="s">
        <v>82</v>
      </c>
      <c r="AW3142" s="13" t="s">
        <v>36</v>
      </c>
      <c r="AX3142" s="13" t="s">
        <v>75</v>
      </c>
      <c r="AY3142" s="248" t="s">
        <v>207</v>
      </c>
    </row>
    <row r="3143" s="14" customFormat="1">
      <c r="A3143" s="14"/>
      <c r="B3143" s="249"/>
      <c r="C3143" s="250"/>
      <c r="D3143" s="240" t="s">
        <v>327</v>
      </c>
      <c r="E3143" s="251" t="s">
        <v>19</v>
      </c>
      <c r="F3143" s="252" t="s">
        <v>3595</v>
      </c>
      <c r="G3143" s="250"/>
      <c r="H3143" s="253">
        <v>359.04000000000002</v>
      </c>
      <c r="I3143" s="254"/>
      <c r="J3143" s="250"/>
      <c r="K3143" s="250"/>
      <c r="L3143" s="255"/>
      <c r="M3143" s="256"/>
      <c r="N3143" s="257"/>
      <c r="O3143" s="257"/>
      <c r="P3143" s="257"/>
      <c r="Q3143" s="257"/>
      <c r="R3143" s="257"/>
      <c r="S3143" s="257"/>
      <c r="T3143" s="258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9" t="s">
        <v>327</v>
      </c>
      <c r="AU3143" s="259" t="s">
        <v>85</v>
      </c>
      <c r="AV3143" s="14" t="s">
        <v>85</v>
      </c>
      <c r="AW3143" s="14" t="s">
        <v>36</v>
      </c>
      <c r="AX3143" s="14" t="s">
        <v>75</v>
      </c>
      <c r="AY3143" s="259" t="s">
        <v>207</v>
      </c>
    </row>
    <row r="3144" s="13" customFormat="1">
      <c r="A3144" s="13"/>
      <c r="B3144" s="238"/>
      <c r="C3144" s="239"/>
      <c r="D3144" s="240" t="s">
        <v>327</v>
      </c>
      <c r="E3144" s="241" t="s">
        <v>19</v>
      </c>
      <c r="F3144" s="242" t="s">
        <v>1021</v>
      </c>
      <c r="G3144" s="239"/>
      <c r="H3144" s="241" t="s">
        <v>19</v>
      </c>
      <c r="I3144" s="243"/>
      <c r="J3144" s="239"/>
      <c r="K3144" s="239"/>
      <c r="L3144" s="244"/>
      <c r="M3144" s="245"/>
      <c r="N3144" s="246"/>
      <c r="O3144" s="246"/>
      <c r="P3144" s="246"/>
      <c r="Q3144" s="246"/>
      <c r="R3144" s="246"/>
      <c r="S3144" s="246"/>
      <c r="T3144" s="247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8" t="s">
        <v>327</v>
      </c>
      <c r="AU3144" s="248" t="s">
        <v>85</v>
      </c>
      <c r="AV3144" s="13" t="s">
        <v>82</v>
      </c>
      <c r="AW3144" s="13" t="s">
        <v>36</v>
      </c>
      <c r="AX3144" s="13" t="s">
        <v>75</v>
      </c>
      <c r="AY3144" s="248" t="s">
        <v>207</v>
      </c>
    </row>
    <row r="3145" s="14" customFormat="1">
      <c r="A3145" s="14"/>
      <c r="B3145" s="249"/>
      <c r="C3145" s="250"/>
      <c r="D3145" s="240" t="s">
        <v>327</v>
      </c>
      <c r="E3145" s="251" t="s">
        <v>19</v>
      </c>
      <c r="F3145" s="252" t="s">
        <v>3596</v>
      </c>
      <c r="G3145" s="250"/>
      <c r="H3145" s="253">
        <v>386.65600000000001</v>
      </c>
      <c r="I3145" s="254"/>
      <c r="J3145" s="250"/>
      <c r="K3145" s="250"/>
      <c r="L3145" s="255"/>
      <c r="M3145" s="256"/>
      <c r="N3145" s="257"/>
      <c r="O3145" s="257"/>
      <c r="P3145" s="257"/>
      <c r="Q3145" s="257"/>
      <c r="R3145" s="257"/>
      <c r="S3145" s="257"/>
      <c r="T3145" s="258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9" t="s">
        <v>327</v>
      </c>
      <c r="AU3145" s="259" t="s">
        <v>85</v>
      </c>
      <c r="AV3145" s="14" t="s">
        <v>85</v>
      </c>
      <c r="AW3145" s="14" t="s">
        <v>36</v>
      </c>
      <c r="AX3145" s="14" t="s">
        <v>75</v>
      </c>
      <c r="AY3145" s="259" t="s">
        <v>207</v>
      </c>
    </row>
    <row r="3146" s="13" customFormat="1">
      <c r="A3146" s="13"/>
      <c r="B3146" s="238"/>
      <c r="C3146" s="239"/>
      <c r="D3146" s="240" t="s">
        <v>327</v>
      </c>
      <c r="E3146" s="241" t="s">
        <v>19</v>
      </c>
      <c r="F3146" s="242" t="s">
        <v>1034</v>
      </c>
      <c r="G3146" s="239"/>
      <c r="H3146" s="241" t="s">
        <v>19</v>
      </c>
      <c r="I3146" s="243"/>
      <c r="J3146" s="239"/>
      <c r="K3146" s="239"/>
      <c r="L3146" s="244"/>
      <c r="M3146" s="245"/>
      <c r="N3146" s="246"/>
      <c r="O3146" s="246"/>
      <c r="P3146" s="246"/>
      <c r="Q3146" s="246"/>
      <c r="R3146" s="246"/>
      <c r="S3146" s="246"/>
      <c r="T3146" s="247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8" t="s">
        <v>327</v>
      </c>
      <c r="AU3146" s="248" t="s">
        <v>85</v>
      </c>
      <c r="AV3146" s="13" t="s">
        <v>82</v>
      </c>
      <c r="AW3146" s="13" t="s">
        <v>36</v>
      </c>
      <c r="AX3146" s="13" t="s">
        <v>75</v>
      </c>
      <c r="AY3146" s="248" t="s">
        <v>207</v>
      </c>
    </row>
    <row r="3147" s="14" customFormat="1">
      <c r="A3147" s="14"/>
      <c r="B3147" s="249"/>
      <c r="C3147" s="250"/>
      <c r="D3147" s="240" t="s">
        <v>327</v>
      </c>
      <c r="E3147" s="251" t="s">
        <v>19</v>
      </c>
      <c r="F3147" s="252" t="s">
        <v>3597</v>
      </c>
      <c r="G3147" s="250"/>
      <c r="H3147" s="253">
        <v>85.549999999999997</v>
      </c>
      <c r="I3147" s="254"/>
      <c r="J3147" s="250"/>
      <c r="K3147" s="250"/>
      <c r="L3147" s="255"/>
      <c r="M3147" s="256"/>
      <c r="N3147" s="257"/>
      <c r="O3147" s="257"/>
      <c r="P3147" s="257"/>
      <c r="Q3147" s="257"/>
      <c r="R3147" s="257"/>
      <c r="S3147" s="257"/>
      <c r="T3147" s="258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9" t="s">
        <v>327</v>
      </c>
      <c r="AU3147" s="259" t="s">
        <v>85</v>
      </c>
      <c r="AV3147" s="14" t="s">
        <v>85</v>
      </c>
      <c r="AW3147" s="14" t="s">
        <v>36</v>
      </c>
      <c r="AX3147" s="14" t="s">
        <v>75</v>
      </c>
      <c r="AY3147" s="259" t="s">
        <v>207</v>
      </c>
    </row>
    <row r="3148" s="16" customFormat="1">
      <c r="A3148" s="16"/>
      <c r="B3148" s="271"/>
      <c r="C3148" s="272"/>
      <c r="D3148" s="240" t="s">
        <v>327</v>
      </c>
      <c r="E3148" s="273" t="s">
        <v>19</v>
      </c>
      <c r="F3148" s="274" t="s">
        <v>420</v>
      </c>
      <c r="G3148" s="272"/>
      <c r="H3148" s="275">
        <v>971.40300000000002</v>
      </c>
      <c r="I3148" s="276"/>
      <c r="J3148" s="272"/>
      <c r="K3148" s="272"/>
      <c r="L3148" s="277"/>
      <c r="M3148" s="278"/>
      <c r="N3148" s="279"/>
      <c r="O3148" s="279"/>
      <c r="P3148" s="279"/>
      <c r="Q3148" s="279"/>
      <c r="R3148" s="279"/>
      <c r="S3148" s="279"/>
      <c r="T3148" s="280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1" t="s">
        <v>327</v>
      </c>
      <c r="AU3148" s="281" t="s">
        <v>85</v>
      </c>
      <c r="AV3148" s="16" t="s">
        <v>216</v>
      </c>
      <c r="AW3148" s="16" t="s">
        <v>36</v>
      </c>
      <c r="AX3148" s="16" t="s">
        <v>75</v>
      </c>
      <c r="AY3148" s="281" t="s">
        <v>207</v>
      </c>
    </row>
    <row r="3149" s="13" customFormat="1">
      <c r="A3149" s="13"/>
      <c r="B3149" s="238"/>
      <c r="C3149" s="239"/>
      <c r="D3149" s="240" t="s">
        <v>327</v>
      </c>
      <c r="E3149" s="241" t="s">
        <v>19</v>
      </c>
      <c r="F3149" s="242" t="s">
        <v>3598</v>
      </c>
      <c r="G3149" s="239"/>
      <c r="H3149" s="241" t="s">
        <v>19</v>
      </c>
      <c r="I3149" s="243"/>
      <c r="J3149" s="239"/>
      <c r="K3149" s="239"/>
      <c r="L3149" s="244"/>
      <c r="M3149" s="245"/>
      <c r="N3149" s="246"/>
      <c r="O3149" s="246"/>
      <c r="P3149" s="246"/>
      <c r="Q3149" s="246"/>
      <c r="R3149" s="246"/>
      <c r="S3149" s="246"/>
      <c r="T3149" s="247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8" t="s">
        <v>327</v>
      </c>
      <c r="AU3149" s="248" t="s">
        <v>85</v>
      </c>
      <c r="AV3149" s="13" t="s">
        <v>82</v>
      </c>
      <c r="AW3149" s="13" t="s">
        <v>36</v>
      </c>
      <c r="AX3149" s="13" t="s">
        <v>75</v>
      </c>
      <c r="AY3149" s="248" t="s">
        <v>207</v>
      </c>
    </row>
    <row r="3150" s="14" customFormat="1">
      <c r="A3150" s="14"/>
      <c r="B3150" s="249"/>
      <c r="C3150" s="250"/>
      <c r="D3150" s="240" t="s">
        <v>327</v>
      </c>
      <c r="E3150" s="251" t="s">
        <v>19</v>
      </c>
      <c r="F3150" s="252" t="s">
        <v>3599</v>
      </c>
      <c r="G3150" s="250"/>
      <c r="H3150" s="253">
        <v>96.239999999999995</v>
      </c>
      <c r="I3150" s="254"/>
      <c r="J3150" s="250"/>
      <c r="K3150" s="250"/>
      <c r="L3150" s="255"/>
      <c r="M3150" s="256"/>
      <c r="N3150" s="257"/>
      <c r="O3150" s="257"/>
      <c r="P3150" s="257"/>
      <c r="Q3150" s="257"/>
      <c r="R3150" s="257"/>
      <c r="S3150" s="257"/>
      <c r="T3150" s="258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9" t="s">
        <v>327</v>
      </c>
      <c r="AU3150" s="259" t="s">
        <v>85</v>
      </c>
      <c r="AV3150" s="14" t="s">
        <v>85</v>
      </c>
      <c r="AW3150" s="14" t="s">
        <v>36</v>
      </c>
      <c r="AX3150" s="14" t="s">
        <v>75</v>
      </c>
      <c r="AY3150" s="259" t="s">
        <v>207</v>
      </c>
    </row>
    <row r="3151" s="16" customFormat="1">
      <c r="A3151" s="16"/>
      <c r="B3151" s="271"/>
      <c r="C3151" s="272"/>
      <c r="D3151" s="240" t="s">
        <v>327</v>
      </c>
      <c r="E3151" s="273" t="s">
        <v>19</v>
      </c>
      <c r="F3151" s="274" t="s">
        <v>420</v>
      </c>
      <c r="G3151" s="272"/>
      <c r="H3151" s="275">
        <v>96.239999999999995</v>
      </c>
      <c r="I3151" s="276"/>
      <c r="J3151" s="272"/>
      <c r="K3151" s="272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T3151" s="281" t="s">
        <v>327</v>
      </c>
      <c r="AU3151" s="281" t="s">
        <v>85</v>
      </c>
      <c r="AV3151" s="16" t="s">
        <v>216</v>
      </c>
      <c r="AW3151" s="16" t="s">
        <v>36</v>
      </c>
      <c r="AX3151" s="16" t="s">
        <v>75</v>
      </c>
      <c r="AY3151" s="281" t="s">
        <v>207</v>
      </c>
    </row>
    <row r="3152" s="13" customFormat="1">
      <c r="A3152" s="13"/>
      <c r="B3152" s="238"/>
      <c r="C3152" s="239"/>
      <c r="D3152" s="240" t="s">
        <v>327</v>
      </c>
      <c r="E3152" s="241" t="s">
        <v>19</v>
      </c>
      <c r="F3152" s="242" t="s">
        <v>3600</v>
      </c>
      <c r="G3152" s="239"/>
      <c r="H3152" s="241" t="s">
        <v>19</v>
      </c>
      <c r="I3152" s="243"/>
      <c r="J3152" s="239"/>
      <c r="K3152" s="239"/>
      <c r="L3152" s="244"/>
      <c r="M3152" s="245"/>
      <c r="N3152" s="246"/>
      <c r="O3152" s="246"/>
      <c r="P3152" s="246"/>
      <c r="Q3152" s="246"/>
      <c r="R3152" s="246"/>
      <c r="S3152" s="246"/>
      <c r="T3152" s="247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8" t="s">
        <v>327</v>
      </c>
      <c r="AU3152" s="248" t="s">
        <v>85</v>
      </c>
      <c r="AV3152" s="13" t="s">
        <v>82</v>
      </c>
      <c r="AW3152" s="13" t="s">
        <v>36</v>
      </c>
      <c r="AX3152" s="13" t="s">
        <v>75</v>
      </c>
      <c r="AY3152" s="248" t="s">
        <v>207</v>
      </c>
    </row>
    <row r="3153" s="14" customFormat="1">
      <c r="A3153" s="14"/>
      <c r="B3153" s="249"/>
      <c r="C3153" s="250"/>
      <c r="D3153" s="240" t="s">
        <v>327</v>
      </c>
      <c r="E3153" s="251" t="s">
        <v>19</v>
      </c>
      <c r="F3153" s="252" t="s">
        <v>3601</v>
      </c>
      <c r="G3153" s="250"/>
      <c r="H3153" s="253">
        <v>314.88</v>
      </c>
      <c r="I3153" s="254"/>
      <c r="J3153" s="250"/>
      <c r="K3153" s="250"/>
      <c r="L3153" s="255"/>
      <c r="M3153" s="256"/>
      <c r="N3153" s="257"/>
      <c r="O3153" s="257"/>
      <c r="P3153" s="257"/>
      <c r="Q3153" s="257"/>
      <c r="R3153" s="257"/>
      <c r="S3153" s="257"/>
      <c r="T3153" s="258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9" t="s">
        <v>327</v>
      </c>
      <c r="AU3153" s="259" t="s">
        <v>85</v>
      </c>
      <c r="AV3153" s="14" t="s">
        <v>85</v>
      </c>
      <c r="AW3153" s="14" t="s">
        <v>36</v>
      </c>
      <c r="AX3153" s="14" t="s">
        <v>75</v>
      </c>
      <c r="AY3153" s="259" t="s">
        <v>207</v>
      </c>
    </row>
    <row r="3154" s="13" customFormat="1">
      <c r="A3154" s="13"/>
      <c r="B3154" s="238"/>
      <c r="C3154" s="239"/>
      <c r="D3154" s="240" t="s">
        <v>327</v>
      </c>
      <c r="E3154" s="241" t="s">
        <v>19</v>
      </c>
      <c r="F3154" s="242" t="s">
        <v>3602</v>
      </c>
      <c r="G3154" s="239"/>
      <c r="H3154" s="241" t="s">
        <v>19</v>
      </c>
      <c r="I3154" s="243"/>
      <c r="J3154" s="239"/>
      <c r="K3154" s="239"/>
      <c r="L3154" s="244"/>
      <c r="M3154" s="245"/>
      <c r="N3154" s="246"/>
      <c r="O3154" s="246"/>
      <c r="P3154" s="246"/>
      <c r="Q3154" s="246"/>
      <c r="R3154" s="246"/>
      <c r="S3154" s="246"/>
      <c r="T3154" s="247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8" t="s">
        <v>327</v>
      </c>
      <c r="AU3154" s="248" t="s">
        <v>85</v>
      </c>
      <c r="AV3154" s="13" t="s">
        <v>82</v>
      </c>
      <c r="AW3154" s="13" t="s">
        <v>36</v>
      </c>
      <c r="AX3154" s="13" t="s">
        <v>75</v>
      </c>
      <c r="AY3154" s="248" t="s">
        <v>207</v>
      </c>
    </row>
    <row r="3155" s="14" customFormat="1">
      <c r="A3155" s="14"/>
      <c r="B3155" s="249"/>
      <c r="C3155" s="250"/>
      <c r="D3155" s="240" t="s">
        <v>327</v>
      </c>
      <c r="E3155" s="251" t="s">
        <v>19</v>
      </c>
      <c r="F3155" s="252" t="s">
        <v>3603</v>
      </c>
      <c r="G3155" s="250"/>
      <c r="H3155" s="253">
        <v>27.48</v>
      </c>
      <c r="I3155" s="254"/>
      <c r="J3155" s="250"/>
      <c r="K3155" s="250"/>
      <c r="L3155" s="255"/>
      <c r="M3155" s="256"/>
      <c r="N3155" s="257"/>
      <c r="O3155" s="257"/>
      <c r="P3155" s="257"/>
      <c r="Q3155" s="257"/>
      <c r="R3155" s="257"/>
      <c r="S3155" s="257"/>
      <c r="T3155" s="258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9" t="s">
        <v>327</v>
      </c>
      <c r="AU3155" s="259" t="s">
        <v>85</v>
      </c>
      <c r="AV3155" s="14" t="s">
        <v>85</v>
      </c>
      <c r="AW3155" s="14" t="s">
        <v>36</v>
      </c>
      <c r="AX3155" s="14" t="s">
        <v>75</v>
      </c>
      <c r="AY3155" s="259" t="s">
        <v>207</v>
      </c>
    </row>
    <row r="3156" s="16" customFormat="1">
      <c r="A3156" s="16"/>
      <c r="B3156" s="271"/>
      <c r="C3156" s="272"/>
      <c r="D3156" s="240" t="s">
        <v>327</v>
      </c>
      <c r="E3156" s="273" t="s">
        <v>19</v>
      </c>
      <c r="F3156" s="274" t="s">
        <v>420</v>
      </c>
      <c r="G3156" s="272"/>
      <c r="H3156" s="275">
        <v>342.36000000000001</v>
      </c>
      <c r="I3156" s="276"/>
      <c r="J3156" s="272"/>
      <c r="K3156" s="272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1" t="s">
        <v>327</v>
      </c>
      <c r="AU3156" s="281" t="s">
        <v>85</v>
      </c>
      <c r="AV3156" s="16" t="s">
        <v>216</v>
      </c>
      <c r="AW3156" s="16" t="s">
        <v>36</v>
      </c>
      <c r="AX3156" s="16" t="s">
        <v>75</v>
      </c>
      <c r="AY3156" s="281" t="s">
        <v>207</v>
      </c>
    </row>
    <row r="3157" s="13" customFormat="1">
      <c r="A3157" s="13"/>
      <c r="B3157" s="238"/>
      <c r="C3157" s="239"/>
      <c r="D3157" s="240" t="s">
        <v>327</v>
      </c>
      <c r="E3157" s="241" t="s">
        <v>19</v>
      </c>
      <c r="F3157" s="242" t="s">
        <v>3604</v>
      </c>
      <c r="G3157" s="239"/>
      <c r="H3157" s="241" t="s">
        <v>19</v>
      </c>
      <c r="I3157" s="243"/>
      <c r="J3157" s="239"/>
      <c r="K3157" s="239"/>
      <c r="L3157" s="244"/>
      <c r="M3157" s="245"/>
      <c r="N3157" s="246"/>
      <c r="O3157" s="246"/>
      <c r="P3157" s="246"/>
      <c r="Q3157" s="246"/>
      <c r="R3157" s="246"/>
      <c r="S3157" s="246"/>
      <c r="T3157" s="247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8" t="s">
        <v>327</v>
      </c>
      <c r="AU3157" s="248" t="s">
        <v>85</v>
      </c>
      <c r="AV3157" s="13" t="s">
        <v>82</v>
      </c>
      <c r="AW3157" s="13" t="s">
        <v>36</v>
      </c>
      <c r="AX3157" s="13" t="s">
        <v>75</v>
      </c>
      <c r="AY3157" s="248" t="s">
        <v>207</v>
      </c>
    </row>
    <row r="3158" s="13" customFormat="1">
      <c r="A3158" s="13"/>
      <c r="B3158" s="238"/>
      <c r="C3158" s="239"/>
      <c r="D3158" s="240" t="s">
        <v>327</v>
      </c>
      <c r="E3158" s="241" t="s">
        <v>19</v>
      </c>
      <c r="F3158" s="242" t="s">
        <v>3605</v>
      </c>
      <c r="G3158" s="239"/>
      <c r="H3158" s="241" t="s">
        <v>19</v>
      </c>
      <c r="I3158" s="243"/>
      <c r="J3158" s="239"/>
      <c r="K3158" s="239"/>
      <c r="L3158" s="244"/>
      <c r="M3158" s="245"/>
      <c r="N3158" s="246"/>
      <c r="O3158" s="246"/>
      <c r="P3158" s="246"/>
      <c r="Q3158" s="246"/>
      <c r="R3158" s="246"/>
      <c r="S3158" s="246"/>
      <c r="T3158" s="247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8" t="s">
        <v>327</v>
      </c>
      <c r="AU3158" s="248" t="s">
        <v>85</v>
      </c>
      <c r="AV3158" s="13" t="s">
        <v>82</v>
      </c>
      <c r="AW3158" s="13" t="s">
        <v>36</v>
      </c>
      <c r="AX3158" s="13" t="s">
        <v>75</v>
      </c>
      <c r="AY3158" s="248" t="s">
        <v>207</v>
      </c>
    </row>
    <row r="3159" s="14" customFormat="1">
      <c r="A3159" s="14"/>
      <c r="B3159" s="249"/>
      <c r="C3159" s="250"/>
      <c r="D3159" s="240" t="s">
        <v>327</v>
      </c>
      <c r="E3159" s="251" t="s">
        <v>19</v>
      </c>
      <c r="F3159" s="252" t="s">
        <v>3606</v>
      </c>
      <c r="G3159" s="250"/>
      <c r="H3159" s="253">
        <v>534.173</v>
      </c>
      <c r="I3159" s="254"/>
      <c r="J3159" s="250"/>
      <c r="K3159" s="250"/>
      <c r="L3159" s="255"/>
      <c r="M3159" s="256"/>
      <c r="N3159" s="257"/>
      <c r="O3159" s="257"/>
      <c r="P3159" s="257"/>
      <c r="Q3159" s="257"/>
      <c r="R3159" s="257"/>
      <c r="S3159" s="257"/>
      <c r="T3159" s="258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9" t="s">
        <v>327</v>
      </c>
      <c r="AU3159" s="259" t="s">
        <v>85</v>
      </c>
      <c r="AV3159" s="14" t="s">
        <v>85</v>
      </c>
      <c r="AW3159" s="14" t="s">
        <v>36</v>
      </c>
      <c r="AX3159" s="14" t="s">
        <v>75</v>
      </c>
      <c r="AY3159" s="259" t="s">
        <v>207</v>
      </c>
    </row>
    <row r="3160" s="13" customFormat="1">
      <c r="A3160" s="13"/>
      <c r="B3160" s="238"/>
      <c r="C3160" s="239"/>
      <c r="D3160" s="240" t="s">
        <v>327</v>
      </c>
      <c r="E3160" s="241" t="s">
        <v>19</v>
      </c>
      <c r="F3160" s="242" t="s">
        <v>3607</v>
      </c>
      <c r="G3160" s="239"/>
      <c r="H3160" s="241" t="s">
        <v>19</v>
      </c>
      <c r="I3160" s="243"/>
      <c r="J3160" s="239"/>
      <c r="K3160" s="239"/>
      <c r="L3160" s="244"/>
      <c r="M3160" s="245"/>
      <c r="N3160" s="246"/>
      <c r="O3160" s="246"/>
      <c r="P3160" s="246"/>
      <c r="Q3160" s="246"/>
      <c r="R3160" s="246"/>
      <c r="S3160" s="246"/>
      <c r="T3160" s="247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8" t="s">
        <v>327</v>
      </c>
      <c r="AU3160" s="248" t="s">
        <v>85</v>
      </c>
      <c r="AV3160" s="13" t="s">
        <v>82</v>
      </c>
      <c r="AW3160" s="13" t="s">
        <v>36</v>
      </c>
      <c r="AX3160" s="13" t="s">
        <v>75</v>
      </c>
      <c r="AY3160" s="248" t="s">
        <v>207</v>
      </c>
    </row>
    <row r="3161" s="14" customFormat="1">
      <c r="A3161" s="14"/>
      <c r="B3161" s="249"/>
      <c r="C3161" s="250"/>
      <c r="D3161" s="240" t="s">
        <v>327</v>
      </c>
      <c r="E3161" s="251" t="s">
        <v>19</v>
      </c>
      <c r="F3161" s="252" t="s">
        <v>3608</v>
      </c>
      <c r="G3161" s="250"/>
      <c r="H3161" s="253">
        <v>391.83999999999998</v>
      </c>
      <c r="I3161" s="254"/>
      <c r="J3161" s="250"/>
      <c r="K3161" s="250"/>
      <c r="L3161" s="255"/>
      <c r="M3161" s="256"/>
      <c r="N3161" s="257"/>
      <c r="O3161" s="257"/>
      <c r="P3161" s="257"/>
      <c r="Q3161" s="257"/>
      <c r="R3161" s="257"/>
      <c r="S3161" s="257"/>
      <c r="T3161" s="258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9" t="s">
        <v>327</v>
      </c>
      <c r="AU3161" s="259" t="s">
        <v>85</v>
      </c>
      <c r="AV3161" s="14" t="s">
        <v>85</v>
      </c>
      <c r="AW3161" s="14" t="s">
        <v>36</v>
      </c>
      <c r="AX3161" s="14" t="s">
        <v>75</v>
      </c>
      <c r="AY3161" s="259" t="s">
        <v>207</v>
      </c>
    </row>
    <row r="3162" s="16" customFormat="1">
      <c r="A3162" s="16"/>
      <c r="B3162" s="271"/>
      <c r="C3162" s="272"/>
      <c r="D3162" s="240" t="s">
        <v>327</v>
      </c>
      <c r="E3162" s="273" t="s">
        <v>19</v>
      </c>
      <c r="F3162" s="274" t="s">
        <v>420</v>
      </c>
      <c r="G3162" s="272"/>
      <c r="H3162" s="275">
        <v>926.01300000000003</v>
      </c>
      <c r="I3162" s="276"/>
      <c r="J3162" s="272"/>
      <c r="K3162" s="272"/>
      <c r="L3162" s="277"/>
      <c r="M3162" s="278"/>
      <c r="N3162" s="279"/>
      <c r="O3162" s="279"/>
      <c r="P3162" s="279"/>
      <c r="Q3162" s="279"/>
      <c r="R3162" s="279"/>
      <c r="S3162" s="279"/>
      <c r="T3162" s="280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T3162" s="281" t="s">
        <v>327</v>
      </c>
      <c r="AU3162" s="281" t="s">
        <v>85</v>
      </c>
      <c r="AV3162" s="16" t="s">
        <v>216</v>
      </c>
      <c r="AW3162" s="16" t="s">
        <v>36</v>
      </c>
      <c r="AX3162" s="16" t="s">
        <v>75</v>
      </c>
      <c r="AY3162" s="281" t="s">
        <v>207</v>
      </c>
    </row>
    <row r="3163" s="15" customFormat="1">
      <c r="A3163" s="15"/>
      <c r="B3163" s="260"/>
      <c r="C3163" s="261"/>
      <c r="D3163" s="240" t="s">
        <v>327</v>
      </c>
      <c r="E3163" s="262" t="s">
        <v>19</v>
      </c>
      <c r="F3163" s="263" t="s">
        <v>345</v>
      </c>
      <c r="G3163" s="261"/>
      <c r="H3163" s="264">
        <v>2336.0160000000001</v>
      </c>
      <c r="I3163" s="265"/>
      <c r="J3163" s="261"/>
      <c r="K3163" s="261"/>
      <c r="L3163" s="266"/>
      <c r="M3163" s="267"/>
      <c r="N3163" s="268"/>
      <c r="O3163" s="268"/>
      <c r="P3163" s="268"/>
      <c r="Q3163" s="268"/>
      <c r="R3163" s="268"/>
      <c r="S3163" s="268"/>
      <c r="T3163" s="269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70" t="s">
        <v>327</v>
      </c>
      <c r="AU3163" s="270" t="s">
        <v>85</v>
      </c>
      <c r="AV3163" s="15" t="s">
        <v>215</v>
      </c>
      <c r="AW3163" s="15" t="s">
        <v>36</v>
      </c>
      <c r="AX3163" s="15" t="s">
        <v>82</v>
      </c>
      <c r="AY3163" s="270" t="s">
        <v>207</v>
      </c>
    </row>
    <row r="3164" s="2" customFormat="1" ht="24.15" customHeight="1">
      <c r="A3164" s="40"/>
      <c r="B3164" s="41"/>
      <c r="C3164" s="214" t="s">
        <v>3609</v>
      </c>
      <c r="D3164" s="214" t="s">
        <v>211</v>
      </c>
      <c r="E3164" s="215" t="s">
        <v>3610</v>
      </c>
      <c r="F3164" s="216" t="s">
        <v>3611</v>
      </c>
      <c r="G3164" s="217" t="s">
        <v>220</v>
      </c>
      <c r="H3164" s="218">
        <v>3590.681</v>
      </c>
      <c r="I3164" s="219"/>
      <c r="J3164" s="220">
        <f>ROUND(I3164*H3164,2)</f>
        <v>0</v>
      </c>
      <c r="K3164" s="216" t="s">
        <v>323</v>
      </c>
      <c r="L3164" s="46"/>
      <c r="M3164" s="229" t="s">
        <v>19</v>
      </c>
      <c r="N3164" s="230" t="s">
        <v>46</v>
      </c>
      <c r="O3164" s="86"/>
      <c r="P3164" s="231">
        <f>O3164*H3164</f>
        <v>0</v>
      </c>
      <c r="Q3164" s="231">
        <v>0.00017000000000000001</v>
      </c>
      <c r="R3164" s="231">
        <f>Q3164*H3164</f>
        <v>0.61041577000000002</v>
      </c>
      <c r="S3164" s="231">
        <v>0</v>
      </c>
      <c r="T3164" s="232">
        <f>S3164*H3164</f>
        <v>0</v>
      </c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R3164" s="226" t="s">
        <v>486</v>
      </c>
      <c r="AT3164" s="226" t="s">
        <v>211</v>
      </c>
      <c r="AU3164" s="226" t="s">
        <v>85</v>
      </c>
      <c r="AY3164" s="19" t="s">
        <v>207</v>
      </c>
      <c r="BE3164" s="227">
        <f>IF(N3164="základní",J3164,0)</f>
        <v>0</v>
      </c>
      <c r="BF3164" s="227">
        <f>IF(N3164="snížená",J3164,0)</f>
        <v>0</v>
      </c>
      <c r="BG3164" s="227">
        <f>IF(N3164="zákl. přenesená",J3164,0)</f>
        <v>0</v>
      </c>
      <c r="BH3164" s="227">
        <f>IF(N3164="sníž. přenesená",J3164,0)</f>
        <v>0</v>
      </c>
      <c r="BI3164" s="227">
        <f>IF(N3164="nulová",J3164,0)</f>
        <v>0</v>
      </c>
      <c r="BJ3164" s="19" t="s">
        <v>82</v>
      </c>
      <c r="BK3164" s="227">
        <f>ROUND(I3164*H3164,2)</f>
        <v>0</v>
      </c>
      <c r="BL3164" s="19" t="s">
        <v>486</v>
      </c>
      <c r="BM3164" s="226" t="s">
        <v>3612</v>
      </c>
    </row>
    <row r="3165" s="2" customFormat="1">
      <c r="A3165" s="40"/>
      <c r="B3165" s="41"/>
      <c r="C3165" s="42"/>
      <c r="D3165" s="233" t="s">
        <v>325</v>
      </c>
      <c r="E3165" s="42"/>
      <c r="F3165" s="234" t="s">
        <v>3613</v>
      </c>
      <c r="G3165" s="42"/>
      <c r="H3165" s="42"/>
      <c r="I3165" s="235"/>
      <c r="J3165" s="42"/>
      <c r="K3165" s="42"/>
      <c r="L3165" s="46"/>
      <c r="M3165" s="236"/>
      <c r="N3165" s="237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325</v>
      </c>
      <c r="AU3165" s="19" t="s">
        <v>85</v>
      </c>
    </row>
    <row r="3166" s="13" customFormat="1">
      <c r="A3166" s="13"/>
      <c r="B3166" s="238"/>
      <c r="C3166" s="239"/>
      <c r="D3166" s="240" t="s">
        <v>327</v>
      </c>
      <c r="E3166" s="241" t="s">
        <v>19</v>
      </c>
      <c r="F3166" s="242" t="s">
        <v>3614</v>
      </c>
      <c r="G3166" s="239"/>
      <c r="H3166" s="241" t="s">
        <v>19</v>
      </c>
      <c r="I3166" s="243"/>
      <c r="J3166" s="239"/>
      <c r="K3166" s="239"/>
      <c r="L3166" s="244"/>
      <c r="M3166" s="245"/>
      <c r="N3166" s="246"/>
      <c r="O3166" s="246"/>
      <c r="P3166" s="246"/>
      <c r="Q3166" s="246"/>
      <c r="R3166" s="246"/>
      <c r="S3166" s="246"/>
      <c r="T3166" s="247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8" t="s">
        <v>327</v>
      </c>
      <c r="AU3166" s="248" t="s">
        <v>85</v>
      </c>
      <c r="AV3166" s="13" t="s">
        <v>82</v>
      </c>
      <c r="AW3166" s="13" t="s">
        <v>36</v>
      </c>
      <c r="AX3166" s="13" t="s">
        <v>75</v>
      </c>
      <c r="AY3166" s="248" t="s">
        <v>207</v>
      </c>
    </row>
    <row r="3167" s="13" customFormat="1">
      <c r="A3167" s="13"/>
      <c r="B3167" s="238"/>
      <c r="C3167" s="239"/>
      <c r="D3167" s="240" t="s">
        <v>327</v>
      </c>
      <c r="E3167" s="241" t="s">
        <v>19</v>
      </c>
      <c r="F3167" s="242" t="s">
        <v>3615</v>
      </c>
      <c r="G3167" s="239"/>
      <c r="H3167" s="241" t="s">
        <v>19</v>
      </c>
      <c r="I3167" s="243"/>
      <c r="J3167" s="239"/>
      <c r="K3167" s="239"/>
      <c r="L3167" s="244"/>
      <c r="M3167" s="245"/>
      <c r="N3167" s="246"/>
      <c r="O3167" s="246"/>
      <c r="P3167" s="246"/>
      <c r="Q3167" s="246"/>
      <c r="R3167" s="246"/>
      <c r="S3167" s="246"/>
      <c r="T3167" s="247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8" t="s">
        <v>327</v>
      </c>
      <c r="AU3167" s="248" t="s">
        <v>85</v>
      </c>
      <c r="AV3167" s="13" t="s">
        <v>82</v>
      </c>
      <c r="AW3167" s="13" t="s">
        <v>36</v>
      </c>
      <c r="AX3167" s="13" t="s">
        <v>75</v>
      </c>
      <c r="AY3167" s="248" t="s">
        <v>207</v>
      </c>
    </row>
    <row r="3168" s="13" customFormat="1">
      <c r="A3168" s="13"/>
      <c r="B3168" s="238"/>
      <c r="C3168" s="239"/>
      <c r="D3168" s="240" t="s">
        <v>327</v>
      </c>
      <c r="E3168" s="241" t="s">
        <v>19</v>
      </c>
      <c r="F3168" s="242" t="s">
        <v>3616</v>
      </c>
      <c r="G3168" s="239"/>
      <c r="H3168" s="241" t="s">
        <v>19</v>
      </c>
      <c r="I3168" s="243"/>
      <c r="J3168" s="239"/>
      <c r="K3168" s="239"/>
      <c r="L3168" s="244"/>
      <c r="M3168" s="245"/>
      <c r="N3168" s="246"/>
      <c r="O3168" s="246"/>
      <c r="P3168" s="246"/>
      <c r="Q3168" s="246"/>
      <c r="R3168" s="246"/>
      <c r="S3168" s="246"/>
      <c r="T3168" s="247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8" t="s">
        <v>327</v>
      </c>
      <c r="AU3168" s="248" t="s">
        <v>85</v>
      </c>
      <c r="AV3168" s="13" t="s">
        <v>82</v>
      </c>
      <c r="AW3168" s="13" t="s">
        <v>36</v>
      </c>
      <c r="AX3168" s="13" t="s">
        <v>75</v>
      </c>
      <c r="AY3168" s="248" t="s">
        <v>207</v>
      </c>
    </row>
    <row r="3169" s="13" customFormat="1">
      <c r="A3169" s="13"/>
      <c r="B3169" s="238"/>
      <c r="C3169" s="239"/>
      <c r="D3169" s="240" t="s">
        <v>327</v>
      </c>
      <c r="E3169" s="241" t="s">
        <v>19</v>
      </c>
      <c r="F3169" s="242" t="s">
        <v>3617</v>
      </c>
      <c r="G3169" s="239"/>
      <c r="H3169" s="241" t="s">
        <v>19</v>
      </c>
      <c r="I3169" s="243"/>
      <c r="J3169" s="239"/>
      <c r="K3169" s="239"/>
      <c r="L3169" s="244"/>
      <c r="M3169" s="245"/>
      <c r="N3169" s="246"/>
      <c r="O3169" s="246"/>
      <c r="P3169" s="246"/>
      <c r="Q3169" s="246"/>
      <c r="R3169" s="246"/>
      <c r="S3169" s="246"/>
      <c r="T3169" s="247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8" t="s">
        <v>327</v>
      </c>
      <c r="AU3169" s="248" t="s">
        <v>85</v>
      </c>
      <c r="AV3169" s="13" t="s">
        <v>82</v>
      </c>
      <c r="AW3169" s="13" t="s">
        <v>36</v>
      </c>
      <c r="AX3169" s="13" t="s">
        <v>75</v>
      </c>
      <c r="AY3169" s="248" t="s">
        <v>207</v>
      </c>
    </row>
    <row r="3170" s="13" customFormat="1">
      <c r="A3170" s="13"/>
      <c r="B3170" s="238"/>
      <c r="C3170" s="239"/>
      <c r="D3170" s="240" t="s">
        <v>327</v>
      </c>
      <c r="E3170" s="241" t="s">
        <v>19</v>
      </c>
      <c r="F3170" s="242" t="s">
        <v>3618</v>
      </c>
      <c r="G3170" s="239"/>
      <c r="H3170" s="241" t="s">
        <v>19</v>
      </c>
      <c r="I3170" s="243"/>
      <c r="J3170" s="239"/>
      <c r="K3170" s="239"/>
      <c r="L3170" s="244"/>
      <c r="M3170" s="245"/>
      <c r="N3170" s="246"/>
      <c r="O3170" s="246"/>
      <c r="P3170" s="246"/>
      <c r="Q3170" s="246"/>
      <c r="R3170" s="246"/>
      <c r="S3170" s="246"/>
      <c r="T3170" s="247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8" t="s">
        <v>327</v>
      </c>
      <c r="AU3170" s="248" t="s">
        <v>85</v>
      </c>
      <c r="AV3170" s="13" t="s">
        <v>82</v>
      </c>
      <c r="AW3170" s="13" t="s">
        <v>36</v>
      </c>
      <c r="AX3170" s="13" t="s">
        <v>75</v>
      </c>
      <c r="AY3170" s="248" t="s">
        <v>207</v>
      </c>
    </row>
    <row r="3171" s="13" customFormat="1">
      <c r="A3171" s="13"/>
      <c r="B3171" s="238"/>
      <c r="C3171" s="239"/>
      <c r="D3171" s="240" t="s">
        <v>327</v>
      </c>
      <c r="E3171" s="241" t="s">
        <v>19</v>
      </c>
      <c r="F3171" s="242" t="s">
        <v>3619</v>
      </c>
      <c r="G3171" s="239"/>
      <c r="H3171" s="241" t="s">
        <v>19</v>
      </c>
      <c r="I3171" s="243"/>
      <c r="J3171" s="239"/>
      <c r="K3171" s="239"/>
      <c r="L3171" s="244"/>
      <c r="M3171" s="245"/>
      <c r="N3171" s="246"/>
      <c r="O3171" s="246"/>
      <c r="P3171" s="246"/>
      <c r="Q3171" s="246"/>
      <c r="R3171" s="246"/>
      <c r="S3171" s="246"/>
      <c r="T3171" s="247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8" t="s">
        <v>327</v>
      </c>
      <c r="AU3171" s="248" t="s">
        <v>85</v>
      </c>
      <c r="AV3171" s="13" t="s">
        <v>82</v>
      </c>
      <c r="AW3171" s="13" t="s">
        <v>36</v>
      </c>
      <c r="AX3171" s="13" t="s">
        <v>75</v>
      </c>
      <c r="AY3171" s="248" t="s">
        <v>207</v>
      </c>
    </row>
    <row r="3172" s="13" customFormat="1">
      <c r="A3172" s="13"/>
      <c r="B3172" s="238"/>
      <c r="C3172" s="239"/>
      <c r="D3172" s="240" t="s">
        <v>327</v>
      </c>
      <c r="E3172" s="241" t="s">
        <v>19</v>
      </c>
      <c r="F3172" s="242" t="s">
        <v>764</v>
      </c>
      <c r="G3172" s="239"/>
      <c r="H3172" s="241" t="s">
        <v>19</v>
      </c>
      <c r="I3172" s="243"/>
      <c r="J3172" s="239"/>
      <c r="K3172" s="239"/>
      <c r="L3172" s="244"/>
      <c r="M3172" s="245"/>
      <c r="N3172" s="246"/>
      <c r="O3172" s="246"/>
      <c r="P3172" s="246"/>
      <c r="Q3172" s="246"/>
      <c r="R3172" s="246"/>
      <c r="S3172" s="246"/>
      <c r="T3172" s="247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8" t="s">
        <v>327</v>
      </c>
      <c r="AU3172" s="248" t="s">
        <v>85</v>
      </c>
      <c r="AV3172" s="13" t="s">
        <v>82</v>
      </c>
      <c r="AW3172" s="13" t="s">
        <v>36</v>
      </c>
      <c r="AX3172" s="13" t="s">
        <v>75</v>
      </c>
      <c r="AY3172" s="248" t="s">
        <v>207</v>
      </c>
    </row>
    <row r="3173" s="14" customFormat="1">
      <c r="A3173" s="14"/>
      <c r="B3173" s="249"/>
      <c r="C3173" s="250"/>
      <c r="D3173" s="240" t="s">
        <v>327</v>
      </c>
      <c r="E3173" s="251" t="s">
        <v>19</v>
      </c>
      <c r="F3173" s="252" t="s">
        <v>3620</v>
      </c>
      <c r="G3173" s="250"/>
      <c r="H3173" s="253">
        <v>197.59999999999999</v>
      </c>
      <c r="I3173" s="254"/>
      <c r="J3173" s="250"/>
      <c r="K3173" s="250"/>
      <c r="L3173" s="255"/>
      <c r="M3173" s="256"/>
      <c r="N3173" s="257"/>
      <c r="O3173" s="257"/>
      <c r="P3173" s="257"/>
      <c r="Q3173" s="257"/>
      <c r="R3173" s="257"/>
      <c r="S3173" s="257"/>
      <c r="T3173" s="258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9" t="s">
        <v>327</v>
      </c>
      <c r="AU3173" s="259" t="s">
        <v>85</v>
      </c>
      <c r="AV3173" s="14" t="s">
        <v>85</v>
      </c>
      <c r="AW3173" s="14" t="s">
        <v>36</v>
      </c>
      <c r="AX3173" s="14" t="s">
        <v>75</v>
      </c>
      <c r="AY3173" s="259" t="s">
        <v>207</v>
      </c>
    </row>
    <row r="3174" s="14" customFormat="1">
      <c r="A3174" s="14"/>
      <c r="B3174" s="249"/>
      <c r="C3174" s="250"/>
      <c r="D3174" s="240" t="s">
        <v>327</v>
      </c>
      <c r="E3174" s="251" t="s">
        <v>19</v>
      </c>
      <c r="F3174" s="252" t="s">
        <v>3621</v>
      </c>
      <c r="G3174" s="250"/>
      <c r="H3174" s="253">
        <v>131.30000000000001</v>
      </c>
      <c r="I3174" s="254"/>
      <c r="J3174" s="250"/>
      <c r="K3174" s="250"/>
      <c r="L3174" s="255"/>
      <c r="M3174" s="256"/>
      <c r="N3174" s="257"/>
      <c r="O3174" s="257"/>
      <c r="P3174" s="257"/>
      <c r="Q3174" s="257"/>
      <c r="R3174" s="257"/>
      <c r="S3174" s="257"/>
      <c r="T3174" s="258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9" t="s">
        <v>327</v>
      </c>
      <c r="AU3174" s="259" t="s">
        <v>85</v>
      </c>
      <c r="AV3174" s="14" t="s">
        <v>85</v>
      </c>
      <c r="AW3174" s="14" t="s">
        <v>36</v>
      </c>
      <c r="AX3174" s="14" t="s">
        <v>75</v>
      </c>
      <c r="AY3174" s="259" t="s">
        <v>207</v>
      </c>
    </row>
    <row r="3175" s="13" customFormat="1">
      <c r="A3175" s="13"/>
      <c r="B3175" s="238"/>
      <c r="C3175" s="239"/>
      <c r="D3175" s="240" t="s">
        <v>327</v>
      </c>
      <c r="E3175" s="241" t="s">
        <v>19</v>
      </c>
      <c r="F3175" s="242" t="s">
        <v>769</v>
      </c>
      <c r="G3175" s="239"/>
      <c r="H3175" s="241" t="s">
        <v>19</v>
      </c>
      <c r="I3175" s="243"/>
      <c r="J3175" s="239"/>
      <c r="K3175" s="239"/>
      <c r="L3175" s="244"/>
      <c r="M3175" s="245"/>
      <c r="N3175" s="246"/>
      <c r="O3175" s="246"/>
      <c r="P3175" s="246"/>
      <c r="Q3175" s="246"/>
      <c r="R3175" s="246"/>
      <c r="S3175" s="246"/>
      <c r="T3175" s="247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8" t="s">
        <v>327</v>
      </c>
      <c r="AU3175" s="248" t="s">
        <v>85</v>
      </c>
      <c r="AV3175" s="13" t="s">
        <v>82</v>
      </c>
      <c r="AW3175" s="13" t="s">
        <v>36</v>
      </c>
      <c r="AX3175" s="13" t="s">
        <v>75</v>
      </c>
      <c r="AY3175" s="248" t="s">
        <v>207</v>
      </c>
    </row>
    <row r="3176" s="14" customFormat="1">
      <c r="A3176" s="14"/>
      <c r="B3176" s="249"/>
      <c r="C3176" s="250"/>
      <c r="D3176" s="240" t="s">
        <v>327</v>
      </c>
      <c r="E3176" s="251" t="s">
        <v>19</v>
      </c>
      <c r="F3176" s="252" t="s">
        <v>3622</v>
      </c>
      <c r="G3176" s="250"/>
      <c r="H3176" s="253">
        <v>116.47</v>
      </c>
      <c r="I3176" s="254"/>
      <c r="J3176" s="250"/>
      <c r="K3176" s="250"/>
      <c r="L3176" s="255"/>
      <c r="M3176" s="256"/>
      <c r="N3176" s="257"/>
      <c r="O3176" s="257"/>
      <c r="P3176" s="257"/>
      <c r="Q3176" s="257"/>
      <c r="R3176" s="257"/>
      <c r="S3176" s="257"/>
      <c r="T3176" s="258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9" t="s">
        <v>327</v>
      </c>
      <c r="AU3176" s="259" t="s">
        <v>85</v>
      </c>
      <c r="AV3176" s="14" t="s">
        <v>85</v>
      </c>
      <c r="AW3176" s="14" t="s">
        <v>36</v>
      </c>
      <c r="AX3176" s="14" t="s">
        <v>75</v>
      </c>
      <c r="AY3176" s="259" t="s">
        <v>207</v>
      </c>
    </row>
    <row r="3177" s="14" customFormat="1">
      <c r="A3177" s="14"/>
      <c r="B3177" s="249"/>
      <c r="C3177" s="250"/>
      <c r="D3177" s="240" t="s">
        <v>327</v>
      </c>
      <c r="E3177" s="251" t="s">
        <v>19</v>
      </c>
      <c r="F3177" s="252" t="s">
        <v>3623</v>
      </c>
      <c r="G3177" s="250"/>
      <c r="H3177" s="253">
        <v>10.25</v>
      </c>
      <c r="I3177" s="254"/>
      <c r="J3177" s="250"/>
      <c r="K3177" s="250"/>
      <c r="L3177" s="255"/>
      <c r="M3177" s="256"/>
      <c r="N3177" s="257"/>
      <c r="O3177" s="257"/>
      <c r="P3177" s="257"/>
      <c r="Q3177" s="257"/>
      <c r="R3177" s="257"/>
      <c r="S3177" s="257"/>
      <c r="T3177" s="258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9" t="s">
        <v>327</v>
      </c>
      <c r="AU3177" s="259" t="s">
        <v>85</v>
      </c>
      <c r="AV3177" s="14" t="s">
        <v>85</v>
      </c>
      <c r="AW3177" s="14" t="s">
        <v>36</v>
      </c>
      <c r="AX3177" s="14" t="s">
        <v>75</v>
      </c>
      <c r="AY3177" s="259" t="s">
        <v>207</v>
      </c>
    </row>
    <row r="3178" s="13" customFormat="1">
      <c r="A3178" s="13"/>
      <c r="B3178" s="238"/>
      <c r="C3178" s="239"/>
      <c r="D3178" s="240" t="s">
        <v>327</v>
      </c>
      <c r="E3178" s="241" t="s">
        <v>19</v>
      </c>
      <c r="F3178" s="242" t="s">
        <v>3624</v>
      </c>
      <c r="G3178" s="239"/>
      <c r="H3178" s="241" t="s">
        <v>19</v>
      </c>
      <c r="I3178" s="243"/>
      <c r="J3178" s="239"/>
      <c r="K3178" s="239"/>
      <c r="L3178" s="244"/>
      <c r="M3178" s="245"/>
      <c r="N3178" s="246"/>
      <c r="O3178" s="246"/>
      <c r="P3178" s="246"/>
      <c r="Q3178" s="246"/>
      <c r="R3178" s="246"/>
      <c r="S3178" s="246"/>
      <c r="T3178" s="247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8" t="s">
        <v>327</v>
      </c>
      <c r="AU3178" s="248" t="s">
        <v>85</v>
      </c>
      <c r="AV3178" s="13" t="s">
        <v>82</v>
      </c>
      <c r="AW3178" s="13" t="s">
        <v>36</v>
      </c>
      <c r="AX3178" s="13" t="s">
        <v>75</v>
      </c>
      <c r="AY3178" s="248" t="s">
        <v>207</v>
      </c>
    </row>
    <row r="3179" s="13" customFormat="1">
      <c r="A3179" s="13"/>
      <c r="B3179" s="238"/>
      <c r="C3179" s="239"/>
      <c r="D3179" s="240" t="s">
        <v>327</v>
      </c>
      <c r="E3179" s="241" t="s">
        <v>19</v>
      </c>
      <c r="F3179" s="242" t="s">
        <v>764</v>
      </c>
      <c r="G3179" s="239"/>
      <c r="H3179" s="241" t="s">
        <v>19</v>
      </c>
      <c r="I3179" s="243"/>
      <c r="J3179" s="239"/>
      <c r="K3179" s="239"/>
      <c r="L3179" s="244"/>
      <c r="M3179" s="245"/>
      <c r="N3179" s="246"/>
      <c r="O3179" s="246"/>
      <c r="P3179" s="246"/>
      <c r="Q3179" s="246"/>
      <c r="R3179" s="246"/>
      <c r="S3179" s="246"/>
      <c r="T3179" s="247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8" t="s">
        <v>327</v>
      </c>
      <c r="AU3179" s="248" t="s">
        <v>85</v>
      </c>
      <c r="AV3179" s="13" t="s">
        <v>82</v>
      </c>
      <c r="AW3179" s="13" t="s">
        <v>36</v>
      </c>
      <c r="AX3179" s="13" t="s">
        <v>75</v>
      </c>
      <c r="AY3179" s="248" t="s">
        <v>207</v>
      </c>
    </row>
    <row r="3180" s="14" customFormat="1">
      <c r="A3180" s="14"/>
      <c r="B3180" s="249"/>
      <c r="C3180" s="250"/>
      <c r="D3180" s="240" t="s">
        <v>327</v>
      </c>
      <c r="E3180" s="251" t="s">
        <v>19</v>
      </c>
      <c r="F3180" s="252" t="s">
        <v>3625</v>
      </c>
      <c r="G3180" s="250"/>
      <c r="H3180" s="253">
        <v>1085.26</v>
      </c>
      <c r="I3180" s="254"/>
      <c r="J3180" s="250"/>
      <c r="K3180" s="250"/>
      <c r="L3180" s="255"/>
      <c r="M3180" s="256"/>
      <c r="N3180" s="257"/>
      <c r="O3180" s="257"/>
      <c r="P3180" s="257"/>
      <c r="Q3180" s="257"/>
      <c r="R3180" s="257"/>
      <c r="S3180" s="257"/>
      <c r="T3180" s="258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9" t="s">
        <v>327</v>
      </c>
      <c r="AU3180" s="259" t="s">
        <v>85</v>
      </c>
      <c r="AV3180" s="14" t="s">
        <v>85</v>
      </c>
      <c r="AW3180" s="14" t="s">
        <v>36</v>
      </c>
      <c r="AX3180" s="14" t="s">
        <v>75</v>
      </c>
      <c r="AY3180" s="259" t="s">
        <v>207</v>
      </c>
    </row>
    <row r="3181" s="13" customFormat="1">
      <c r="A3181" s="13"/>
      <c r="B3181" s="238"/>
      <c r="C3181" s="239"/>
      <c r="D3181" s="240" t="s">
        <v>327</v>
      </c>
      <c r="E3181" s="241" t="s">
        <v>19</v>
      </c>
      <c r="F3181" s="242" t="s">
        <v>771</v>
      </c>
      <c r="G3181" s="239"/>
      <c r="H3181" s="241" t="s">
        <v>19</v>
      </c>
      <c r="I3181" s="243"/>
      <c r="J3181" s="239"/>
      <c r="K3181" s="239"/>
      <c r="L3181" s="244"/>
      <c r="M3181" s="245"/>
      <c r="N3181" s="246"/>
      <c r="O3181" s="246"/>
      <c r="P3181" s="246"/>
      <c r="Q3181" s="246"/>
      <c r="R3181" s="246"/>
      <c r="S3181" s="246"/>
      <c r="T3181" s="247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8" t="s">
        <v>327</v>
      </c>
      <c r="AU3181" s="248" t="s">
        <v>85</v>
      </c>
      <c r="AV3181" s="13" t="s">
        <v>82</v>
      </c>
      <c r="AW3181" s="13" t="s">
        <v>36</v>
      </c>
      <c r="AX3181" s="13" t="s">
        <v>75</v>
      </c>
      <c r="AY3181" s="248" t="s">
        <v>207</v>
      </c>
    </row>
    <row r="3182" s="14" customFormat="1">
      <c r="A3182" s="14"/>
      <c r="B3182" s="249"/>
      <c r="C3182" s="250"/>
      <c r="D3182" s="240" t="s">
        <v>327</v>
      </c>
      <c r="E3182" s="251" t="s">
        <v>19</v>
      </c>
      <c r="F3182" s="252" t="s">
        <v>3626</v>
      </c>
      <c r="G3182" s="250"/>
      <c r="H3182" s="253">
        <v>283.45999999999998</v>
      </c>
      <c r="I3182" s="254"/>
      <c r="J3182" s="250"/>
      <c r="K3182" s="250"/>
      <c r="L3182" s="255"/>
      <c r="M3182" s="256"/>
      <c r="N3182" s="257"/>
      <c r="O3182" s="257"/>
      <c r="P3182" s="257"/>
      <c r="Q3182" s="257"/>
      <c r="R3182" s="257"/>
      <c r="S3182" s="257"/>
      <c r="T3182" s="258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9" t="s">
        <v>327</v>
      </c>
      <c r="AU3182" s="259" t="s">
        <v>85</v>
      </c>
      <c r="AV3182" s="14" t="s">
        <v>85</v>
      </c>
      <c r="AW3182" s="14" t="s">
        <v>36</v>
      </c>
      <c r="AX3182" s="14" t="s">
        <v>75</v>
      </c>
      <c r="AY3182" s="259" t="s">
        <v>207</v>
      </c>
    </row>
    <row r="3183" s="13" customFormat="1">
      <c r="A3183" s="13"/>
      <c r="B3183" s="238"/>
      <c r="C3183" s="239"/>
      <c r="D3183" s="240" t="s">
        <v>327</v>
      </c>
      <c r="E3183" s="241" t="s">
        <v>19</v>
      </c>
      <c r="F3183" s="242" t="s">
        <v>2001</v>
      </c>
      <c r="G3183" s="239"/>
      <c r="H3183" s="241" t="s">
        <v>19</v>
      </c>
      <c r="I3183" s="243"/>
      <c r="J3183" s="239"/>
      <c r="K3183" s="239"/>
      <c r="L3183" s="244"/>
      <c r="M3183" s="245"/>
      <c r="N3183" s="246"/>
      <c r="O3183" s="246"/>
      <c r="P3183" s="246"/>
      <c r="Q3183" s="246"/>
      <c r="R3183" s="246"/>
      <c r="S3183" s="246"/>
      <c r="T3183" s="247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8" t="s">
        <v>327</v>
      </c>
      <c r="AU3183" s="248" t="s">
        <v>85</v>
      </c>
      <c r="AV3183" s="13" t="s">
        <v>82</v>
      </c>
      <c r="AW3183" s="13" t="s">
        <v>36</v>
      </c>
      <c r="AX3183" s="13" t="s">
        <v>75</v>
      </c>
      <c r="AY3183" s="248" t="s">
        <v>207</v>
      </c>
    </row>
    <row r="3184" s="14" customFormat="1">
      <c r="A3184" s="14"/>
      <c r="B3184" s="249"/>
      <c r="C3184" s="250"/>
      <c r="D3184" s="240" t="s">
        <v>327</v>
      </c>
      <c r="E3184" s="251" t="s">
        <v>19</v>
      </c>
      <c r="F3184" s="252" t="s">
        <v>2002</v>
      </c>
      <c r="G3184" s="250"/>
      <c r="H3184" s="253">
        <v>5.21</v>
      </c>
      <c r="I3184" s="254"/>
      <c r="J3184" s="250"/>
      <c r="K3184" s="250"/>
      <c r="L3184" s="255"/>
      <c r="M3184" s="256"/>
      <c r="N3184" s="257"/>
      <c r="O3184" s="257"/>
      <c r="P3184" s="257"/>
      <c r="Q3184" s="257"/>
      <c r="R3184" s="257"/>
      <c r="S3184" s="257"/>
      <c r="T3184" s="258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9" t="s">
        <v>327</v>
      </c>
      <c r="AU3184" s="259" t="s">
        <v>85</v>
      </c>
      <c r="AV3184" s="14" t="s">
        <v>85</v>
      </c>
      <c r="AW3184" s="14" t="s">
        <v>36</v>
      </c>
      <c r="AX3184" s="14" t="s">
        <v>75</v>
      </c>
      <c r="AY3184" s="259" t="s">
        <v>207</v>
      </c>
    </row>
    <row r="3185" s="16" customFormat="1">
      <c r="A3185" s="16"/>
      <c r="B3185" s="271"/>
      <c r="C3185" s="272"/>
      <c r="D3185" s="240" t="s">
        <v>327</v>
      </c>
      <c r="E3185" s="273" t="s">
        <v>19</v>
      </c>
      <c r="F3185" s="274" t="s">
        <v>420</v>
      </c>
      <c r="G3185" s="272"/>
      <c r="H3185" s="275">
        <v>1829.55</v>
      </c>
      <c r="I3185" s="276"/>
      <c r="J3185" s="272"/>
      <c r="K3185" s="272"/>
      <c r="L3185" s="277"/>
      <c r="M3185" s="278"/>
      <c r="N3185" s="279"/>
      <c r="O3185" s="279"/>
      <c r="P3185" s="279"/>
      <c r="Q3185" s="279"/>
      <c r="R3185" s="279"/>
      <c r="S3185" s="279"/>
      <c r="T3185" s="280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1" t="s">
        <v>327</v>
      </c>
      <c r="AU3185" s="281" t="s">
        <v>85</v>
      </c>
      <c r="AV3185" s="16" t="s">
        <v>216</v>
      </c>
      <c r="AW3185" s="16" t="s">
        <v>36</v>
      </c>
      <c r="AX3185" s="16" t="s">
        <v>75</v>
      </c>
      <c r="AY3185" s="281" t="s">
        <v>207</v>
      </c>
    </row>
    <row r="3186" s="13" customFormat="1">
      <c r="A3186" s="13"/>
      <c r="B3186" s="238"/>
      <c r="C3186" s="239"/>
      <c r="D3186" s="240" t="s">
        <v>327</v>
      </c>
      <c r="E3186" s="241" t="s">
        <v>19</v>
      </c>
      <c r="F3186" s="242" t="s">
        <v>3627</v>
      </c>
      <c r="G3186" s="239"/>
      <c r="H3186" s="241" t="s">
        <v>19</v>
      </c>
      <c r="I3186" s="243"/>
      <c r="J3186" s="239"/>
      <c r="K3186" s="239"/>
      <c r="L3186" s="244"/>
      <c r="M3186" s="245"/>
      <c r="N3186" s="246"/>
      <c r="O3186" s="246"/>
      <c r="P3186" s="246"/>
      <c r="Q3186" s="246"/>
      <c r="R3186" s="246"/>
      <c r="S3186" s="246"/>
      <c r="T3186" s="247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8" t="s">
        <v>327</v>
      </c>
      <c r="AU3186" s="248" t="s">
        <v>85</v>
      </c>
      <c r="AV3186" s="13" t="s">
        <v>82</v>
      </c>
      <c r="AW3186" s="13" t="s">
        <v>36</v>
      </c>
      <c r="AX3186" s="13" t="s">
        <v>75</v>
      </c>
      <c r="AY3186" s="248" t="s">
        <v>207</v>
      </c>
    </row>
    <row r="3187" s="13" customFormat="1">
      <c r="A3187" s="13"/>
      <c r="B3187" s="238"/>
      <c r="C3187" s="239"/>
      <c r="D3187" s="240" t="s">
        <v>327</v>
      </c>
      <c r="E3187" s="241" t="s">
        <v>19</v>
      </c>
      <c r="F3187" s="242" t="s">
        <v>3628</v>
      </c>
      <c r="G3187" s="239"/>
      <c r="H3187" s="241" t="s">
        <v>19</v>
      </c>
      <c r="I3187" s="243"/>
      <c r="J3187" s="239"/>
      <c r="K3187" s="239"/>
      <c r="L3187" s="244"/>
      <c r="M3187" s="245"/>
      <c r="N3187" s="246"/>
      <c r="O3187" s="246"/>
      <c r="P3187" s="246"/>
      <c r="Q3187" s="246"/>
      <c r="R3187" s="246"/>
      <c r="S3187" s="246"/>
      <c r="T3187" s="247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8" t="s">
        <v>327</v>
      </c>
      <c r="AU3187" s="248" t="s">
        <v>85</v>
      </c>
      <c r="AV3187" s="13" t="s">
        <v>82</v>
      </c>
      <c r="AW3187" s="13" t="s">
        <v>36</v>
      </c>
      <c r="AX3187" s="13" t="s">
        <v>75</v>
      </c>
      <c r="AY3187" s="248" t="s">
        <v>207</v>
      </c>
    </row>
    <row r="3188" s="14" customFormat="1">
      <c r="A3188" s="14"/>
      <c r="B3188" s="249"/>
      <c r="C3188" s="250"/>
      <c r="D3188" s="240" t="s">
        <v>327</v>
      </c>
      <c r="E3188" s="251" t="s">
        <v>19</v>
      </c>
      <c r="F3188" s="252" t="s">
        <v>3629</v>
      </c>
      <c r="G3188" s="250"/>
      <c r="H3188" s="253">
        <v>12.276</v>
      </c>
      <c r="I3188" s="254"/>
      <c r="J3188" s="250"/>
      <c r="K3188" s="250"/>
      <c r="L3188" s="255"/>
      <c r="M3188" s="256"/>
      <c r="N3188" s="257"/>
      <c r="O3188" s="257"/>
      <c r="P3188" s="257"/>
      <c r="Q3188" s="257"/>
      <c r="R3188" s="257"/>
      <c r="S3188" s="257"/>
      <c r="T3188" s="258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9" t="s">
        <v>327</v>
      </c>
      <c r="AU3188" s="259" t="s">
        <v>85</v>
      </c>
      <c r="AV3188" s="14" t="s">
        <v>85</v>
      </c>
      <c r="AW3188" s="14" t="s">
        <v>36</v>
      </c>
      <c r="AX3188" s="14" t="s">
        <v>75</v>
      </c>
      <c r="AY3188" s="259" t="s">
        <v>207</v>
      </c>
    </row>
    <row r="3189" s="14" customFormat="1">
      <c r="A3189" s="14"/>
      <c r="B3189" s="249"/>
      <c r="C3189" s="250"/>
      <c r="D3189" s="240" t="s">
        <v>327</v>
      </c>
      <c r="E3189" s="251" t="s">
        <v>19</v>
      </c>
      <c r="F3189" s="252" t="s">
        <v>3630</v>
      </c>
      <c r="G3189" s="250"/>
      <c r="H3189" s="253">
        <v>0.876</v>
      </c>
      <c r="I3189" s="254"/>
      <c r="J3189" s="250"/>
      <c r="K3189" s="250"/>
      <c r="L3189" s="255"/>
      <c r="M3189" s="256"/>
      <c r="N3189" s="257"/>
      <c r="O3189" s="257"/>
      <c r="P3189" s="257"/>
      <c r="Q3189" s="257"/>
      <c r="R3189" s="257"/>
      <c r="S3189" s="257"/>
      <c r="T3189" s="258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9" t="s">
        <v>327</v>
      </c>
      <c r="AU3189" s="259" t="s">
        <v>85</v>
      </c>
      <c r="AV3189" s="14" t="s">
        <v>85</v>
      </c>
      <c r="AW3189" s="14" t="s">
        <v>36</v>
      </c>
      <c r="AX3189" s="14" t="s">
        <v>75</v>
      </c>
      <c r="AY3189" s="259" t="s">
        <v>207</v>
      </c>
    </row>
    <row r="3190" s="13" customFormat="1">
      <c r="A3190" s="13"/>
      <c r="B3190" s="238"/>
      <c r="C3190" s="239"/>
      <c r="D3190" s="240" t="s">
        <v>327</v>
      </c>
      <c r="E3190" s="241" t="s">
        <v>19</v>
      </c>
      <c r="F3190" s="242" t="s">
        <v>3631</v>
      </c>
      <c r="G3190" s="239"/>
      <c r="H3190" s="241" t="s">
        <v>19</v>
      </c>
      <c r="I3190" s="243"/>
      <c r="J3190" s="239"/>
      <c r="K3190" s="239"/>
      <c r="L3190" s="244"/>
      <c r="M3190" s="245"/>
      <c r="N3190" s="246"/>
      <c r="O3190" s="246"/>
      <c r="P3190" s="246"/>
      <c r="Q3190" s="246"/>
      <c r="R3190" s="246"/>
      <c r="S3190" s="246"/>
      <c r="T3190" s="247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8" t="s">
        <v>327</v>
      </c>
      <c r="AU3190" s="248" t="s">
        <v>85</v>
      </c>
      <c r="AV3190" s="13" t="s">
        <v>82</v>
      </c>
      <c r="AW3190" s="13" t="s">
        <v>36</v>
      </c>
      <c r="AX3190" s="13" t="s">
        <v>75</v>
      </c>
      <c r="AY3190" s="248" t="s">
        <v>207</v>
      </c>
    </row>
    <row r="3191" s="14" customFormat="1">
      <c r="A3191" s="14"/>
      <c r="B3191" s="249"/>
      <c r="C3191" s="250"/>
      <c r="D3191" s="240" t="s">
        <v>327</v>
      </c>
      <c r="E3191" s="251" t="s">
        <v>19</v>
      </c>
      <c r="F3191" s="252" t="s">
        <v>3632</v>
      </c>
      <c r="G3191" s="250"/>
      <c r="H3191" s="253">
        <v>15.444000000000001</v>
      </c>
      <c r="I3191" s="254"/>
      <c r="J3191" s="250"/>
      <c r="K3191" s="250"/>
      <c r="L3191" s="255"/>
      <c r="M3191" s="256"/>
      <c r="N3191" s="257"/>
      <c r="O3191" s="257"/>
      <c r="P3191" s="257"/>
      <c r="Q3191" s="257"/>
      <c r="R3191" s="257"/>
      <c r="S3191" s="257"/>
      <c r="T3191" s="258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9" t="s">
        <v>327</v>
      </c>
      <c r="AU3191" s="259" t="s">
        <v>85</v>
      </c>
      <c r="AV3191" s="14" t="s">
        <v>85</v>
      </c>
      <c r="AW3191" s="14" t="s">
        <v>36</v>
      </c>
      <c r="AX3191" s="14" t="s">
        <v>75</v>
      </c>
      <c r="AY3191" s="259" t="s">
        <v>207</v>
      </c>
    </row>
    <row r="3192" s="14" customFormat="1">
      <c r="A3192" s="14"/>
      <c r="B3192" s="249"/>
      <c r="C3192" s="250"/>
      <c r="D3192" s="240" t="s">
        <v>327</v>
      </c>
      <c r="E3192" s="251" t="s">
        <v>19</v>
      </c>
      <c r="F3192" s="252" t="s">
        <v>3633</v>
      </c>
      <c r="G3192" s="250"/>
      <c r="H3192" s="253">
        <v>0.87</v>
      </c>
      <c r="I3192" s="254"/>
      <c r="J3192" s="250"/>
      <c r="K3192" s="250"/>
      <c r="L3192" s="255"/>
      <c r="M3192" s="256"/>
      <c r="N3192" s="257"/>
      <c r="O3192" s="257"/>
      <c r="P3192" s="257"/>
      <c r="Q3192" s="257"/>
      <c r="R3192" s="257"/>
      <c r="S3192" s="257"/>
      <c r="T3192" s="258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9" t="s">
        <v>327</v>
      </c>
      <c r="AU3192" s="259" t="s">
        <v>85</v>
      </c>
      <c r="AV3192" s="14" t="s">
        <v>85</v>
      </c>
      <c r="AW3192" s="14" t="s">
        <v>36</v>
      </c>
      <c r="AX3192" s="14" t="s">
        <v>75</v>
      </c>
      <c r="AY3192" s="259" t="s">
        <v>207</v>
      </c>
    </row>
    <row r="3193" s="13" customFormat="1">
      <c r="A3193" s="13"/>
      <c r="B3193" s="238"/>
      <c r="C3193" s="239"/>
      <c r="D3193" s="240" t="s">
        <v>327</v>
      </c>
      <c r="E3193" s="241" t="s">
        <v>19</v>
      </c>
      <c r="F3193" s="242" t="s">
        <v>3634</v>
      </c>
      <c r="G3193" s="239"/>
      <c r="H3193" s="241" t="s">
        <v>19</v>
      </c>
      <c r="I3193" s="243"/>
      <c r="J3193" s="239"/>
      <c r="K3193" s="239"/>
      <c r="L3193" s="244"/>
      <c r="M3193" s="245"/>
      <c r="N3193" s="246"/>
      <c r="O3193" s="246"/>
      <c r="P3193" s="246"/>
      <c r="Q3193" s="246"/>
      <c r="R3193" s="246"/>
      <c r="S3193" s="246"/>
      <c r="T3193" s="247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8" t="s">
        <v>327</v>
      </c>
      <c r="AU3193" s="248" t="s">
        <v>85</v>
      </c>
      <c r="AV3193" s="13" t="s">
        <v>82</v>
      </c>
      <c r="AW3193" s="13" t="s">
        <v>36</v>
      </c>
      <c r="AX3193" s="13" t="s">
        <v>75</v>
      </c>
      <c r="AY3193" s="248" t="s">
        <v>207</v>
      </c>
    </row>
    <row r="3194" s="14" customFormat="1">
      <c r="A3194" s="14"/>
      <c r="B3194" s="249"/>
      <c r="C3194" s="250"/>
      <c r="D3194" s="240" t="s">
        <v>327</v>
      </c>
      <c r="E3194" s="251" t="s">
        <v>19</v>
      </c>
      <c r="F3194" s="252" t="s">
        <v>3635</v>
      </c>
      <c r="G3194" s="250"/>
      <c r="H3194" s="253">
        <v>0.97499999999999998</v>
      </c>
      <c r="I3194" s="254"/>
      <c r="J3194" s="250"/>
      <c r="K3194" s="250"/>
      <c r="L3194" s="255"/>
      <c r="M3194" s="256"/>
      <c r="N3194" s="257"/>
      <c r="O3194" s="257"/>
      <c r="P3194" s="257"/>
      <c r="Q3194" s="257"/>
      <c r="R3194" s="257"/>
      <c r="S3194" s="257"/>
      <c r="T3194" s="258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9" t="s">
        <v>327</v>
      </c>
      <c r="AU3194" s="259" t="s">
        <v>85</v>
      </c>
      <c r="AV3194" s="14" t="s">
        <v>85</v>
      </c>
      <c r="AW3194" s="14" t="s">
        <v>36</v>
      </c>
      <c r="AX3194" s="14" t="s">
        <v>75</v>
      </c>
      <c r="AY3194" s="259" t="s">
        <v>207</v>
      </c>
    </row>
    <row r="3195" s="14" customFormat="1">
      <c r="A3195" s="14"/>
      <c r="B3195" s="249"/>
      <c r="C3195" s="250"/>
      <c r="D3195" s="240" t="s">
        <v>327</v>
      </c>
      <c r="E3195" s="251" t="s">
        <v>19</v>
      </c>
      <c r="F3195" s="252" t="s">
        <v>3636</v>
      </c>
      <c r="G3195" s="250"/>
      <c r="H3195" s="253">
        <v>0.26200000000000001</v>
      </c>
      <c r="I3195" s="254"/>
      <c r="J3195" s="250"/>
      <c r="K3195" s="250"/>
      <c r="L3195" s="255"/>
      <c r="M3195" s="256"/>
      <c r="N3195" s="257"/>
      <c r="O3195" s="257"/>
      <c r="P3195" s="257"/>
      <c r="Q3195" s="257"/>
      <c r="R3195" s="257"/>
      <c r="S3195" s="257"/>
      <c r="T3195" s="258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9" t="s">
        <v>327</v>
      </c>
      <c r="AU3195" s="259" t="s">
        <v>85</v>
      </c>
      <c r="AV3195" s="14" t="s">
        <v>85</v>
      </c>
      <c r="AW3195" s="14" t="s">
        <v>36</v>
      </c>
      <c r="AX3195" s="14" t="s">
        <v>75</v>
      </c>
      <c r="AY3195" s="259" t="s">
        <v>207</v>
      </c>
    </row>
    <row r="3196" s="14" customFormat="1">
      <c r="A3196" s="14"/>
      <c r="B3196" s="249"/>
      <c r="C3196" s="250"/>
      <c r="D3196" s="240" t="s">
        <v>327</v>
      </c>
      <c r="E3196" s="251" t="s">
        <v>19</v>
      </c>
      <c r="F3196" s="252" t="s">
        <v>1256</v>
      </c>
      <c r="G3196" s="250"/>
      <c r="H3196" s="253">
        <v>6.0499999999999998</v>
      </c>
      <c r="I3196" s="254"/>
      <c r="J3196" s="250"/>
      <c r="K3196" s="250"/>
      <c r="L3196" s="255"/>
      <c r="M3196" s="256"/>
      <c r="N3196" s="257"/>
      <c r="O3196" s="257"/>
      <c r="P3196" s="257"/>
      <c r="Q3196" s="257"/>
      <c r="R3196" s="257"/>
      <c r="S3196" s="257"/>
      <c r="T3196" s="258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9" t="s">
        <v>327</v>
      </c>
      <c r="AU3196" s="259" t="s">
        <v>85</v>
      </c>
      <c r="AV3196" s="14" t="s">
        <v>85</v>
      </c>
      <c r="AW3196" s="14" t="s">
        <v>36</v>
      </c>
      <c r="AX3196" s="14" t="s">
        <v>75</v>
      </c>
      <c r="AY3196" s="259" t="s">
        <v>207</v>
      </c>
    </row>
    <row r="3197" s="16" customFormat="1">
      <c r="A3197" s="16"/>
      <c r="B3197" s="271"/>
      <c r="C3197" s="272"/>
      <c r="D3197" s="240" t="s">
        <v>327</v>
      </c>
      <c r="E3197" s="273" t="s">
        <v>19</v>
      </c>
      <c r="F3197" s="274" t="s">
        <v>420</v>
      </c>
      <c r="G3197" s="272"/>
      <c r="H3197" s="275">
        <v>36.753</v>
      </c>
      <c r="I3197" s="276"/>
      <c r="J3197" s="272"/>
      <c r="K3197" s="272"/>
      <c r="L3197" s="277"/>
      <c r="M3197" s="278"/>
      <c r="N3197" s="279"/>
      <c r="O3197" s="279"/>
      <c r="P3197" s="279"/>
      <c r="Q3197" s="279"/>
      <c r="R3197" s="279"/>
      <c r="S3197" s="279"/>
      <c r="T3197" s="280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T3197" s="281" t="s">
        <v>327</v>
      </c>
      <c r="AU3197" s="281" t="s">
        <v>85</v>
      </c>
      <c r="AV3197" s="16" t="s">
        <v>216</v>
      </c>
      <c r="AW3197" s="16" t="s">
        <v>36</v>
      </c>
      <c r="AX3197" s="16" t="s">
        <v>75</v>
      </c>
      <c r="AY3197" s="281" t="s">
        <v>207</v>
      </c>
    </row>
    <row r="3198" s="13" customFormat="1">
      <c r="A3198" s="13"/>
      <c r="B3198" s="238"/>
      <c r="C3198" s="239"/>
      <c r="D3198" s="240" t="s">
        <v>327</v>
      </c>
      <c r="E3198" s="241" t="s">
        <v>19</v>
      </c>
      <c r="F3198" s="242" t="s">
        <v>3637</v>
      </c>
      <c r="G3198" s="239"/>
      <c r="H3198" s="241" t="s">
        <v>19</v>
      </c>
      <c r="I3198" s="243"/>
      <c r="J3198" s="239"/>
      <c r="K3198" s="239"/>
      <c r="L3198" s="244"/>
      <c r="M3198" s="245"/>
      <c r="N3198" s="246"/>
      <c r="O3198" s="246"/>
      <c r="P3198" s="246"/>
      <c r="Q3198" s="246"/>
      <c r="R3198" s="246"/>
      <c r="S3198" s="246"/>
      <c r="T3198" s="247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8" t="s">
        <v>327</v>
      </c>
      <c r="AU3198" s="248" t="s">
        <v>85</v>
      </c>
      <c r="AV3198" s="13" t="s">
        <v>82</v>
      </c>
      <c r="AW3198" s="13" t="s">
        <v>36</v>
      </c>
      <c r="AX3198" s="13" t="s">
        <v>75</v>
      </c>
      <c r="AY3198" s="248" t="s">
        <v>207</v>
      </c>
    </row>
    <row r="3199" s="13" customFormat="1">
      <c r="A3199" s="13"/>
      <c r="B3199" s="238"/>
      <c r="C3199" s="239"/>
      <c r="D3199" s="240" t="s">
        <v>327</v>
      </c>
      <c r="E3199" s="241" t="s">
        <v>19</v>
      </c>
      <c r="F3199" s="242" t="s">
        <v>3638</v>
      </c>
      <c r="G3199" s="239"/>
      <c r="H3199" s="241" t="s">
        <v>19</v>
      </c>
      <c r="I3199" s="243"/>
      <c r="J3199" s="239"/>
      <c r="K3199" s="239"/>
      <c r="L3199" s="244"/>
      <c r="M3199" s="245"/>
      <c r="N3199" s="246"/>
      <c r="O3199" s="246"/>
      <c r="P3199" s="246"/>
      <c r="Q3199" s="246"/>
      <c r="R3199" s="246"/>
      <c r="S3199" s="246"/>
      <c r="T3199" s="247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8" t="s">
        <v>327</v>
      </c>
      <c r="AU3199" s="248" t="s">
        <v>85</v>
      </c>
      <c r="AV3199" s="13" t="s">
        <v>82</v>
      </c>
      <c r="AW3199" s="13" t="s">
        <v>36</v>
      </c>
      <c r="AX3199" s="13" t="s">
        <v>75</v>
      </c>
      <c r="AY3199" s="248" t="s">
        <v>207</v>
      </c>
    </row>
    <row r="3200" s="14" customFormat="1">
      <c r="A3200" s="14"/>
      <c r="B3200" s="249"/>
      <c r="C3200" s="250"/>
      <c r="D3200" s="240" t="s">
        <v>327</v>
      </c>
      <c r="E3200" s="251" t="s">
        <v>19</v>
      </c>
      <c r="F3200" s="252" t="s">
        <v>3639</v>
      </c>
      <c r="G3200" s="250"/>
      <c r="H3200" s="253">
        <v>16.120000000000001</v>
      </c>
      <c r="I3200" s="254"/>
      <c r="J3200" s="250"/>
      <c r="K3200" s="250"/>
      <c r="L3200" s="255"/>
      <c r="M3200" s="256"/>
      <c r="N3200" s="257"/>
      <c r="O3200" s="257"/>
      <c r="P3200" s="257"/>
      <c r="Q3200" s="257"/>
      <c r="R3200" s="257"/>
      <c r="S3200" s="257"/>
      <c r="T3200" s="258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9" t="s">
        <v>327</v>
      </c>
      <c r="AU3200" s="259" t="s">
        <v>85</v>
      </c>
      <c r="AV3200" s="14" t="s">
        <v>85</v>
      </c>
      <c r="AW3200" s="14" t="s">
        <v>36</v>
      </c>
      <c r="AX3200" s="14" t="s">
        <v>75</v>
      </c>
      <c r="AY3200" s="259" t="s">
        <v>207</v>
      </c>
    </row>
    <row r="3201" s="13" customFormat="1">
      <c r="A3201" s="13"/>
      <c r="B3201" s="238"/>
      <c r="C3201" s="239"/>
      <c r="D3201" s="240" t="s">
        <v>327</v>
      </c>
      <c r="E3201" s="241" t="s">
        <v>19</v>
      </c>
      <c r="F3201" s="242" t="s">
        <v>3640</v>
      </c>
      <c r="G3201" s="239"/>
      <c r="H3201" s="241" t="s">
        <v>19</v>
      </c>
      <c r="I3201" s="243"/>
      <c r="J3201" s="239"/>
      <c r="K3201" s="239"/>
      <c r="L3201" s="244"/>
      <c r="M3201" s="245"/>
      <c r="N3201" s="246"/>
      <c r="O3201" s="246"/>
      <c r="P3201" s="246"/>
      <c r="Q3201" s="246"/>
      <c r="R3201" s="246"/>
      <c r="S3201" s="246"/>
      <c r="T3201" s="247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8" t="s">
        <v>327</v>
      </c>
      <c r="AU3201" s="248" t="s">
        <v>85</v>
      </c>
      <c r="AV3201" s="13" t="s">
        <v>82</v>
      </c>
      <c r="AW3201" s="13" t="s">
        <v>36</v>
      </c>
      <c r="AX3201" s="13" t="s">
        <v>75</v>
      </c>
      <c r="AY3201" s="248" t="s">
        <v>207</v>
      </c>
    </row>
    <row r="3202" s="14" customFormat="1">
      <c r="A3202" s="14"/>
      <c r="B3202" s="249"/>
      <c r="C3202" s="250"/>
      <c r="D3202" s="240" t="s">
        <v>327</v>
      </c>
      <c r="E3202" s="251" t="s">
        <v>19</v>
      </c>
      <c r="F3202" s="252" t="s">
        <v>3641</v>
      </c>
      <c r="G3202" s="250"/>
      <c r="H3202" s="253">
        <v>129.59999999999999</v>
      </c>
      <c r="I3202" s="254"/>
      <c r="J3202" s="250"/>
      <c r="K3202" s="250"/>
      <c r="L3202" s="255"/>
      <c r="M3202" s="256"/>
      <c r="N3202" s="257"/>
      <c r="O3202" s="257"/>
      <c r="P3202" s="257"/>
      <c r="Q3202" s="257"/>
      <c r="R3202" s="257"/>
      <c r="S3202" s="257"/>
      <c r="T3202" s="258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9" t="s">
        <v>327</v>
      </c>
      <c r="AU3202" s="259" t="s">
        <v>85</v>
      </c>
      <c r="AV3202" s="14" t="s">
        <v>85</v>
      </c>
      <c r="AW3202" s="14" t="s">
        <v>36</v>
      </c>
      <c r="AX3202" s="14" t="s">
        <v>75</v>
      </c>
      <c r="AY3202" s="259" t="s">
        <v>207</v>
      </c>
    </row>
    <row r="3203" s="13" customFormat="1">
      <c r="A3203" s="13"/>
      <c r="B3203" s="238"/>
      <c r="C3203" s="239"/>
      <c r="D3203" s="240" t="s">
        <v>327</v>
      </c>
      <c r="E3203" s="241" t="s">
        <v>19</v>
      </c>
      <c r="F3203" s="242" t="s">
        <v>3642</v>
      </c>
      <c r="G3203" s="239"/>
      <c r="H3203" s="241" t="s">
        <v>19</v>
      </c>
      <c r="I3203" s="243"/>
      <c r="J3203" s="239"/>
      <c r="K3203" s="239"/>
      <c r="L3203" s="244"/>
      <c r="M3203" s="245"/>
      <c r="N3203" s="246"/>
      <c r="O3203" s="246"/>
      <c r="P3203" s="246"/>
      <c r="Q3203" s="246"/>
      <c r="R3203" s="246"/>
      <c r="S3203" s="246"/>
      <c r="T3203" s="247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8" t="s">
        <v>327</v>
      </c>
      <c r="AU3203" s="248" t="s">
        <v>85</v>
      </c>
      <c r="AV3203" s="13" t="s">
        <v>82</v>
      </c>
      <c r="AW3203" s="13" t="s">
        <v>36</v>
      </c>
      <c r="AX3203" s="13" t="s">
        <v>75</v>
      </c>
      <c r="AY3203" s="248" t="s">
        <v>207</v>
      </c>
    </row>
    <row r="3204" s="14" customFormat="1">
      <c r="A3204" s="14"/>
      <c r="B3204" s="249"/>
      <c r="C3204" s="250"/>
      <c r="D3204" s="240" t="s">
        <v>327</v>
      </c>
      <c r="E3204" s="251" t="s">
        <v>19</v>
      </c>
      <c r="F3204" s="252" t="s">
        <v>3643</v>
      </c>
      <c r="G3204" s="250"/>
      <c r="H3204" s="253">
        <v>33.280000000000001</v>
      </c>
      <c r="I3204" s="254"/>
      <c r="J3204" s="250"/>
      <c r="K3204" s="250"/>
      <c r="L3204" s="255"/>
      <c r="M3204" s="256"/>
      <c r="N3204" s="257"/>
      <c r="O3204" s="257"/>
      <c r="P3204" s="257"/>
      <c r="Q3204" s="257"/>
      <c r="R3204" s="257"/>
      <c r="S3204" s="257"/>
      <c r="T3204" s="258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9" t="s">
        <v>327</v>
      </c>
      <c r="AU3204" s="259" t="s">
        <v>85</v>
      </c>
      <c r="AV3204" s="14" t="s">
        <v>85</v>
      </c>
      <c r="AW3204" s="14" t="s">
        <v>36</v>
      </c>
      <c r="AX3204" s="14" t="s">
        <v>75</v>
      </c>
      <c r="AY3204" s="259" t="s">
        <v>207</v>
      </c>
    </row>
    <row r="3205" s="13" customFormat="1">
      <c r="A3205" s="13"/>
      <c r="B3205" s="238"/>
      <c r="C3205" s="239"/>
      <c r="D3205" s="240" t="s">
        <v>327</v>
      </c>
      <c r="E3205" s="241" t="s">
        <v>19</v>
      </c>
      <c r="F3205" s="242" t="s">
        <v>3644</v>
      </c>
      <c r="G3205" s="239"/>
      <c r="H3205" s="241" t="s">
        <v>19</v>
      </c>
      <c r="I3205" s="243"/>
      <c r="J3205" s="239"/>
      <c r="K3205" s="239"/>
      <c r="L3205" s="244"/>
      <c r="M3205" s="245"/>
      <c r="N3205" s="246"/>
      <c r="O3205" s="246"/>
      <c r="P3205" s="246"/>
      <c r="Q3205" s="246"/>
      <c r="R3205" s="246"/>
      <c r="S3205" s="246"/>
      <c r="T3205" s="247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8" t="s">
        <v>327</v>
      </c>
      <c r="AU3205" s="248" t="s">
        <v>85</v>
      </c>
      <c r="AV3205" s="13" t="s">
        <v>82</v>
      </c>
      <c r="AW3205" s="13" t="s">
        <v>36</v>
      </c>
      <c r="AX3205" s="13" t="s">
        <v>75</v>
      </c>
      <c r="AY3205" s="248" t="s">
        <v>207</v>
      </c>
    </row>
    <row r="3206" s="14" customFormat="1">
      <c r="A3206" s="14"/>
      <c r="B3206" s="249"/>
      <c r="C3206" s="250"/>
      <c r="D3206" s="240" t="s">
        <v>327</v>
      </c>
      <c r="E3206" s="251" t="s">
        <v>19</v>
      </c>
      <c r="F3206" s="252" t="s">
        <v>3645</v>
      </c>
      <c r="G3206" s="250"/>
      <c r="H3206" s="253">
        <v>84</v>
      </c>
      <c r="I3206" s="254"/>
      <c r="J3206" s="250"/>
      <c r="K3206" s="250"/>
      <c r="L3206" s="255"/>
      <c r="M3206" s="256"/>
      <c r="N3206" s="257"/>
      <c r="O3206" s="257"/>
      <c r="P3206" s="257"/>
      <c r="Q3206" s="257"/>
      <c r="R3206" s="257"/>
      <c r="S3206" s="257"/>
      <c r="T3206" s="258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9" t="s">
        <v>327</v>
      </c>
      <c r="AU3206" s="259" t="s">
        <v>85</v>
      </c>
      <c r="AV3206" s="14" t="s">
        <v>85</v>
      </c>
      <c r="AW3206" s="14" t="s">
        <v>36</v>
      </c>
      <c r="AX3206" s="14" t="s">
        <v>75</v>
      </c>
      <c r="AY3206" s="259" t="s">
        <v>207</v>
      </c>
    </row>
    <row r="3207" s="13" customFormat="1">
      <c r="A3207" s="13"/>
      <c r="B3207" s="238"/>
      <c r="C3207" s="239"/>
      <c r="D3207" s="240" t="s">
        <v>327</v>
      </c>
      <c r="E3207" s="241" t="s">
        <v>19</v>
      </c>
      <c r="F3207" s="242" t="s">
        <v>3646</v>
      </c>
      <c r="G3207" s="239"/>
      <c r="H3207" s="241" t="s">
        <v>19</v>
      </c>
      <c r="I3207" s="243"/>
      <c r="J3207" s="239"/>
      <c r="K3207" s="239"/>
      <c r="L3207" s="244"/>
      <c r="M3207" s="245"/>
      <c r="N3207" s="246"/>
      <c r="O3207" s="246"/>
      <c r="P3207" s="246"/>
      <c r="Q3207" s="246"/>
      <c r="R3207" s="246"/>
      <c r="S3207" s="246"/>
      <c r="T3207" s="247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8" t="s">
        <v>327</v>
      </c>
      <c r="AU3207" s="248" t="s">
        <v>85</v>
      </c>
      <c r="AV3207" s="13" t="s">
        <v>82</v>
      </c>
      <c r="AW3207" s="13" t="s">
        <v>36</v>
      </c>
      <c r="AX3207" s="13" t="s">
        <v>75</v>
      </c>
      <c r="AY3207" s="248" t="s">
        <v>207</v>
      </c>
    </row>
    <row r="3208" s="14" customFormat="1">
      <c r="A3208" s="14"/>
      <c r="B3208" s="249"/>
      <c r="C3208" s="250"/>
      <c r="D3208" s="240" t="s">
        <v>327</v>
      </c>
      <c r="E3208" s="251" t="s">
        <v>19</v>
      </c>
      <c r="F3208" s="252" t="s">
        <v>3647</v>
      </c>
      <c r="G3208" s="250"/>
      <c r="H3208" s="253">
        <v>17.079999999999998</v>
      </c>
      <c r="I3208" s="254"/>
      <c r="J3208" s="250"/>
      <c r="K3208" s="250"/>
      <c r="L3208" s="255"/>
      <c r="M3208" s="256"/>
      <c r="N3208" s="257"/>
      <c r="O3208" s="257"/>
      <c r="P3208" s="257"/>
      <c r="Q3208" s="257"/>
      <c r="R3208" s="257"/>
      <c r="S3208" s="257"/>
      <c r="T3208" s="258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9" t="s">
        <v>327</v>
      </c>
      <c r="AU3208" s="259" t="s">
        <v>85</v>
      </c>
      <c r="AV3208" s="14" t="s">
        <v>85</v>
      </c>
      <c r="AW3208" s="14" t="s">
        <v>36</v>
      </c>
      <c r="AX3208" s="14" t="s">
        <v>75</v>
      </c>
      <c r="AY3208" s="259" t="s">
        <v>207</v>
      </c>
    </row>
    <row r="3209" s="13" customFormat="1">
      <c r="A3209" s="13"/>
      <c r="B3209" s="238"/>
      <c r="C3209" s="239"/>
      <c r="D3209" s="240" t="s">
        <v>327</v>
      </c>
      <c r="E3209" s="241" t="s">
        <v>19</v>
      </c>
      <c r="F3209" s="242" t="s">
        <v>3648</v>
      </c>
      <c r="G3209" s="239"/>
      <c r="H3209" s="241" t="s">
        <v>19</v>
      </c>
      <c r="I3209" s="243"/>
      <c r="J3209" s="239"/>
      <c r="K3209" s="239"/>
      <c r="L3209" s="244"/>
      <c r="M3209" s="245"/>
      <c r="N3209" s="246"/>
      <c r="O3209" s="246"/>
      <c r="P3209" s="246"/>
      <c r="Q3209" s="246"/>
      <c r="R3209" s="246"/>
      <c r="S3209" s="246"/>
      <c r="T3209" s="247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8" t="s">
        <v>327</v>
      </c>
      <c r="AU3209" s="248" t="s">
        <v>85</v>
      </c>
      <c r="AV3209" s="13" t="s">
        <v>82</v>
      </c>
      <c r="AW3209" s="13" t="s">
        <v>36</v>
      </c>
      <c r="AX3209" s="13" t="s">
        <v>75</v>
      </c>
      <c r="AY3209" s="248" t="s">
        <v>207</v>
      </c>
    </row>
    <row r="3210" s="14" customFormat="1">
      <c r="A3210" s="14"/>
      <c r="B3210" s="249"/>
      <c r="C3210" s="250"/>
      <c r="D3210" s="240" t="s">
        <v>327</v>
      </c>
      <c r="E3210" s="251" t="s">
        <v>19</v>
      </c>
      <c r="F3210" s="252" t="s">
        <v>3649</v>
      </c>
      <c r="G3210" s="250"/>
      <c r="H3210" s="253">
        <v>17.399999999999999</v>
      </c>
      <c r="I3210" s="254"/>
      <c r="J3210" s="250"/>
      <c r="K3210" s="250"/>
      <c r="L3210" s="255"/>
      <c r="M3210" s="256"/>
      <c r="N3210" s="257"/>
      <c r="O3210" s="257"/>
      <c r="P3210" s="257"/>
      <c r="Q3210" s="257"/>
      <c r="R3210" s="257"/>
      <c r="S3210" s="257"/>
      <c r="T3210" s="258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9" t="s">
        <v>327</v>
      </c>
      <c r="AU3210" s="259" t="s">
        <v>85</v>
      </c>
      <c r="AV3210" s="14" t="s">
        <v>85</v>
      </c>
      <c r="AW3210" s="14" t="s">
        <v>36</v>
      </c>
      <c r="AX3210" s="14" t="s">
        <v>75</v>
      </c>
      <c r="AY3210" s="259" t="s">
        <v>207</v>
      </c>
    </row>
    <row r="3211" s="13" customFormat="1">
      <c r="A3211" s="13"/>
      <c r="B3211" s="238"/>
      <c r="C3211" s="239"/>
      <c r="D3211" s="240" t="s">
        <v>327</v>
      </c>
      <c r="E3211" s="241" t="s">
        <v>19</v>
      </c>
      <c r="F3211" s="242" t="s">
        <v>3650</v>
      </c>
      <c r="G3211" s="239"/>
      <c r="H3211" s="241" t="s">
        <v>19</v>
      </c>
      <c r="I3211" s="243"/>
      <c r="J3211" s="239"/>
      <c r="K3211" s="239"/>
      <c r="L3211" s="244"/>
      <c r="M3211" s="245"/>
      <c r="N3211" s="246"/>
      <c r="O3211" s="246"/>
      <c r="P3211" s="246"/>
      <c r="Q3211" s="246"/>
      <c r="R3211" s="246"/>
      <c r="S3211" s="246"/>
      <c r="T3211" s="247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8" t="s">
        <v>327</v>
      </c>
      <c r="AU3211" s="248" t="s">
        <v>85</v>
      </c>
      <c r="AV3211" s="13" t="s">
        <v>82</v>
      </c>
      <c r="AW3211" s="13" t="s">
        <v>36</v>
      </c>
      <c r="AX3211" s="13" t="s">
        <v>75</v>
      </c>
      <c r="AY3211" s="248" t="s">
        <v>207</v>
      </c>
    </row>
    <row r="3212" s="14" customFormat="1">
      <c r="A3212" s="14"/>
      <c r="B3212" s="249"/>
      <c r="C3212" s="250"/>
      <c r="D3212" s="240" t="s">
        <v>327</v>
      </c>
      <c r="E3212" s="251" t="s">
        <v>19</v>
      </c>
      <c r="F3212" s="252" t="s">
        <v>3651</v>
      </c>
      <c r="G3212" s="250"/>
      <c r="H3212" s="253">
        <v>17.559999999999999</v>
      </c>
      <c r="I3212" s="254"/>
      <c r="J3212" s="250"/>
      <c r="K3212" s="250"/>
      <c r="L3212" s="255"/>
      <c r="M3212" s="256"/>
      <c r="N3212" s="257"/>
      <c r="O3212" s="257"/>
      <c r="P3212" s="257"/>
      <c r="Q3212" s="257"/>
      <c r="R3212" s="257"/>
      <c r="S3212" s="257"/>
      <c r="T3212" s="258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9" t="s">
        <v>327</v>
      </c>
      <c r="AU3212" s="259" t="s">
        <v>85</v>
      </c>
      <c r="AV3212" s="14" t="s">
        <v>85</v>
      </c>
      <c r="AW3212" s="14" t="s">
        <v>36</v>
      </c>
      <c r="AX3212" s="14" t="s">
        <v>75</v>
      </c>
      <c r="AY3212" s="259" t="s">
        <v>207</v>
      </c>
    </row>
    <row r="3213" s="13" customFormat="1">
      <c r="A3213" s="13"/>
      <c r="B3213" s="238"/>
      <c r="C3213" s="239"/>
      <c r="D3213" s="240" t="s">
        <v>327</v>
      </c>
      <c r="E3213" s="241" t="s">
        <v>19</v>
      </c>
      <c r="F3213" s="242" t="s">
        <v>3652</v>
      </c>
      <c r="G3213" s="239"/>
      <c r="H3213" s="241" t="s">
        <v>19</v>
      </c>
      <c r="I3213" s="243"/>
      <c r="J3213" s="239"/>
      <c r="K3213" s="239"/>
      <c r="L3213" s="244"/>
      <c r="M3213" s="245"/>
      <c r="N3213" s="246"/>
      <c r="O3213" s="246"/>
      <c r="P3213" s="246"/>
      <c r="Q3213" s="246"/>
      <c r="R3213" s="246"/>
      <c r="S3213" s="246"/>
      <c r="T3213" s="247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8" t="s">
        <v>327</v>
      </c>
      <c r="AU3213" s="248" t="s">
        <v>85</v>
      </c>
      <c r="AV3213" s="13" t="s">
        <v>82</v>
      </c>
      <c r="AW3213" s="13" t="s">
        <v>36</v>
      </c>
      <c r="AX3213" s="13" t="s">
        <v>75</v>
      </c>
      <c r="AY3213" s="248" t="s">
        <v>207</v>
      </c>
    </row>
    <row r="3214" s="14" customFormat="1">
      <c r="A3214" s="14"/>
      <c r="B3214" s="249"/>
      <c r="C3214" s="250"/>
      <c r="D3214" s="240" t="s">
        <v>327</v>
      </c>
      <c r="E3214" s="251" t="s">
        <v>19</v>
      </c>
      <c r="F3214" s="252" t="s">
        <v>3653</v>
      </c>
      <c r="G3214" s="250"/>
      <c r="H3214" s="253">
        <v>18.039999999999999</v>
      </c>
      <c r="I3214" s="254"/>
      <c r="J3214" s="250"/>
      <c r="K3214" s="250"/>
      <c r="L3214" s="255"/>
      <c r="M3214" s="256"/>
      <c r="N3214" s="257"/>
      <c r="O3214" s="257"/>
      <c r="P3214" s="257"/>
      <c r="Q3214" s="257"/>
      <c r="R3214" s="257"/>
      <c r="S3214" s="257"/>
      <c r="T3214" s="258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9" t="s">
        <v>327</v>
      </c>
      <c r="AU3214" s="259" t="s">
        <v>85</v>
      </c>
      <c r="AV3214" s="14" t="s">
        <v>85</v>
      </c>
      <c r="AW3214" s="14" t="s">
        <v>36</v>
      </c>
      <c r="AX3214" s="14" t="s">
        <v>75</v>
      </c>
      <c r="AY3214" s="259" t="s">
        <v>207</v>
      </c>
    </row>
    <row r="3215" s="13" customFormat="1">
      <c r="A3215" s="13"/>
      <c r="B3215" s="238"/>
      <c r="C3215" s="239"/>
      <c r="D3215" s="240" t="s">
        <v>327</v>
      </c>
      <c r="E3215" s="241" t="s">
        <v>19</v>
      </c>
      <c r="F3215" s="242" t="s">
        <v>3654</v>
      </c>
      <c r="G3215" s="239"/>
      <c r="H3215" s="241" t="s">
        <v>19</v>
      </c>
      <c r="I3215" s="243"/>
      <c r="J3215" s="239"/>
      <c r="K3215" s="239"/>
      <c r="L3215" s="244"/>
      <c r="M3215" s="245"/>
      <c r="N3215" s="246"/>
      <c r="O3215" s="246"/>
      <c r="P3215" s="246"/>
      <c r="Q3215" s="246"/>
      <c r="R3215" s="246"/>
      <c r="S3215" s="246"/>
      <c r="T3215" s="247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8" t="s">
        <v>327</v>
      </c>
      <c r="AU3215" s="248" t="s">
        <v>85</v>
      </c>
      <c r="AV3215" s="13" t="s">
        <v>82</v>
      </c>
      <c r="AW3215" s="13" t="s">
        <v>36</v>
      </c>
      <c r="AX3215" s="13" t="s">
        <v>75</v>
      </c>
      <c r="AY3215" s="248" t="s">
        <v>207</v>
      </c>
    </row>
    <row r="3216" s="14" customFormat="1">
      <c r="A3216" s="14"/>
      <c r="B3216" s="249"/>
      <c r="C3216" s="250"/>
      <c r="D3216" s="240" t="s">
        <v>327</v>
      </c>
      <c r="E3216" s="251" t="s">
        <v>19</v>
      </c>
      <c r="F3216" s="252" t="s">
        <v>3655</v>
      </c>
      <c r="G3216" s="250"/>
      <c r="H3216" s="253">
        <v>26.879999999999999</v>
      </c>
      <c r="I3216" s="254"/>
      <c r="J3216" s="250"/>
      <c r="K3216" s="250"/>
      <c r="L3216" s="255"/>
      <c r="M3216" s="256"/>
      <c r="N3216" s="257"/>
      <c r="O3216" s="257"/>
      <c r="P3216" s="257"/>
      <c r="Q3216" s="257"/>
      <c r="R3216" s="257"/>
      <c r="S3216" s="257"/>
      <c r="T3216" s="258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9" t="s">
        <v>327</v>
      </c>
      <c r="AU3216" s="259" t="s">
        <v>85</v>
      </c>
      <c r="AV3216" s="14" t="s">
        <v>85</v>
      </c>
      <c r="AW3216" s="14" t="s">
        <v>36</v>
      </c>
      <c r="AX3216" s="14" t="s">
        <v>75</v>
      </c>
      <c r="AY3216" s="259" t="s">
        <v>207</v>
      </c>
    </row>
    <row r="3217" s="13" customFormat="1">
      <c r="A3217" s="13"/>
      <c r="B3217" s="238"/>
      <c r="C3217" s="239"/>
      <c r="D3217" s="240" t="s">
        <v>327</v>
      </c>
      <c r="E3217" s="241" t="s">
        <v>19</v>
      </c>
      <c r="F3217" s="242" t="s">
        <v>3656</v>
      </c>
      <c r="G3217" s="239"/>
      <c r="H3217" s="241" t="s">
        <v>19</v>
      </c>
      <c r="I3217" s="243"/>
      <c r="J3217" s="239"/>
      <c r="K3217" s="239"/>
      <c r="L3217" s="244"/>
      <c r="M3217" s="245"/>
      <c r="N3217" s="246"/>
      <c r="O3217" s="246"/>
      <c r="P3217" s="246"/>
      <c r="Q3217" s="246"/>
      <c r="R3217" s="246"/>
      <c r="S3217" s="246"/>
      <c r="T3217" s="247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8" t="s">
        <v>327</v>
      </c>
      <c r="AU3217" s="248" t="s">
        <v>85</v>
      </c>
      <c r="AV3217" s="13" t="s">
        <v>82</v>
      </c>
      <c r="AW3217" s="13" t="s">
        <v>36</v>
      </c>
      <c r="AX3217" s="13" t="s">
        <v>75</v>
      </c>
      <c r="AY3217" s="248" t="s">
        <v>207</v>
      </c>
    </row>
    <row r="3218" s="14" customFormat="1">
      <c r="A3218" s="14"/>
      <c r="B3218" s="249"/>
      <c r="C3218" s="250"/>
      <c r="D3218" s="240" t="s">
        <v>327</v>
      </c>
      <c r="E3218" s="251" t="s">
        <v>19</v>
      </c>
      <c r="F3218" s="252" t="s">
        <v>3657</v>
      </c>
      <c r="G3218" s="250"/>
      <c r="H3218" s="253">
        <v>42.119999999999997</v>
      </c>
      <c r="I3218" s="254"/>
      <c r="J3218" s="250"/>
      <c r="K3218" s="250"/>
      <c r="L3218" s="255"/>
      <c r="M3218" s="256"/>
      <c r="N3218" s="257"/>
      <c r="O3218" s="257"/>
      <c r="P3218" s="257"/>
      <c r="Q3218" s="257"/>
      <c r="R3218" s="257"/>
      <c r="S3218" s="257"/>
      <c r="T3218" s="258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9" t="s">
        <v>327</v>
      </c>
      <c r="AU3218" s="259" t="s">
        <v>85</v>
      </c>
      <c r="AV3218" s="14" t="s">
        <v>85</v>
      </c>
      <c r="AW3218" s="14" t="s">
        <v>36</v>
      </c>
      <c r="AX3218" s="14" t="s">
        <v>75</v>
      </c>
      <c r="AY3218" s="259" t="s">
        <v>207</v>
      </c>
    </row>
    <row r="3219" s="16" customFormat="1">
      <c r="A3219" s="16"/>
      <c r="B3219" s="271"/>
      <c r="C3219" s="272"/>
      <c r="D3219" s="240" t="s">
        <v>327</v>
      </c>
      <c r="E3219" s="273" t="s">
        <v>19</v>
      </c>
      <c r="F3219" s="274" t="s">
        <v>420</v>
      </c>
      <c r="G3219" s="272"/>
      <c r="H3219" s="275">
        <v>402.07999999999998</v>
      </c>
      <c r="I3219" s="276"/>
      <c r="J3219" s="272"/>
      <c r="K3219" s="272"/>
      <c r="L3219" s="277"/>
      <c r="M3219" s="278"/>
      <c r="N3219" s="279"/>
      <c r="O3219" s="279"/>
      <c r="P3219" s="279"/>
      <c r="Q3219" s="279"/>
      <c r="R3219" s="279"/>
      <c r="S3219" s="279"/>
      <c r="T3219" s="280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T3219" s="281" t="s">
        <v>327</v>
      </c>
      <c r="AU3219" s="281" t="s">
        <v>85</v>
      </c>
      <c r="AV3219" s="16" t="s">
        <v>216</v>
      </c>
      <c r="AW3219" s="16" t="s">
        <v>36</v>
      </c>
      <c r="AX3219" s="16" t="s">
        <v>75</v>
      </c>
      <c r="AY3219" s="281" t="s">
        <v>207</v>
      </c>
    </row>
    <row r="3220" s="13" customFormat="1">
      <c r="A3220" s="13"/>
      <c r="B3220" s="238"/>
      <c r="C3220" s="239"/>
      <c r="D3220" s="240" t="s">
        <v>327</v>
      </c>
      <c r="E3220" s="241" t="s">
        <v>19</v>
      </c>
      <c r="F3220" s="242" t="s">
        <v>3658</v>
      </c>
      <c r="G3220" s="239"/>
      <c r="H3220" s="241" t="s">
        <v>19</v>
      </c>
      <c r="I3220" s="243"/>
      <c r="J3220" s="239"/>
      <c r="K3220" s="239"/>
      <c r="L3220" s="244"/>
      <c r="M3220" s="245"/>
      <c r="N3220" s="246"/>
      <c r="O3220" s="246"/>
      <c r="P3220" s="246"/>
      <c r="Q3220" s="246"/>
      <c r="R3220" s="246"/>
      <c r="S3220" s="246"/>
      <c r="T3220" s="247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8" t="s">
        <v>327</v>
      </c>
      <c r="AU3220" s="248" t="s">
        <v>85</v>
      </c>
      <c r="AV3220" s="13" t="s">
        <v>82</v>
      </c>
      <c r="AW3220" s="13" t="s">
        <v>36</v>
      </c>
      <c r="AX3220" s="13" t="s">
        <v>75</v>
      </c>
      <c r="AY3220" s="248" t="s">
        <v>207</v>
      </c>
    </row>
    <row r="3221" s="13" customFormat="1">
      <c r="A3221" s="13"/>
      <c r="B3221" s="238"/>
      <c r="C3221" s="239"/>
      <c r="D3221" s="240" t="s">
        <v>327</v>
      </c>
      <c r="E3221" s="241" t="s">
        <v>19</v>
      </c>
      <c r="F3221" s="242" t="s">
        <v>3659</v>
      </c>
      <c r="G3221" s="239"/>
      <c r="H3221" s="241" t="s">
        <v>19</v>
      </c>
      <c r="I3221" s="243"/>
      <c r="J3221" s="239"/>
      <c r="K3221" s="239"/>
      <c r="L3221" s="244"/>
      <c r="M3221" s="245"/>
      <c r="N3221" s="246"/>
      <c r="O3221" s="246"/>
      <c r="P3221" s="246"/>
      <c r="Q3221" s="246"/>
      <c r="R3221" s="246"/>
      <c r="S3221" s="246"/>
      <c r="T3221" s="247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8" t="s">
        <v>327</v>
      </c>
      <c r="AU3221" s="248" t="s">
        <v>85</v>
      </c>
      <c r="AV3221" s="13" t="s">
        <v>82</v>
      </c>
      <c r="AW3221" s="13" t="s">
        <v>36</v>
      </c>
      <c r="AX3221" s="13" t="s">
        <v>75</v>
      </c>
      <c r="AY3221" s="248" t="s">
        <v>207</v>
      </c>
    </row>
    <row r="3222" s="14" customFormat="1">
      <c r="A3222" s="14"/>
      <c r="B3222" s="249"/>
      <c r="C3222" s="250"/>
      <c r="D3222" s="240" t="s">
        <v>327</v>
      </c>
      <c r="E3222" s="251" t="s">
        <v>19</v>
      </c>
      <c r="F3222" s="252" t="s">
        <v>3660</v>
      </c>
      <c r="G3222" s="250"/>
      <c r="H3222" s="253">
        <v>136.989</v>
      </c>
      <c r="I3222" s="254"/>
      <c r="J3222" s="250"/>
      <c r="K3222" s="250"/>
      <c r="L3222" s="255"/>
      <c r="M3222" s="256"/>
      <c r="N3222" s="257"/>
      <c r="O3222" s="257"/>
      <c r="P3222" s="257"/>
      <c r="Q3222" s="257"/>
      <c r="R3222" s="257"/>
      <c r="S3222" s="257"/>
      <c r="T3222" s="258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9" t="s">
        <v>327</v>
      </c>
      <c r="AU3222" s="259" t="s">
        <v>85</v>
      </c>
      <c r="AV3222" s="14" t="s">
        <v>85</v>
      </c>
      <c r="AW3222" s="14" t="s">
        <v>36</v>
      </c>
      <c r="AX3222" s="14" t="s">
        <v>75</v>
      </c>
      <c r="AY3222" s="259" t="s">
        <v>207</v>
      </c>
    </row>
    <row r="3223" s="13" customFormat="1">
      <c r="A3223" s="13"/>
      <c r="B3223" s="238"/>
      <c r="C3223" s="239"/>
      <c r="D3223" s="240" t="s">
        <v>327</v>
      </c>
      <c r="E3223" s="241" t="s">
        <v>19</v>
      </c>
      <c r="F3223" s="242" t="s">
        <v>3661</v>
      </c>
      <c r="G3223" s="239"/>
      <c r="H3223" s="241" t="s">
        <v>19</v>
      </c>
      <c r="I3223" s="243"/>
      <c r="J3223" s="239"/>
      <c r="K3223" s="239"/>
      <c r="L3223" s="244"/>
      <c r="M3223" s="245"/>
      <c r="N3223" s="246"/>
      <c r="O3223" s="246"/>
      <c r="P3223" s="246"/>
      <c r="Q3223" s="246"/>
      <c r="R3223" s="246"/>
      <c r="S3223" s="246"/>
      <c r="T3223" s="247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8" t="s">
        <v>327</v>
      </c>
      <c r="AU3223" s="248" t="s">
        <v>85</v>
      </c>
      <c r="AV3223" s="13" t="s">
        <v>82</v>
      </c>
      <c r="AW3223" s="13" t="s">
        <v>36</v>
      </c>
      <c r="AX3223" s="13" t="s">
        <v>75</v>
      </c>
      <c r="AY3223" s="248" t="s">
        <v>207</v>
      </c>
    </row>
    <row r="3224" s="14" customFormat="1">
      <c r="A3224" s="14"/>
      <c r="B3224" s="249"/>
      <c r="C3224" s="250"/>
      <c r="D3224" s="240" t="s">
        <v>327</v>
      </c>
      <c r="E3224" s="251" t="s">
        <v>19</v>
      </c>
      <c r="F3224" s="252" t="s">
        <v>3662</v>
      </c>
      <c r="G3224" s="250"/>
      <c r="H3224" s="253">
        <v>86.063999999999993</v>
      </c>
      <c r="I3224" s="254"/>
      <c r="J3224" s="250"/>
      <c r="K3224" s="250"/>
      <c r="L3224" s="255"/>
      <c r="M3224" s="256"/>
      <c r="N3224" s="257"/>
      <c r="O3224" s="257"/>
      <c r="P3224" s="257"/>
      <c r="Q3224" s="257"/>
      <c r="R3224" s="257"/>
      <c r="S3224" s="257"/>
      <c r="T3224" s="258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9" t="s">
        <v>327</v>
      </c>
      <c r="AU3224" s="259" t="s">
        <v>85</v>
      </c>
      <c r="AV3224" s="14" t="s">
        <v>85</v>
      </c>
      <c r="AW3224" s="14" t="s">
        <v>36</v>
      </c>
      <c r="AX3224" s="14" t="s">
        <v>75</v>
      </c>
      <c r="AY3224" s="259" t="s">
        <v>207</v>
      </c>
    </row>
    <row r="3225" s="13" customFormat="1">
      <c r="A3225" s="13"/>
      <c r="B3225" s="238"/>
      <c r="C3225" s="239"/>
      <c r="D3225" s="240" t="s">
        <v>327</v>
      </c>
      <c r="E3225" s="241" t="s">
        <v>19</v>
      </c>
      <c r="F3225" s="242" t="s">
        <v>3663</v>
      </c>
      <c r="G3225" s="239"/>
      <c r="H3225" s="241" t="s">
        <v>19</v>
      </c>
      <c r="I3225" s="243"/>
      <c r="J3225" s="239"/>
      <c r="K3225" s="239"/>
      <c r="L3225" s="244"/>
      <c r="M3225" s="245"/>
      <c r="N3225" s="246"/>
      <c r="O3225" s="246"/>
      <c r="P3225" s="246"/>
      <c r="Q3225" s="246"/>
      <c r="R3225" s="246"/>
      <c r="S3225" s="246"/>
      <c r="T3225" s="247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8" t="s">
        <v>327</v>
      </c>
      <c r="AU3225" s="248" t="s">
        <v>85</v>
      </c>
      <c r="AV3225" s="13" t="s">
        <v>82</v>
      </c>
      <c r="AW3225" s="13" t="s">
        <v>36</v>
      </c>
      <c r="AX3225" s="13" t="s">
        <v>75</v>
      </c>
      <c r="AY3225" s="248" t="s">
        <v>207</v>
      </c>
    </row>
    <row r="3226" s="14" customFormat="1">
      <c r="A3226" s="14"/>
      <c r="B3226" s="249"/>
      <c r="C3226" s="250"/>
      <c r="D3226" s="240" t="s">
        <v>327</v>
      </c>
      <c r="E3226" s="251" t="s">
        <v>19</v>
      </c>
      <c r="F3226" s="252" t="s">
        <v>3662</v>
      </c>
      <c r="G3226" s="250"/>
      <c r="H3226" s="253">
        <v>86.063999999999993</v>
      </c>
      <c r="I3226" s="254"/>
      <c r="J3226" s="250"/>
      <c r="K3226" s="250"/>
      <c r="L3226" s="255"/>
      <c r="M3226" s="256"/>
      <c r="N3226" s="257"/>
      <c r="O3226" s="257"/>
      <c r="P3226" s="257"/>
      <c r="Q3226" s="257"/>
      <c r="R3226" s="257"/>
      <c r="S3226" s="257"/>
      <c r="T3226" s="258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9" t="s">
        <v>327</v>
      </c>
      <c r="AU3226" s="259" t="s">
        <v>85</v>
      </c>
      <c r="AV3226" s="14" t="s">
        <v>85</v>
      </c>
      <c r="AW3226" s="14" t="s">
        <v>36</v>
      </c>
      <c r="AX3226" s="14" t="s">
        <v>75</v>
      </c>
      <c r="AY3226" s="259" t="s">
        <v>207</v>
      </c>
    </row>
    <row r="3227" s="13" customFormat="1">
      <c r="A3227" s="13"/>
      <c r="B3227" s="238"/>
      <c r="C3227" s="239"/>
      <c r="D3227" s="240" t="s">
        <v>327</v>
      </c>
      <c r="E3227" s="241" t="s">
        <v>19</v>
      </c>
      <c r="F3227" s="242" t="s">
        <v>3664</v>
      </c>
      <c r="G3227" s="239"/>
      <c r="H3227" s="241" t="s">
        <v>19</v>
      </c>
      <c r="I3227" s="243"/>
      <c r="J3227" s="239"/>
      <c r="K3227" s="239"/>
      <c r="L3227" s="244"/>
      <c r="M3227" s="245"/>
      <c r="N3227" s="246"/>
      <c r="O3227" s="246"/>
      <c r="P3227" s="246"/>
      <c r="Q3227" s="246"/>
      <c r="R3227" s="246"/>
      <c r="S3227" s="246"/>
      <c r="T3227" s="247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8" t="s">
        <v>327</v>
      </c>
      <c r="AU3227" s="248" t="s">
        <v>85</v>
      </c>
      <c r="AV3227" s="13" t="s">
        <v>82</v>
      </c>
      <c r="AW3227" s="13" t="s">
        <v>36</v>
      </c>
      <c r="AX3227" s="13" t="s">
        <v>75</v>
      </c>
      <c r="AY3227" s="248" t="s">
        <v>207</v>
      </c>
    </row>
    <row r="3228" s="14" customFormat="1">
      <c r="A3228" s="14"/>
      <c r="B3228" s="249"/>
      <c r="C3228" s="250"/>
      <c r="D3228" s="240" t="s">
        <v>327</v>
      </c>
      <c r="E3228" s="251" t="s">
        <v>19</v>
      </c>
      <c r="F3228" s="252" t="s">
        <v>3662</v>
      </c>
      <c r="G3228" s="250"/>
      <c r="H3228" s="253">
        <v>86.063999999999993</v>
      </c>
      <c r="I3228" s="254"/>
      <c r="J3228" s="250"/>
      <c r="K3228" s="250"/>
      <c r="L3228" s="255"/>
      <c r="M3228" s="256"/>
      <c r="N3228" s="257"/>
      <c r="O3228" s="257"/>
      <c r="P3228" s="257"/>
      <c r="Q3228" s="257"/>
      <c r="R3228" s="257"/>
      <c r="S3228" s="257"/>
      <c r="T3228" s="258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9" t="s">
        <v>327</v>
      </c>
      <c r="AU3228" s="259" t="s">
        <v>85</v>
      </c>
      <c r="AV3228" s="14" t="s">
        <v>85</v>
      </c>
      <c r="AW3228" s="14" t="s">
        <v>36</v>
      </c>
      <c r="AX3228" s="14" t="s">
        <v>75</v>
      </c>
      <c r="AY3228" s="259" t="s">
        <v>207</v>
      </c>
    </row>
    <row r="3229" s="13" customFormat="1">
      <c r="A3229" s="13"/>
      <c r="B3229" s="238"/>
      <c r="C3229" s="239"/>
      <c r="D3229" s="240" t="s">
        <v>327</v>
      </c>
      <c r="E3229" s="241" t="s">
        <v>19</v>
      </c>
      <c r="F3229" s="242" t="s">
        <v>3665</v>
      </c>
      <c r="G3229" s="239"/>
      <c r="H3229" s="241" t="s">
        <v>19</v>
      </c>
      <c r="I3229" s="243"/>
      <c r="J3229" s="239"/>
      <c r="K3229" s="239"/>
      <c r="L3229" s="244"/>
      <c r="M3229" s="245"/>
      <c r="N3229" s="246"/>
      <c r="O3229" s="246"/>
      <c r="P3229" s="246"/>
      <c r="Q3229" s="246"/>
      <c r="R3229" s="246"/>
      <c r="S3229" s="246"/>
      <c r="T3229" s="247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8" t="s">
        <v>327</v>
      </c>
      <c r="AU3229" s="248" t="s">
        <v>85</v>
      </c>
      <c r="AV3229" s="13" t="s">
        <v>82</v>
      </c>
      <c r="AW3229" s="13" t="s">
        <v>36</v>
      </c>
      <c r="AX3229" s="13" t="s">
        <v>75</v>
      </c>
      <c r="AY3229" s="248" t="s">
        <v>207</v>
      </c>
    </row>
    <row r="3230" s="14" customFormat="1">
      <c r="A3230" s="14"/>
      <c r="B3230" s="249"/>
      <c r="C3230" s="250"/>
      <c r="D3230" s="240" t="s">
        <v>327</v>
      </c>
      <c r="E3230" s="251" t="s">
        <v>19</v>
      </c>
      <c r="F3230" s="252" t="s">
        <v>3662</v>
      </c>
      <c r="G3230" s="250"/>
      <c r="H3230" s="253">
        <v>86.063999999999993</v>
      </c>
      <c r="I3230" s="254"/>
      <c r="J3230" s="250"/>
      <c r="K3230" s="250"/>
      <c r="L3230" s="255"/>
      <c r="M3230" s="256"/>
      <c r="N3230" s="257"/>
      <c r="O3230" s="257"/>
      <c r="P3230" s="257"/>
      <c r="Q3230" s="257"/>
      <c r="R3230" s="257"/>
      <c r="S3230" s="257"/>
      <c r="T3230" s="258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9" t="s">
        <v>327</v>
      </c>
      <c r="AU3230" s="259" t="s">
        <v>85</v>
      </c>
      <c r="AV3230" s="14" t="s">
        <v>85</v>
      </c>
      <c r="AW3230" s="14" t="s">
        <v>36</v>
      </c>
      <c r="AX3230" s="14" t="s">
        <v>75</v>
      </c>
      <c r="AY3230" s="259" t="s">
        <v>207</v>
      </c>
    </row>
    <row r="3231" s="13" customFormat="1">
      <c r="A3231" s="13"/>
      <c r="B3231" s="238"/>
      <c r="C3231" s="239"/>
      <c r="D3231" s="240" t="s">
        <v>327</v>
      </c>
      <c r="E3231" s="241" t="s">
        <v>19</v>
      </c>
      <c r="F3231" s="242" t="s">
        <v>3666</v>
      </c>
      <c r="G3231" s="239"/>
      <c r="H3231" s="241" t="s">
        <v>19</v>
      </c>
      <c r="I3231" s="243"/>
      <c r="J3231" s="239"/>
      <c r="K3231" s="239"/>
      <c r="L3231" s="244"/>
      <c r="M3231" s="245"/>
      <c r="N3231" s="246"/>
      <c r="O3231" s="246"/>
      <c r="P3231" s="246"/>
      <c r="Q3231" s="246"/>
      <c r="R3231" s="246"/>
      <c r="S3231" s="246"/>
      <c r="T3231" s="247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8" t="s">
        <v>327</v>
      </c>
      <c r="AU3231" s="248" t="s">
        <v>85</v>
      </c>
      <c r="AV3231" s="13" t="s">
        <v>82</v>
      </c>
      <c r="AW3231" s="13" t="s">
        <v>36</v>
      </c>
      <c r="AX3231" s="13" t="s">
        <v>75</v>
      </c>
      <c r="AY3231" s="248" t="s">
        <v>207</v>
      </c>
    </row>
    <row r="3232" s="14" customFormat="1">
      <c r="A3232" s="14"/>
      <c r="B3232" s="249"/>
      <c r="C3232" s="250"/>
      <c r="D3232" s="240" t="s">
        <v>327</v>
      </c>
      <c r="E3232" s="251" t="s">
        <v>19</v>
      </c>
      <c r="F3232" s="252" t="s">
        <v>3667</v>
      </c>
      <c r="G3232" s="250"/>
      <c r="H3232" s="253">
        <v>92.841999999999999</v>
      </c>
      <c r="I3232" s="254"/>
      <c r="J3232" s="250"/>
      <c r="K3232" s="250"/>
      <c r="L3232" s="255"/>
      <c r="M3232" s="256"/>
      <c r="N3232" s="257"/>
      <c r="O3232" s="257"/>
      <c r="P3232" s="257"/>
      <c r="Q3232" s="257"/>
      <c r="R3232" s="257"/>
      <c r="S3232" s="257"/>
      <c r="T3232" s="258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9" t="s">
        <v>327</v>
      </c>
      <c r="AU3232" s="259" t="s">
        <v>85</v>
      </c>
      <c r="AV3232" s="14" t="s">
        <v>85</v>
      </c>
      <c r="AW3232" s="14" t="s">
        <v>36</v>
      </c>
      <c r="AX3232" s="14" t="s">
        <v>75</v>
      </c>
      <c r="AY3232" s="259" t="s">
        <v>207</v>
      </c>
    </row>
    <row r="3233" s="13" customFormat="1">
      <c r="A3233" s="13"/>
      <c r="B3233" s="238"/>
      <c r="C3233" s="239"/>
      <c r="D3233" s="240" t="s">
        <v>327</v>
      </c>
      <c r="E3233" s="241" t="s">
        <v>19</v>
      </c>
      <c r="F3233" s="242" t="s">
        <v>3668</v>
      </c>
      <c r="G3233" s="239"/>
      <c r="H3233" s="241" t="s">
        <v>19</v>
      </c>
      <c r="I3233" s="243"/>
      <c r="J3233" s="239"/>
      <c r="K3233" s="239"/>
      <c r="L3233" s="244"/>
      <c r="M3233" s="245"/>
      <c r="N3233" s="246"/>
      <c r="O3233" s="246"/>
      <c r="P3233" s="246"/>
      <c r="Q3233" s="246"/>
      <c r="R3233" s="246"/>
      <c r="S3233" s="246"/>
      <c r="T3233" s="247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8" t="s">
        <v>327</v>
      </c>
      <c r="AU3233" s="248" t="s">
        <v>85</v>
      </c>
      <c r="AV3233" s="13" t="s">
        <v>82</v>
      </c>
      <c r="AW3233" s="13" t="s">
        <v>36</v>
      </c>
      <c r="AX3233" s="13" t="s">
        <v>75</v>
      </c>
      <c r="AY3233" s="248" t="s">
        <v>207</v>
      </c>
    </row>
    <row r="3234" s="14" customFormat="1">
      <c r="A3234" s="14"/>
      <c r="B3234" s="249"/>
      <c r="C3234" s="250"/>
      <c r="D3234" s="240" t="s">
        <v>327</v>
      </c>
      <c r="E3234" s="251" t="s">
        <v>19</v>
      </c>
      <c r="F3234" s="252" t="s">
        <v>3667</v>
      </c>
      <c r="G3234" s="250"/>
      <c r="H3234" s="253">
        <v>92.841999999999999</v>
      </c>
      <c r="I3234" s="254"/>
      <c r="J3234" s="250"/>
      <c r="K3234" s="250"/>
      <c r="L3234" s="255"/>
      <c r="M3234" s="256"/>
      <c r="N3234" s="257"/>
      <c r="O3234" s="257"/>
      <c r="P3234" s="257"/>
      <c r="Q3234" s="257"/>
      <c r="R3234" s="257"/>
      <c r="S3234" s="257"/>
      <c r="T3234" s="258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9" t="s">
        <v>327</v>
      </c>
      <c r="AU3234" s="259" t="s">
        <v>85</v>
      </c>
      <c r="AV3234" s="14" t="s">
        <v>85</v>
      </c>
      <c r="AW3234" s="14" t="s">
        <v>36</v>
      </c>
      <c r="AX3234" s="14" t="s">
        <v>75</v>
      </c>
      <c r="AY3234" s="259" t="s">
        <v>207</v>
      </c>
    </row>
    <row r="3235" s="13" customFormat="1">
      <c r="A3235" s="13"/>
      <c r="B3235" s="238"/>
      <c r="C3235" s="239"/>
      <c r="D3235" s="240" t="s">
        <v>327</v>
      </c>
      <c r="E3235" s="241" t="s">
        <v>19</v>
      </c>
      <c r="F3235" s="242" t="s">
        <v>3669</v>
      </c>
      <c r="G3235" s="239"/>
      <c r="H3235" s="241" t="s">
        <v>19</v>
      </c>
      <c r="I3235" s="243"/>
      <c r="J3235" s="239"/>
      <c r="K3235" s="239"/>
      <c r="L3235" s="244"/>
      <c r="M3235" s="245"/>
      <c r="N3235" s="246"/>
      <c r="O3235" s="246"/>
      <c r="P3235" s="246"/>
      <c r="Q3235" s="246"/>
      <c r="R3235" s="246"/>
      <c r="S3235" s="246"/>
      <c r="T3235" s="247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8" t="s">
        <v>327</v>
      </c>
      <c r="AU3235" s="248" t="s">
        <v>85</v>
      </c>
      <c r="AV3235" s="13" t="s">
        <v>82</v>
      </c>
      <c r="AW3235" s="13" t="s">
        <v>36</v>
      </c>
      <c r="AX3235" s="13" t="s">
        <v>75</v>
      </c>
      <c r="AY3235" s="248" t="s">
        <v>207</v>
      </c>
    </row>
    <row r="3236" s="14" customFormat="1">
      <c r="A3236" s="14"/>
      <c r="B3236" s="249"/>
      <c r="C3236" s="250"/>
      <c r="D3236" s="240" t="s">
        <v>327</v>
      </c>
      <c r="E3236" s="251" t="s">
        <v>19</v>
      </c>
      <c r="F3236" s="252" t="s">
        <v>3667</v>
      </c>
      <c r="G3236" s="250"/>
      <c r="H3236" s="253">
        <v>92.841999999999999</v>
      </c>
      <c r="I3236" s="254"/>
      <c r="J3236" s="250"/>
      <c r="K3236" s="250"/>
      <c r="L3236" s="255"/>
      <c r="M3236" s="256"/>
      <c r="N3236" s="257"/>
      <c r="O3236" s="257"/>
      <c r="P3236" s="257"/>
      <c r="Q3236" s="257"/>
      <c r="R3236" s="257"/>
      <c r="S3236" s="257"/>
      <c r="T3236" s="258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9" t="s">
        <v>327</v>
      </c>
      <c r="AU3236" s="259" t="s">
        <v>85</v>
      </c>
      <c r="AV3236" s="14" t="s">
        <v>85</v>
      </c>
      <c r="AW3236" s="14" t="s">
        <v>36</v>
      </c>
      <c r="AX3236" s="14" t="s">
        <v>75</v>
      </c>
      <c r="AY3236" s="259" t="s">
        <v>207</v>
      </c>
    </row>
    <row r="3237" s="13" customFormat="1">
      <c r="A3237" s="13"/>
      <c r="B3237" s="238"/>
      <c r="C3237" s="239"/>
      <c r="D3237" s="240" t="s">
        <v>327</v>
      </c>
      <c r="E3237" s="241" t="s">
        <v>19</v>
      </c>
      <c r="F3237" s="242" t="s">
        <v>3670</v>
      </c>
      <c r="G3237" s="239"/>
      <c r="H3237" s="241" t="s">
        <v>19</v>
      </c>
      <c r="I3237" s="243"/>
      <c r="J3237" s="239"/>
      <c r="K3237" s="239"/>
      <c r="L3237" s="244"/>
      <c r="M3237" s="245"/>
      <c r="N3237" s="246"/>
      <c r="O3237" s="246"/>
      <c r="P3237" s="246"/>
      <c r="Q3237" s="246"/>
      <c r="R3237" s="246"/>
      <c r="S3237" s="246"/>
      <c r="T3237" s="247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8" t="s">
        <v>327</v>
      </c>
      <c r="AU3237" s="248" t="s">
        <v>85</v>
      </c>
      <c r="AV3237" s="13" t="s">
        <v>82</v>
      </c>
      <c r="AW3237" s="13" t="s">
        <v>36</v>
      </c>
      <c r="AX3237" s="13" t="s">
        <v>75</v>
      </c>
      <c r="AY3237" s="248" t="s">
        <v>207</v>
      </c>
    </row>
    <row r="3238" s="14" customFormat="1">
      <c r="A3238" s="14"/>
      <c r="B3238" s="249"/>
      <c r="C3238" s="250"/>
      <c r="D3238" s="240" t="s">
        <v>327</v>
      </c>
      <c r="E3238" s="251" t="s">
        <v>19</v>
      </c>
      <c r="F3238" s="252" t="s">
        <v>3667</v>
      </c>
      <c r="G3238" s="250"/>
      <c r="H3238" s="253">
        <v>92.841999999999999</v>
      </c>
      <c r="I3238" s="254"/>
      <c r="J3238" s="250"/>
      <c r="K3238" s="250"/>
      <c r="L3238" s="255"/>
      <c r="M3238" s="256"/>
      <c r="N3238" s="257"/>
      <c r="O3238" s="257"/>
      <c r="P3238" s="257"/>
      <c r="Q3238" s="257"/>
      <c r="R3238" s="257"/>
      <c r="S3238" s="257"/>
      <c r="T3238" s="258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9" t="s">
        <v>327</v>
      </c>
      <c r="AU3238" s="259" t="s">
        <v>85</v>
      </c>
      <c r="AV3238" s="14" t="s">
        <v>85</v>
      </c>
      <c r="AW3238" s="14" t="s">
        <v>36</v>
      </c>
      <c r="AX3238" s="14" t="s">
        <v>75</v>
      </c>
      <c r="AY3238" s="259" t="s">
        <v>207</v>
      </c>
    </row>
    <row r="3239" s="13" customFormat="1">
      <c r="A3239" s="13"/>
      <c r="B3239" s="238"/>
      <c r="C3239" s="239"/>
      <c r="D3239" s="240" t="s">
        <v>327</v>
      </c>
      <c r="E3239" s="241" t="s">
        <v>19</v>
      </c>
      <c r="F3239" s="242" t="s">
        <v>3671</v>
      </c>
      <c r="G3239" s="239"/>
      <c r="H3239" s="241" t="s">
        <v>19</v>
      </c>
      <c r="I3239" s="243"/>
      <c r="J3239" s="239"/>
      <c r="K3239" s="239"/>
      <c r="L3239" s="244"/>
      <c r="M3239" s="245"/>
      <c r="N3239" s="246"/>
      <c r="O3239" s="246"/>
      <c r="P3239" s="246"/>
      <c r="Q3239" s="246"/>
      <c r="R3239" s="246"/>
      <c r="S3239" s="246"/>
      <c r="T3239" s="247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8" t="s">
        <v>327</v>
      </c>
      <c r="AU3239" s="248" t="s">
        <v>85</v>
      </c>
      <c r="AV3239" s="13" t="s">
        <v>82</v>
      </c>
      <c r="AW3239" s="13" t="s">
        <v>36</v>
      </c>
      <c r="AX3239" s="13" t="s">
        <v>75</v>
      </c>
      <c r="AY3239" s="248" t="s">
        <v>207</v>
      </c>
    </row>
    <row r="3240" s="14" customFormat="1">
      <c r="A3240" s="14"/>
      <c r="B3240" s="249"/>
      <c r="C3240" s="250"/>
      <c r="D3240" s="240" t="s">
        <v>327</v>
      </c>
      <c r="E3240" s="251" t="s">
        <v>19</v>
      </c>
      <c r="F3240" s="252" t="s">
        <v>3672</v>
      </c>
      <c r="G3240" s="250"/>
      <c r="H3240" s="253">
        <v>41.389000000000003</v>
      </c>
      <c r="I3240" s="254"/>
      <c r="J3240" s="250"/>
      <c r="K3240" s="250"/>
      <c r="L3240" s="255"/>
      <c r="M3240" s="256"/>
      <c r="N3240" s="257"/>
      <c r="O3240" s="257"/>
      <c r="P3240" s="257"/>
      <c r="Q3240" s="257"/>
      <c r="R3240" s="257"/>
      <c r="S3240" s="257"/>
      <c r="T3240" s="258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9" t="s">
        <v>327</v>
      </c>
      <c r="AU3240" s="259" t="s">
        <v>85</v>
      </c>
      <c r="AV3240" s="14" t="s">
        <v>85</v>
      </c>
      <c r="AW3240" s="14" t="s">
        <v>36</v>
      </c>
      <c r="AX3240" s="14" t="s">
        <v>75</v>
      </c>
      <c r="AY3240" s="259" t="s">
        <v>207</v>
      </c>
    </row>
    <row r="3241" s="13" customFormat="1">
      <c r="A3241" s="13"/>
      <c r="B3241" s="238"/>
      <c r="C3241" s="239"/>
      <c r="D3241" s="240" t="s">
        <v>327</v>
      </c>
      <c r="E3241" s="241" t="s">
        <v>19</v>
      </c>
      <c r="F3241" s="242" t="s">
        <v>3673</v>
      </c>
      <c r="G3241" s="239"/>
      <c r="H3241" s="241" t="s">
        <v>19</v>
      </c>
      <c r="I3241" s="243"/>
      <c r="J3241" s="239"/>
      <c r="K3241" s="239"/>
      <c r="L3241" s="244"/>
      <c r="M3241" s="245"/>
      <c r="N3241" s="246"/>
      <c r="O3241" s="246"/>
      <c r="P3241" s="246"/>
      <c r="Q3241" s="246"/>
      <c r="R3241" s="246"/>
      <c r="S3241" s="246"/>
      <c r="T3241" s="247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8" t="s">
        <v>327</v>
      </c>
      <c r="AU3241" s="248" t="s">
        <v>85</v>
      </c>
      <c r="AV3241" s="13" t="s">
        <v>82</v>
      </c>
      <c r="AW3241" s="13" t="s">
        <v>36</v>
      </c>
      <c r="AX3241" s="13" t="s">
        <v>75</v>
      </c>
      <c r="AY3241" s="248" t="s">
        <v>207</v>
      </c>
    </row>
    <row r="3242" s="14" customFormat="1">
      <c r="A3242" s="14"/>
      <c r="B3242" s="249"/>
      <c r="C3242" s="250"/>
      <c r="D3242" s="240" t="s">
        <v>327</v>
      </c>
      <c r="E3242" s="251" t="s">
        <v>19</v>
      </c>
      <c r="F3242" s="252" t="s">
        <v>3672</v>
      </c>
      <c r="G3242" s="250"/>
      <c r="H3242" s="253">
        <v>41.389000000000003</v>
      </c>
      <c r="I3242" s="254"/>
      <c r="J3242" s="250"/>
      <c r="K3242" s="250"/>
      <c r="L3242" s="255"/>
      <c r="M3242" s="256"/>
      <c r="N3242" s="257"/>
      <c r="O3242" s="257"/>
      <c r="P3242" s="257"/>
      <c r="Q3242" s="257"/>
      <c r="R3242" s="257"/>
      <c r="S3242" s="257"/>
      <c r="T3242" s="258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9" t="s">
        <v>327</v>
      </c>
      <c r="AU3242" s="259" t="s">
        <v>85</v>
      </c>
      <c r="AV3242" s="14" t="s">
        <v>85</v>
      </c>
      <c r="AW3242" s="14" t="s">
        <v>36</v>
      </c>
      <c r="AX3242" s="14" t="s">
        <v>75</v>
      </c>
      <c r="AY3242" s="259" t="s">
        <v>207</v>
      </c>
    </row>
    <row r="3243" s="16" customFormat="1">
      <c r="A3243" s="16"/>
      <c r="B3243" s="271"/>
      <c r="C3243" s="272"/>
      <c r="D3243" s="240" t="s">
        <v>327</v>
      </c>
      <c r="E3243" s="273" t="s">
        <v>19</v>
      </c>
      <c r="F3243" s="274" t="s">
        <v>420</v>
      </c>
      <c r="G3243" s="272"/>
      <c r="H3243" s="275">
        <v>935.39099999999996</v>
      </c>
      <c r="I3243" s="276"/>
      <c r="J3243" s="272"/>
      <c r="K3243" s="272"/>
      <c r="L3243" s="277"/>
      <c r="M3243" s="278"/>
      <c r="N3243" s="279"/>
      <c r="O3243" s="279"/>
      <c r="P3243" s="279"/>
      <c r="Q3243" s="279"/>
      <c r="R3243" s="279"/>
      <c r="S3243" s="279"/>
      <c r="T3243" s="280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81" t="s">
        <v>327</v>
      </c>
      <c r="AU3243" s="281" t="s">
        <v>85</v>
      </c>
      <c r="AV3243" s="16" t="s">
        <v>216</v>
      </c>
      <c r="AW3243" s="16" t="s">
        <v>36</v>
      </c>
      <c r="AX3243" s="16" t="s">
        <v>75</v>
      </c>
      <c r="AY3243" s="281" t="s">
        <v>207</v>
      </c>
    </row>
    <row r="3244" s="13" customFormat="1">
      <c r="A3244" s="13"/>
      <c r="B3244" s="238"/>
      <c r="C3244" s="239"/>
      <c r="D3244" s="240" t="s">
        <v>327</v>
      </c>
      <c r="E3244" s="241" t="s">
        <v>19</v>
      </c>
      <c r="F3244" s="242" t="s">
        <v>3674</v>
      </c>
      <c r="G3244" s="239"/>
      <c r="H3244" s="241" t="s">
        <v>19</v>
      </c>
      <c r="I3244" s="243"/>
      <c r="J3244" s="239"/>
      <c r="K3244" s="239"/>
      <c r="L3244" s="244"/>
      <c r="M3244" s="245"/>
      <c r="N3244" s="246"/>
      <c r="O3244" s="246"/>
      <c r="P3244" s="246"/>
      <c r="Q3244" s="246"/>
      <c r="R3244" s="246"/>
      <c r="S3244" s="246"/>
      <c r="T3244" s="247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8" t="s">
        <v>327</v>
      </c>
      <c r="AU3244" s="248" t="s">
        <v>85</v>
      </c>
      <c r="AV3244" s="13" t="s">
        <v>82</v>
      </c>
      <c r="AW3244" s="13" t="s">
        <v>36</v>
      </c>
      <c r="AX3244" s="13" t="s">
        <v>75</v>
      </c>
      <c r="AY3244" s="248" t="s">
        <v>207</v>
      </c>
    </row>
    <row r="3245" s="13" customFormat="1">
      <c r="A3245" s="13"/>
      <c r="B3245" s="238"/>
      <c r="C3245" s="239"/>
      <c r="D3245" s="240" t="s">
        <v>327</v>
      </c>
      <c r="E3245" s="241" t="s">
        <v>19</v>
      </c>
      <c r="F3245" s="242" t="s">
        <v>3675</v>
      </c>
      <c r="G3245" s="239"/>
      <c r="H3245" s="241" t="s">
        <v>19</v>
      </c>
      <c r="I3245" s="243"/>
      <c r="J3245" s="239"/>
      <c r="K3245" s="239"/>
      <c r="L3245" s="244"/>
      <c r="M3245" s="245"/>
      <c r="N3245" s="246"/>
      <c r="O3245" s="246"/>
      <c r="P3245" s="246"/>
      <c r="Q3245" s="246"/>
      <c r="R3245" s="246"/>
      <c r="S3245" s="246"/>
      <c r="T3245" s="247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8" t="s">
        <v>327</v>
      </c>
      <c r="AU3245" s="248" t="s">
        <v>85</v>
      </c>
      <c r="AV3245" s="13" t="s">
        <v>82</v>
      </c>
      <c r="AW3245" s="13" t="s">
        <v>36</v>
      </c>
      <c r="AX3245" s="13" t="s">
        <v>75</v>
      </c>
      <c r="AY3245" s="248" t="s">
        <v>207</v>
      </c>
    </row>
    <row r="3246" s="14" customFormat="1">
      <c r="A3246" s="14"/>
      <c r="B3246" s="249"/>
      <c r="C3246" s="250"/>
      <c r="D3246" s="240" t="s">
        <v>327</v>
      </c>
      <c r="E3246" s="251" t="s">
        <v>19</v>
      </c>
      <c r="F3246" s="252" t="s">
        <v>3676</v>
      </c>
      <c r="G3246" s="250"/>
      <c r="H3246" s="253">
        <v>38.5</v>
      </c>
      <c r="I3246" s="254"/>
      <c r="J3246" s="250"/>
      <c r="K3246" s="250"/>
      <c r="L3246" s="255"/>
      <c r="M3246" s="256"/>
      <c r="N3246" s="257"/>
      <c r="O3246" s="257"/>
      <c r="P3246" s="257"/>
      <c r="Q3246" s="257"/>
      <c r="R3246" s="257"/>
      <c r="S3246" s="257"/>
      <c r="T3246" s="258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9" t="s">
        <v>327</v>
      </c>
      <c r="AU3246" s="259" t="s">
        <v>85</v>
      </c>
      <c r="AV3246" s="14" t="s">
        <v>85</v>
      </c>
      <c r="AW3246" s="14" t="s">
        <v>36</v>
      </c>
      <c r="AX3246" s="14" t="s">
        <v>75</v>
      </c>
      <c r="AY3246" s="259" t="s">
        <v>207</v>
      </c>
    </row>
    <row r="3247" s="13" customFormat="1">
      <c r="A3247" s="13"/>
      <c r="B3247" s="238"/>
      <c r="C3247" s="239"/>
      <c r="D3247" s="240" t="s">
        <v>327</v>
      </c>
      <c r="E3247" s="241" t="s">
        <v>19</v>
      </c>
      <c r="F3247" s="242" t="s">
        <v>3677</v>
      </c>
      <c r="G3247" s="239"/>
      <c r="H3247" s="241" t="s">
        <v>19</v>
      </c>
      <c r="I3247" s="243"/>
      <c r="J3247" s="239"/>
      <c r="K3247" s="239"/>
      <c r="L3247" s="244"/>
      <c r="M3247" s="245"/>
      <c r="N3247" s="246"/>
      <c r="O3247" s="246"/>
      <c r="P3247" s="246"/>
      <c r="Q3247" s="246"/>
      <c r="R3247" s="246"/>
      <c r="S3247" s="246"/>
      <c r="T3247" s="247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8" t="s">
        <v>327</v>
      </c>
      <c r="AU3247" s="248" t="s">
        <v>85</v>
      </c>
      <c r="AV3247" s="13" t="s">
        <v>82</v>
      </c>
      <c r="AW3247" s="13" t="s">
        <v>36</v>
      </c>
      <c r="AX3247" s="13" t="s">
        <v>75</v>
      </c>
      <c r="AY3247" s="248" t="s">
        <v>207</v>
      </c>
    </row>
    <row r="3248" s="14" customFormat="1">
      <c r="A3248" s="14"/>
      <c r="B3248" s="249"/>
      <c r="C3248" s="250"/>
      <c r="D3248" s="240" t="s">
        <v>327</v>
      </c>
      <c r="E3248" s="251" t="s">
        <v>19</v>
      </c>
      <c r="F3248" s="252" t="s">
        <v>3678</v>
      </c>
      <c r="G3248" s="250"/>
      <c r="H3248" s="253">
        <v>29.5</v>
      </c>
      <c r="I3248" s="254"/>
      <c r="J3248" s="250"/>
      <c r="K3248" s="250"/>
      <c r="L3248" s="255"/>
      <c r="M3248" s="256"/>
      <c r="N3248" s="257"/>
      <c r="O3248" s="257"/>
      <c r="P3248" s="257"/>
      <c r="Q3248" s="257"/>
      <c r="R3248" s="257"/>
      <c r="S3248" s="257"/>
      <c r="T3248" s="258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9" t="s">
        <v>327</v>
      </c>
      <c r="AU3248" s="259" t="s">
        <v>85</v>
      </c>
      <c r="AV3248" s="14" t="s">
        <v>85</v>
      </c>
      <c r="AW3248" s="14" t="s">
        <v>36</v>
      </c>
      <c r="AX3248" s="14" t="s">
        <v>75</v>
      </c>
      <c r="AY3248" s="259" t="s">
        <v>207</v>
      </c>
    </row>
    <row r="3249" s="13" customFormat="1">
      <c r="A3249" s="13"/>
      <c r="B3249" s="238"/>
      <c r="C3249" s="239"/>
      <c r="D3249" s="240" t="s">
        <v>327</v>
      </c>
      <c r="E3249" s="241" t="s">
        <v>19</v>
      </c>
      <c r="F3249" s="242" t="s">
        <v>3679</v>
      </c>
      <c r="G3249" s="239"/>
      <c r="H3249" s="241" t="s">
        <v>19</v>
      </c>
      <c r="I3249" s="243"/>
      <c r="J3249" s="239"/>
      <c r="K3249" s="239"/>
      <c r="L3249" s="244"/>
      <c r="M3249" s="245"/>
      <c r="N3249" s="246"/>
      <c r="O3249" s="246"/>
      <c r="P3249" s="246"/>
      <c r="Q3249" s="246"/>
      <c r="R3249" s="246"/>
      <c r="S3249" s="246"/>
      <c r="T3249" s="247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8" t="s">
        <v>327</v>
      </c>
      <c r="AU3249" s="248" t="s">
        <v>85</v>
      </c>
      <c r="AV3249" s="13" t="s">
        <v>82</v>
      </c>
      <c r="AW3249" s="13" t="s">
        <v>36</v>
      </c>
      <c r="AX3249" s="13" t="s">
        <v>75</v>
      </c>
      <c r="AY3249" s="248" t="s">
        <v>207</v>
      </c>
    </row>
    <row r="3250" s="14" customFormat="1">
      <c r="A3250" s="14"/>
      <c r="B3250" s="249"/>
      <c r="C3250" s="250"/>
      <c r="D3250" s="240" t="s">
        <v>327</v>
      </c>
      <c r="E3250" s="251" t="s">
        <v>19</v>
      </c>
      <c r="F3250" s="252" t="s">
        <v>3680</v>
      </c>
      <c r="G3250" s="250"/>
      <c r="H3250" s="253">
        <v>12.199999999999999</v>
      </c>
      <c r="I3250" s="254"/>
      <c r="J3250" s="250"/>
      <c r="K3250" s="250"/>
      <c r="L3250" s="255"/>
      <c r="M3250" s="256"/>
      <c r="N3250" s="257"/>
      <c r="O3250" s="257"/>
      <c r="P3250" s="257"/>
      <c r="Q3250" s="257"/>
      <c r="R3250" s="257"/>
      <c r="S3250" s="257"/>
      <c r="T3250" s="258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9" t="s">
        <v>327</v>
      </c>
      <c r="AU3250" s="259" t="s">
        <v>85</v>
      </c>
      <c r="AV3250" s="14" t="s">
        <v>85</v>
      </c>
      <c r="AW3250" s="14" t="s">
        <v>36</v>
      </c>
      <c r="AX3250" s="14" t="s">
        <v>75</v>
      </c>
      <c r="AY3250" s="259" t="s">
        <v>207</v>
      </c>
    </row>
    <row r="3251" s="16" customFormat="1">
      <c r="A3251" s="16"/>
      <c r="B3251" s="271"/>
      <c r="C3251" s="272"/>
      <c r="D3251" s="240" t="s">
        <v>327</v>
      </c>
      <c r="E3251" s="273" t="s">
        <v>19</v>
      </c>
      <c r="F3251" s="274" t="s">
        <v>420</v>
      </c>
      <c r="G3251" s="272"/>
      <c r="H3251" s="275">
        <v>80.200000000000003</v>
      </c>
      <c r="I3251" s="276"/>
      <c r="J3251" s="272"/>
      <c r="K3251" s="272"/>
      <c r="L3251" s="277"/>
      <c r="M3251" s="278"/>
      <c r="N3251" s="279"/>
      <c r="O3251" s="279"/>
      <c r="P3251" s="279"/>
      <c r="Q3251" s="279"/>
      <c r="R3251" s="279"/>
      <c r="S3251" s="279"/>
      <c r="T3251" s="280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T3251" s="281" t="s">
        <v>327</v>
      </c>
      <c r="AU3251" s="281" t="s">
        <v>85</v>
      </c>
      <c r="AV3251" s="16" t="s">
        <v>216</v>
      </c>
      <c r="AW3251" s="16" t="s">
        <v>36</v>
      </c>
      <c r="AX3251" s="16" t="s">
        <v>75</v>
      </c>
      <c r="AY3251" s="281" t="s">
        <v>207</v>
      </c>
    </row>
    <row r="3252" s="13" customFormat="1">
      <c r="A3252" s="13"/>
      <c r="B3252" s="238"/>
      <c r="C3252" s="239"/>
      <c r="D3252" s="240" t="s">
        <v>327</v>
      </c>
      <c r="E3252" s="241" t="s">
        <v>19</v>
      </c>
      <c r="F3252" s="242" t="s">
        <v>3681</v>
      </c>
      <c r="G3252" s="239"/>
      <c r="H3252" s="241" t="s">
        <v>19</v>
      </c>
      <c r="I3252" s="243"/>
      <c r="J3252" s="239"/>
      <c r="K3252" s="239"/>
      <c r="L3252" s="244"/>
      <c r="M3252" s="245"/>
      <c r="N3252" s="246"/>
      <c r="O3252" s="246"/>
      <c r="P3252" s="246"/>
      <c r="Q3252" s="246"/>
      <c r="R3252" s="246"/>
      <c r="S3252" s="246"/>
      <c r="T3252" s="247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8" t="s">
        <v>327</v>
      </c>
      <c r="AU3252" s="248" t="s">
        <v>85</v>
      </c>
      <c r="AV3252" s="13" t="s">
        <v>82</v>
      </c>
      <c r="AW3252" s="13" t="s">
        <v>36</v>
      </c>
      <c r="AX3252" s="13" t="s">
        <v>75</v>
      </c>
      <c r="AY3252" s="248" t="s">
        <v>207</v>
      </c>
    </row>
    <row r="3253" s="13" customFormat="1">
      <c r="A3253" s="13"/>
      <c r="B3253" s="238"/>
      <c r="C3253" s="239"/>
      <c r="D3253" s="240" t="s">
        <v>327</v>
      </c>
      <c r="E3253" s="241" t="s">
        <v>19</v>
      </c>
      <c r="F3253" s="242" t="s">
        <v>1605</v>
      </c>
      <c r="G3253" s="239"/>
      <c r="H3253" s="241" t="s">
        <v>19</v>
      </c>
      <c r="I3253" s="243"/>
      <c r="J3253" s="239"/>
      <c r="K3253" s="239"/>
      <c r="L3253" s="244"/>
      <c r="M3253" s="245"/>
      <c r="N3253" s="246"/>
      <c r="O3253" s="246"/>
      <c r="P3253" s="246"/>
      <c r="Q3253" s="246"/>
      <c r="R3253" s="246"/>
      <c r="S3253" s="246"/>
      <c r="T3253" s="247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8" t="s">
        <v>327</v>
      </c>
      <c r="AU3253" s="248" t="s">
        <v>85</v>
      </c>
      <c r="AV3253" s="13" t="s">
        <v>82</v>
      </c>
      <c r="AW3253" s="13" t="s">
        <v>36</v>
      </c>
      <c r="AX3253" s="13" t="s">
        <v>75</v>
      </c>
      <c r="AY3253" s="248" t="s">
        <v>207</v>
      </c>
    </row>
    <row r="3254" s="14" customFormat="1">
      <c r="A3254" s="14"/>
      <c r="B3254" s="249"/>
      <c r="C3254" s="250"/>
      <c r="D3254" s="240" t="s">
        <v>327</v>
      </c>
      <c r="E3254" s="251" t="s">
        <v>19</v>
      </c>
      <c r="F3254" s="252" t="s">
        <v>3682</v>
      </c>
      <c r="G3254" s="250"/>
      <c r="H3254" s="253">
        <v>22.350000000000001</v>
      </c>
      <c r="I3254" s="254"/>
      <c r="J3254" s="250"/>
      <c r="K3254" s="250"/>
      <c r="L3254" s="255"/>
      <c r="M3254" s="256"/>
      <c r="N3254" s="257"/>
      <c r="O3254" s="257"/>
      <c r="P3254" s="257"/>
      <c r="Q3254" s="257"/>
      <c r="R3254" s="257"/>
      <c r="S3254" s="257"/>
      <c r="T3254" s="258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9" t="s">
        <v>327</v>
      </c>
      <c r="AU3254" s="259" t="s">
        <v>85</v>
      </c>
      <c r="AV3254" s="14" t="s">
        <v>85</v>
      </c>
      <c r="AW3254" s="14" t="s">
        <v>36</v>
      </c>
      <c r="AX3254" s="14" t="s">
        <v>75</v>
      </c>
      <c r="AY3254" s="259" t="s">
        <v>207</v>
      </c>
    </row>
    <row r="3255" s="13" customFormat="1">
      <c r="A3255" s="13"/>
      <c r="B3255" s="238"/>
      <c r="C3255" s="239"/>
      <c r="D3255" s="240" t="s">
        <v>327</v>
      </c>
      <c r="E3255" s="241" t="s">
        <v>19</v>
      </c>
      <c r="F3255" s="242" t="s">
        <v>3683</v>
      </c>
      <c r="G3255" s="239"/>
      <c r="H3255" s="241" t="s">
        <v>19</v>
      </c>
      <c r="I3255" s="243"/>
      <c r="J3255" s="239"/>
      <c r="K3255" s="239"/>
      <c r="L3255" s="244"/>
      <c r="M3255" s="245"/>
      <c r="N3255" s="246"/>
      <c r="O3255" s="246"/>
      <c r="P3255" s="246"/>
      <c r="Q3255" s="246"/>
      <c r="R3255" s="246"/>
      <c r="S3255" s="246"/>
      <c r="T3255" s="247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8" t="s">
        <v>327</v>
      </c>
      <c r="AU3255" s="248" t="s">
        <v>85</v>
      </c>
      <c r="AV3255" s="13" t="s">
        <v>82</v>
      </c>
      <c r="AW3255" s="13" t="s">
        <v>36</v>
      </c>
      <c r="AX3255" s="13" t="s">
        <v>75</v>
      </c>
      <c r="AY3255" s="248" t="s">
        <v>207</v>
      </c>
    </row>
    <row r="3256" s="14" customFormat="1">
      <c r="A3256" s="14"/>
      <c r="B3256" s="249"/>
      <c r="C3256" s="250"/>
      <c r="D3256" s="240" t="s">
        <v>327</v>
      </c>
      <c r="E3256" s="251" t="s">
        <v>19</v>
      </c>
      <c r="F3256" s="252" t="s">
        <v>3684</v>
      </c>
      <c r="G3256" s="250"/>
      <c r="H3256" s="253">
        <v>6.0250000000000004</v>
      </c>
      <c r="I3256" s="254"/>
      <c r="J3256" s="250"/>
      <c r="K3256" s="250"/>
      <c r="L3256" s="255"/>
      <c r="M3256" s="256"/>
      <c r="N3256" s="257"/>
      <c r="O3256" s="257"/>
      <c r="P3256" s="257"/>
      <c r="Q3256" s="257"/>
      <c r="R3256" s="257"/>
      <c r="S3256" s="257"/>
      <c r="T3256" s="258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9" t="s">
        <v>327</v>
      </c>
      <c r="AU3256" s="259" t="s">
        <v>85</v>
      </c>
      <c r="AV3256" s="14" t="s">
        <v>85</v>
      </c>
      <c r="AW3256" s="14" t="s">
        <v>36</v>
      </c>
      <c r="AX3256" s="14" t="s">
        <v>75</v>
      </c>
      <c r="AY3256" s="259" t="s">
        <v>207</v>
      </c>
    </row>
    <row r="3257" s="13" customFormat="1">
      <c r="A3257" s="13"/>
      <c r="B3257" s="238"/>
      <c r="C3257" s="239"/>
      <c r="D3257" s="240" t="s">
        <v>327</v>
      </c>
      <c r="E3257" s="241" t="s">
        <v>19</v>
      </c>
      <c r="F3257" s="242" t="s">
        <v>1322</v>
      </c>
      <c r="G3257" s="239"/>
      <c r="H3257" s="241" t="s">
        <v>19</v>
      </c>
      <c r="I3257" s="243"/>
      <c r="J3257" s="239"/>
      <c r="K3257" s="239"/>
      <c r="L3257" s="244"/>
      <c r="M3257" s="245"/>
      <c r="N3257" s="246"/>
      <c r="O3257" s="246"/>
      <c r="P3257" s="246"/>
      <c r="Q3257" s="246"/>
      <c r="R3257" s="246"/>
      <c r="S3257" s="246"/>
      <c r="T3257" s="247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8" t="s">
        <v>327</v>
      </c>
      <c r="AU3257" s="248" t="s">
        <v>85</v>
      </c>
      <c r="AV3257" s="13" t="s">
        <v>82</v>
      </c>
      <c r="AW3257" s="13" t="s">
        <v>36</v>
      </c>
      <c r="AX3257" s="13" t="s">
        <v>75</v>
      </c>
      <c r="AY3257" s="248" t="s">
        <v>207</v>
      </c>
    </row>
    <row r="3258" s="14" customFormat="1">
      <c r="A3258" s="14"/>
      <c r="B3258" s="249"/>
      <c r="C3258" s="250"/>
      <c r="D3258" s="240" t="s">
        <v>327</v>
      </c>
      <c r="E3258" s="251" t="s">
        <v>19</v>
      </c>
      <c r="F3258" s="252" t="s">
        <v>3685</v>
      </c>
      <c r="G3258" s="250"/>
      <c r="H3258" s="253">
        <v>58.575000000000003</v>
      </c>
      <c r="I3258" s="254"/>
      <c r="J3258" s="250"/>
      <c r="K3258" s="250"/>
      <c r="L3258" s="255"/>
      <c r="M3258" s="256"/>
      <c r="N3258" s="257"/>
      <c r="O3258" s="257"/>
      <c r="P3258" s="257"/>
      <c r="Q3258" s="257"/>
      <c r="R3258" s="257"/>
      <c r="S3258" s="257"/>
      <c r="T3258" s="258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9" t="s">
        <v>327</v>
      </c>
      <c r="AU3258" s="259" t="s">
        <v>85</v>
      </c>
      <c r="AV3258" s="14" t="s">
        <v>85</v>
      </c>
      <c r="AW3258" s="14" t="s">
        <v>36</v>
      </c>
      <c r="AX3258" s="14" t="s">
        <v>75</v>
      </c>
      <c r="AY3258" s="259" t="s">
        <v>207</v>
      </c>
    </row>
    <row r="3259" s="13" customFormat="1">
      <c r="A3259" s="13"/>
      <c r="B3259" s="238"/>
      <c r="C3259" s="239"/>
      <c r="D3259" s="240" t="s">
        <v>327</v>
      </c>
      <c r="E3259" s="241" t="s">
        <v>19</v>
      </c>
      <c r="F3259" s="242" t="s">
        <v>1330</v>
      </c>
      <c r="G3259" s="239"/>
      <c r="H3259" s="241" t="s">
        <v>19</v>
      </c>
      <c r="I3259" s="243"/>
      <c r="J3259" s="239"/>
      <c r="K3259" s="239"/>
      <c r="L3259" s="244"/>
      <c r="M3259" s="245"/>
      <c r="N3259" s="246"/>
      <c r="O3259" s="246"/>
      <c r="P3259" s="246"/>
      <c r="Q3259" s="246"/>
      <c r="R3259" s="246"/>
      <c r="S3259" s="246"/>
      <c r="T3259" s="247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8" t="s">
        <v>327</v>
      </c>
      <c r="AU3259" s="248" t="s">
        <v>85</v>
      </c>
      <c r="AV3259" s="13" t="s">
        <v>82</v>
      </c>
      <c r="AW3259" s="13" t="s">
        <v>36</v>
      </c>
      <c r="AX3259" s="13" t="s">
        <v>75</v>
      </c>
      <c r="AY3259" s="248" t="s">
        <v>207</v>
      </c>
    </row>
    <row r="3260" s="14" customFormat="1">
      <c r="A3260" s="14"/>
      <c r="B3260" s="249"/>
      <c r="C3260" s="250"/>
      <c r="D3260" s="240" t="s">
        <v>327</v>
      </c>
      <c r="E3260" s="251" t="s">
        <v>19</v>
      </c>
      <c r="F3260" s="252" t="s">
        <v>3686</v>
      </c>
      <c r="G3260" s="250"/>
      <c r="H3260" s="253">
        <v>22.914000000000001</v>
      </c>
      <c r="I3260" s="254"/>
      <c r="J3260" s="250"/>
      <c r="K3260" s="250"/>
      <c r="L3260" s="255"/>
      <c r="M3260" s="256"/>
      <c r="N3260" s="257"/>
      <c r="O3260" s="257"/>
      <c r="P3260" s="257"/>
      <c r="Q3260" s="257"/>
      <c r="R3260" s="257"/>
      <c r="S3260" s="257"/>
      <c r="T3260" s="258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9" t="s">
        <v>327</v>
      </c>
      <c r="AU3260" s="259" t="s">
        <v>85</v>
      </c>
      <c r="AV3260" s="14" t="s">
        <v>85</v>
      </c>
      <c r="AW3260" s="14" t="s">
        <v>36</v>
      </c>
      <c r="AX3260" s="14" t="s">
        <v>75</v>
      </c>
      <c r="AY3260" s="259" t="s">
        <v>207</v>
      </c>
    </row>
    <row r="3261" s="14" customFormat="1">
      <c r="A3261" s="14"/>
      <c r="B3261" s="249"/>
      <c r="C3261" s="250"/>
      <c r="D3261" s="240" t="s">
        <v>327</v>
      </c>
      <c r="E3261" s="251" t="s">
        <v>19</v>
      </c>
      <c r="F3261" s="252" t="s">
        <v>3687</v>
      </c>
      <c r="G3261" s="250"/>
      <c r="H3261" s="253">
        <v>4.96</v>
      </c>
      <c r="I3261" s="254"/>
      <c r="J3261" s="250"/>
      <c r="K3261" s="250"/>
      <c r="L3261" s="255"/>
      <c r="M3261" s="256"/>
      <c r="N3261" s="257"/>
      <c r="O3261" s="257"/>
      <c r="P3261" s="257"/>
      <c r="Q3261" s="257"/>
      <c r="R3261" s="257"/>
      <c r="S3261" s="257"/>
      <c r="T3261" s="258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9" t="s">
        <v>327</v>
      </c>
      <c r="AU3261" s="259" t="s">
        <v>85</v>
      </c>
      <c r="AV3261" s="14" t="s">
        <v>85</v>
      </c>
      <c r="AW3261" s="14" t="s">
        <v>36</v>
      </c>
      <c r="AX3261" s="14" t="s">
        <v>75</v>
      </c>
      <c r="AY3261" s="259" t="s">
        <v>207</v>
      </c>
    </row>
    <row r="3262" s="13" customFormat="1">
      <c r="A3262" s="13"/>
      <c r="B3262" s="238"/>
      <c r="C3262" s="239"/>
      <c r="D3262" s="240" t="s">
        <v>327</v>
      </c>
      <c r="E3262" s="241" t="s">
        <v>19</v>
      </c>
      <c r="F3262" s="242" t="s">
        <v>1623</v>
      </c>
      <c r="G3262" s="239"/>
      <c r="H3262" s="241" t="s">
        <v>19</v>
      </c>
      <c r="I3262" s="243"/>
      <c r="J3262" s="239"/>
      <c r="K3262" s="239"/>
      <c r="L3262" s="244"/>
      <c r="M3262" s="245"/>
      <c r="N3262" s="246"/>
      <c r="O3262" s="246"/>
      <c r="P3262" s="246"/>
      <c r="Q3262" s="246"/>
      <c r="R3262" s="246"/>
      <c r="S3262" s="246"/>
      <c r="T3262" s="247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8" t="s">
        <v>327</v>
      </c>
      <c r="AU3262" s="248" t="s">
        <v>85</v>
      </c>
      <c r="AV3262" s="13" t="s">
        <v>82</v>
      </c>
      <c r="AW3262" s="13" t="s">
        <v>36</v>
      </c>
      <c r="AX3262" s="13" t="s">
        <v>75</v>
      </c>
      <c r="AY3262" s="248" t="s">
        <v>207</v>
      </c>
    </row>
    <row r="3263" s="14" customFormat="1">
      <c r="A3263" s="14"/>
      <c r="B3263" s="249"/>
      <c r="C3263" s="250"/>
      <c r="D3263" s="240" t="s">
        <v>327</v>
      </c>
      <c r="E3263" s="251" t="s">
        <v>19</v>
      </c>
      <c r="F3263" s="252" t="s">
        <v>3688</v>
      </c>
      <c r="G3263" s="250"/>
      <c r="H3263" s="253">
        <v>1.9790000000000001</v>
      </c>
      <c r="I3263" s="254"/>
      <c r="J3263" s="250"/>
      <c r="K3263" s="250"/>
      <c r="L3263" s="255"/>
      <c r="M3263" s="256"/>
      <c r="N3263" s="257"/>
      <c r="O3263" s="257"/>
      <c r="P3263" s="257"/>
      <c r="Q3263" s="257"/>
      <c r="R3263" s="257"/>
      <c r="S3263" s="257"/>
      <c r="T3263" s="258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9" t="s">
        <v>327</v>
      </c>
      <c r="AU3263" s="259" t="s">
        <v>85</v>
      </c>
      <c r="AV3263" s="14" t="s">
        <v>85</v>
      </c>
      <c r="AW3263" s="14" t="s">
        <v>36</v>
      </c>
      <c r="AX3263" s="14" t="s">
        <v>75</v>
      </c>
      <c r="AY3263" s="259" t="s">
        <v>207</v>
      </c>
    </row>
    <row r="3264" s="13" customFormat="1">
      <c r="A3264" s="13"/>
      <c r="B3264" s="238"/>
      <c r="C3264" s="239"/>
      <c r="D3264" s="240" t="s">
        <v>327</v>
      </c>
      <c r="E3264" s="241" t="s">
        <v>19</v>
      </c>
      <c r="F3264" s="242" t="s">
        <v>1625</v>
      </c>
      <c r="G3264" s="239"/>
      <c r="H3264" s="241" t="s">
        <v>19</v>
      </c>
      <c r="I3264" s="243"/>
      <c r="J3264" s="239"/>
      <c r="K3264" s="239"/>
      <c r="L3264" s="244"/>
      <c r="M3264" s="245"/>
      <c r="N3264" s="246"/>
      <c r="O3264" s="246"/>
      <c r="P3264" s="246"/>
      <c r="Q3264" s="246"/>
      <c r="R3264" s="246"/>
      <c r="S3264" s="246"/>
      <c r="T3264" s="247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8" t="s">
        <v>327</v>
      </c>
      <c r="AU3264" s="248" t="s">
        <v>85</v>
      </c>
      <c r="AV3264" s="13" t="s">
        <v>82</v>
      </c>
      <c r="AW3264" s="13" t="s">
        <v>36</v>
      </c>
      <c r="AX3264" s="13" t="s">
        <v>75</v>
      </c>
      <c r="AY3264" s="248" t="s">
        <v>207</v>
      </c>
    </row>
    <row r="3265" s="14" customFormat="1">
      <c r="A3265" s="14"/>
      <c r="B3265" s="249"/>
      <c r="C3265" s="250"/>
      <c r="D3265" s="240" t="s">
        <v>327</v>
      </c>
      <c r="E3265" s="251" t="s">
        <v>19</v>
      </c>
      <c r="F3265" s="252" t="s">
        <v>3689</v>
      </c>
      <c r="G3265" s="250"/>
      <c r="H3265" s="253">
        <v>27.678999999999998</v>
      </c>
      <c r="I3265" s="254"/>
      <c r="J3265" s="250"/>
      <c r="K3265" s="250"/>
      <c r="L3265" s="255"/>
      <c r="M3265" s="256"/>
      <c r="N3265" s="257"/>
      <c r="O3265" s="257"/>
      <c r="P3265" s="257"/>
      <c r="Q3265" s="257"/>
      <c r="R3265" s="257"/>
      <c r="S3265" s="257"/>
      <c r="T3265" s="258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9" t="s">
        <v>327</v>
      </c>
      <c r="AU3265" s="259" t="s">
        <v>85</v>
      </c>
      <c r="AV3265" s="14" t="s">
        <v>85</v>
      </c>
      <c r="AW3265" s="14" t="s">
        <v>36</v>
      </c>
      <c r="AX3265" s="14" t="s">
        <v>75</v>
      </c>
      <c r="AY3265" s="259" t="s">
        <v>207</v>
      </c>
    </row>
    <row r="3266" s="13" customFormat="1">
      <c r="A3266" s="13"/>
      <c r="B3266" s="238"/>
      <c r="C3266" s="239"/>
      <c r="D3266" s="240" t="s">
        <v>327</v>
      </c>
      <c r="E3266" s="241" t="s">
        <v>19</v>
      </c>
      <c r="F3266" s="242" t="s">
        <v>3690</v>
      </c>
      <c r="G3266" s="239"/>
      <c r="H3266" s="241" t="s">
        <v>19</v>
      </c>
      <c r="I3266" s="243"/>
      <c r="J3266" s="239"/>
      <c r="K3266" s="239"/>
      <c r="L3266" s="244"/>
      <c r="M3266" s="245"/>
      <c r="N3266" s="246"/>
      <c r="O3266" s="246"/>
      <c r="P3266" s="246"/>
      <c r="Q3266" s="246"/>
      <c r="R3266" s="246"/>
      <c r="S3266" s="246"/>
      <c r="T3266" s="247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8" t="s">
        <v>327</v>
      </c>
      <c r="AU3266" s="248" t="s">
        <v>85</v>
      </c>
      <c r="AV3266" s="13" t="s">
        <v>82</v>
      </c>
      <c r="AW3266" s="13" t="s">
        <v>36</v>
      </c>
      <c r="AX3266" s="13" t="s">
        <v>75</v>
      </c>
      <c r="AY3266" s="248" t="s">
        <v>207</v>
      </c>
    </row>
    <row r="3267" s="14" customFormat="1">
      <c r="A3267" s="14"/>
      <c r="B3267" s="249"/>
      <c r="C3267" s="250"/>
      <c r="D3267" s="240" t="s">
        <v>327</v>
      </c>
      <c r="E3267" s="251" t="s">
        <v>19</v>
      </c>
      <c r="F3267" s="252" t="s">
        <v>3691</v>
      </c>
      <c r="G3267" s="250"/>
      <c r="H3267" s="253">
        <v>31.907</v>
      </c>
      <c r="I3267" s="254"/>
      <c r="J3267" s="250"/>
      <c r="K3267" s="250"/>
      <c r="L3267" s="255"/>
      <c r="M3267" s="256"/>
      <c r="N3267" s="257"/>
      <c r="O3267" s="257"/>
      <c r="P3267" s="257"/>
      <c r="Q3267" s="257"/>
      <c r="R3267" s="257"/>
      <c r="S3267" s="257"/>
      <c r="T3267" s="258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9" t="s">
        <v>327</v>
      </c>
      <c r="AU3267" s="259" t="s">
        <v>85</v>
      </c>
      <c r="AV3267" s="14" t="s">
        <v>85</v>
      </c>
      <c r="AW3267" s="14" t="s">
        <v>36</v>
      </c>
      <c r="AX3267" s="14" t="s">
        <v>75</v>
      </c>
      <c r="AY3267" s="259" t="s">
        <v>207</v>
      </c>
    </row>
    <row r="3268" s="13" customFormat="1">
      <c r="A3268" s="13"/>
      <c r="B3268" s="238"/>
      <c r="C3268" s="239"/>
      <c r="D3268" s="240" t="s">
        <v>327</v>
      </c>
      <c r="E3268" s="241" t="s">
        <v>19</v>
      </c>
      <c r="F3268" s="242" t="s">
        <v>3692</v>
      </c>
      <c r="G3268" s="239"/>
      <c r="H3268" s="241" t="s">
        <v>19</v>
      </c>
      <c r="I3268" s="243"/>
      <c r="J3268" s="239"/>
      <c r="K3268" s="239"/>
      <c r="L3268" s="244"/>
      <c r="M3268" s="245"/>
      <c r="N3268" s="246"/>
      <c r="O3268" s="246"/>
      <c r="P3268" s="246"/>
      <c r="Q3268" s="246"/>
      <c r="R3268" s="246"/>
      <c r="S3268" s="246"/>
      <c r="T3268" s="247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8" t="s">
        <v>327</v>
      </c>
      <c r="AU3268" s="248" t="s">
        <v>85</v>
      </c>
      <c r="AV3268" s="13" t="s">
        <v>82</v>
      </c>
      <c r="AW3268" s="13" t="s">
        <v>36</v>
      </c>
      <c r="AX3268" s="13" t="s">
        <v>75</v>
      </c>
      <c r="AY3268" s="248" t="s">
        <v>207</v>
      </c>
    </row>
    <row r="3269" s="14" customFormat="1">
      <c r="A3269" s="14"/>
      <c r="B3269" s="249"/>
      <c r="C3269" s="250"/>
      <c r="D3269" s="240" t="s">
        <v>327</v>
      </c>
      <c r="E3269" s="251" t="s">
        <v>19</v>
      </c>
      <c r="F3269" s="252" t="s">
        <v>3693</v>
      </c>
      <c r="G3269" s="250"/>
      <c r="H3269" s="253">
        <v>17.399999999999999</v>
      </c>
      <c r="I3269" s="254"/>
      <c r="J3269" s="250"/>
      <c r="K3269" s="250"/>
      <c r="L3269" s="255"/>
      <c r="M3269" s="256"/>
      <c r="N3269" s="257"/>
      <c r="O3269" s="257"/>
      <c r="P3269" s="257"/>
      <c r="Q3269" s="257"/>
      <c r="R3269" s="257"/>
      <c r="S3269" s="257"/>
      <c r="T3269" s="258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9" t="s">
        <v>327</v>
      </c>
      <c r="AU3269" s="259" t="s">
        <v>85</v>
      </c>
      <c r="AV3269" s="14" t="s">
        <v>85</v>
      </c>
      <c r="AW3269" s="14" t="s">
        <v>36</v>
      </c>
      <c r="AX3269" s="14" t="s">
        <v>75</v>
      </c>
      <c r="AY3269" s="259" t="s">
        <v>207</v>
      </c>
    </row>
    <row r="3270" s="16" customFormat="1">
      <c r="A3270" s="16"/>
      <c r="B3270" s="271"/>
      <c r="C3270" s="272"/>
      <c r="D3270" s="240" t="s">
        <v>327</v>
      </c>
      <c r="E3270" s="273" t="s">
        <v>19</v>
      </c>
      <c r="F3270" s="274" t="s">
        <v>420</v>
      </c>
      <c r="G3270" s="272"/>
      <c r="H3270" s="275">
        <v>193.78899999999999</v>
      </c>
      <c r="I3270" s="276"/>
      <c r="J3270" s="272"/>
      <c r="K3270" s="272"/>
      <c r="L3270" s="277"/>
      <c r="M3270" s="278"/>
      <c r="N3270" s="279"/>
      <c r="O3270" s="279"/>
      <c r="P3270" s="279"/>
      <c r="Q3270" s="279"/>
      <c r="R3270" s="279"/>
      <c r="S3270" s="279"/>
      <c r="T3270" s="280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T3270" s="281" t="s">
        <v>327</v>
      </c>
      <c r="AU3270" s="281" t="s">
        <v>85</v>
      </c>
      <c r="AV3270" s="16" t="s">
        <v>216</v>
      </c>
      <c r="AW3270" s="16" t="s">
        <v>36</v>
      </c>
      <c r="AX3270" s="16" t="s">
        <v>75</v>
      </c>
      <c r="AY3270" s="281" t="s">
        <v>207</v>
      </c>
    </row>
    <row r="3271" s="13" customFormat="1">
      <c r="A3271" s="13"/>
      <c r="B3271" s="238"/>
      <c r="C3271" s="239"/>
      <c r="D3271" s="240" t="s">
        <v>327</v>
      </c>
      <c r="E3271" s="241" t="s">
        <v>19</v>
      </c>
      <c r="F3271" s="242" t="s">
        <v>769</v>
      </c>
      <c r="G3271" s="239"/>
      <c r="H3271" s="241" t="s">
        <v>19</v>
      </c>
      <c r="I3271" s="243"/>
      <c r="J3271" s="239"/>
      <c r="K3271" s="239"/>
      <c r="L3271" s="244"/>
      <c r="M3271" s="245"/>
      <c r="N3271" s="246"/>
      <c r="O3271" s="246"/>
      <c r="P3271" s="246"/>
      <c r="Q3271" s="246"/>
      <c r="R3271" s="246"/>
      <c r="S3271" s="246"/>
      <c r="T3271" s="247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8" t="s">
        <v>327</v>
      </c>
      <c r="AU3271" s="248" t="s">
        <v>85</v>
      </c>
      <c r="AV3271" s="13" t="s">
        <v>82</v>
      </c>
      <c r="AW3271" s="13" t="s">
        <v>36</v>
      </c>
      <c r="AX3271" s="13" t="s">
        <v>75</v>
      </c>
      <c r="AY3271" s="248" t="s">
        <v>207</v>
      </c>
    </row>
    <row r="3272" s="13" customFormat="1">
      <c r="A3272" s="13"/>
      <c r="B3272" s="238"/>
      <c r="C3272" s="239"/>
      <c r="D3272" s="240" t="s">
        <v>327</v>
      </c>
      <c r="E3272" s="241" t="s">
        <v>19</v>
      </c>
      <c r="F3272" s="242" t="s">
        <v>1392</v>
      </c>
      <c r="G3272" s="239"/>
      <c r="H3272" s="241" t="s">
        <v>19</v>
      </c>
      <c r="I3272" s="243"/>
      <c r="J3272" s="239"/>
      <c r="K3272" s="239"/>
      <c r="L3272" s="244"/>
      <c r="M3272" s="245"/>
      <c r="N3272" s="246"/>
      <c r="O3272" s="246"/>
      <c r="P3272" s="246"/>
      <c r="Q3272" s="246"/>
      <c r="R3272" s="246"/>
      <c r="S3272" s="246"/>
      <c r="T3272" s="247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8" t="s">
        <v>327</v>
      </c>
      <c r="AU3272" s="248" t="s">
        <v>85</v>
      </c>
      <c r="AV3272" s="13" t="s">
        <v>82</v>
      </c>
      <c r="AW3272" s="13" t="s">
        <v>36</v>
      </c>
      <c r="AX3272" s="13" t="s">
        <v>75</v>
      </c>
      <c r="AY3272" s="248" t="s">
        <v>207</v>
      </c>
    </row>
    <row r="3273" s="14" customFormat="1">
      <c r="A3273" s="14"/>
      <c r="B3273" s="249"/>
      <c r="C3273" s="250"/>
      <c r="D3273" s="240" t="s">
        <v>327</v>
      </c>
      <c r="E3273" s="251" t="s">
        <v>19</v>
      </c>
      <c r="F3273" s="252" t="s">
        <v>3694</v>
      </c>
      <c r="G3273" s="250"/>
      <c r="H3273" s="253">
        <v>38.5</v>
      </c>
      <c r="I3273" s="254"/>
      <c r="J3273" s="250"/>
      <c r="K3273" s="250"/>
      <c r="L3273" s="255"/>
      <c r="M3273" s="256"/>
      <c r="N3273" s="257"/>
      <c r="O3273" s="257"/>
      <c r="P3273" s="257"/>
      <c r="Q3273" s="257"/>
      <c r="R3273" s="257"/>
      <c r="S3273" s="257"/>
      <c r="T3273" s="258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9" t="s">
        <v>327</v>
      </c>
      <c r="AU3273" s="259" t="s">
        <v>85</v>
      </c>
      <c r="AV3273" s="14" t="s">
        <v>85</v>
      </c>
      <c r="AW3273" s="14" t="s">
        <v>36</v>
      </c>
      <c r="AX3273" s="14" t="s">
        <v>75</v>
      </c>
      <c r="AY3273" s="259" t="s">
        <v>207</v>
      </c>
    </row>
    <row r="3274" s="14" customFormat="1">
      <c r="A3274" s="14"/>
      <c r="B3274" s="249"/>
      <c r="C3274" s="250"/>
      <c r="D3274" s="240" t="s">
        <v>327</v>
      </c>
      <c r="E3274" s="251" t="s">
        <v>19</v>
      </c>
      <c r="F3274" s="252" t="s">
        <v>3695</v>
      </c>
      <c r="G3274" s="250"/>
      <c r="H3274" s="253">
        <v>9.9260000000000002</v>
      </c>
      <c r="I3274" s="254"/>
      <c r="J3274" s="250"/>
      <c r="K3274" s="250"/>
      <c r="L3274" s="255"/>
      <c r="M3274" s="256"/>
      <c r="N3274" s="257"/>
      <c r="O3274" s="257"/>
      <c r="P3274" s="257"/>
      <c r="Q3274" s="257"/>
      <c r="R3274" s="257"/>
      <c r="S3274" s="257"/>
      <c r="T3274" s="258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9" t="s">
        <v>327</v>
      </c>
      <c r="AU3274" s="259" t="s">
        <v>85</v>
      </c>
      <c r="AV3274" s="14" t="s">
        <v>85</v>
      </c>
      <c r="AW3274" s="14" t="s">
        <v>36</v>
      </c>
      <c r="AX3274" s="14" t="s">
        <v>75</v>
      </c>
      <c r="AY3274" s="259" t="s">
        <v>207</v>
      </c>
    </row>
    <row r="3275" s="14" customFormat="1">
      <c r="A3275" s="14"/>
      <c r="B3275" s="249"/>
      <c r="C3275" s="250"/>
      <c r="D3275" s="240" t="s">
        <v>327</v>
      </c>
      <c r="E3275" s="251" t="s">
        <v>19</v>
      </c>
      <c r="F3275" s="252" t="s">
        <v>835</v>
      </c>
      <c r="G3275" s="250"/>
      <c r="H3275" s="253">
        <v>1.0629999999999999</v>
      </c>
      <c r="I3275" s="254"/>
      <c r="J3275" s="250"/>
      <c r="K3275" s="250"/>
      <c r="L3275" s="255"/>
      <c r="M3275" s="256"/>
      <c r="N3275" s="257"/>
      <c r="O3275" s="257"/>
      <c r="P3275" s="257"/>
      <c r="Q3275" s="257"/>
      <c r="R3275" s="257"/>
      <c r="S3275" s="257"/>
      <c r="T3275" s="258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9" t="s">
        <v>327</v>
      </c>
      <c r="AU3275" s="259" t="s">
        <v>85</v>
      </c>
      <c r="AV3275" s="14" t="s">
        <v>85</v>
      </c>
      <c r="AW3275" s="14" t="s">
        <v>36</v>
      </c>
      <c r="AX3275" s="14" t="s">
        <v>75</v>
      </c>
      <c r="AY3275" s="259" t="s">
        <v>207</v>
      </c>
    </row>
    <row r="3276" s="16" customFormat="1">
      <c r="A3276" s="16"/>
      <c r="B3276" s="271"/>
      <c r="C3276" s="272"/>
      <c r="D3276" s="240" t="s">
        <v>327</v>
      </c>
      <c r="E3276" s="273" t="s">
        <v>19</v>
      </c>
      <c r="F3276" s="274" t="s">
        <v>420</v>
      </c>
      <c r="G3276" s="272"/>
      <c r="H3276" s="275">
        <v>49.488999999999997</v>
      </c>
      <c r="I3276" s="276"/>
      <c r="J3276" s="272"/>
      <c r="K3276" s="272"/>
      <c r="L3276" s="277"/>
      <c r="M3276" s="278"/>
      <c r="N3276" s="279"/>
      <c r="O3276" s="279"/>
      <c r="P3276" s="279"/>
      <c r="Q3276" s="279"/>
      <c r="R3276" s="279"/>
      <c r="S3276" s="279"/>
      <c r="T3276" s="280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T3276" s="281" t="s">
        <v>327</v>
      </c>
      <c r="AU3276" s="281" t="s">
        <v>85</v>
      </c>
      <c r="AV3276" s="16" t="s">
        <v>216</v>
      </c>
      <c r="AW3276" s="16" t="s">
        <v>36</v>
      </c>
      <c r="AX3276" s="16" t="s">
        <v>75</v>
      </c>
      <c r="AY3276" s="281" t="s">
        <v>207</v>
      </c>
    </row>
    <row r="3277" s="13" customFormat="1">
      <c r="A3277" s="13"/>
      <c r="B3277" s="238"/>
      <c r="C3277" s="239"/>
      <c r="D3277" s="240" t="s">
        <v>327</v>
      </c>
      <c r="E3277" s="241" t="s">
        <v>19</v>
      </c>
      <c r="F3277" s="242" t="s">
        <v>820</v>
      </c>
      <c r="G3277" s="239"/>
      <c r="H3277" s="241" t="s">
        <v>19</v>
      </c>
      <c r="I3277" s="243"/>
      <c r="J3277" s="239"/>
      <c r="K3277" s="239"/>
      <c r="L3277" s="244"/>
      <c r="M3277" s="245"/>
      <c r="N3277" s="246"/>
      <c r="O3277" s="246"/>
      <c r="P3277" s="246"/>
      <c r="Q3277" s="246"/>
      <c r="R3277" s="246"/>
      <c r="S3277" s="246"/>
      <c r="T3277" s="247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8" t="s">
        <v>327</v>
      </c>
      <c r="AU3277" s="248" t="s">
        <v>85</v>
      </c>
      <c r="AV3277" s="13" t="s">
        <v>82</v>
      </c>
      <c r="AW3277" s="13" t="s">
        <v>36</v>
      </c>
      <c r="AX3277" s="13" t="s">
        <v>75</v>
      </c>
      <c r="AY3277" s="248" t="s">
        <v>207</v>
      </c>
    </row>
    <row r="3278" s="14" customFormat="1">
      <c r="A3278" s="14"/>
      <c r="B3278" s="249"/>
      <c r="C3278" s="250"/>
      <c r="D3278" s="240" t="s">
        <v>327</v>
      </c>
      <c r="E3278" s="251" t="s">
        <v>19</v>
      </c>
      <c r="F3278" s="252" t="s">
        <v>3696</v>
      </c>
      <c r="G3278" s="250"/>
      <c r="H3278" s="253">
        <v>4</v>
      </c>
      <c r="I3278" s="254"/>
      <c r="J3278" s="250"/>
      <c r="K3278" s="250"/>
      <c r="L3278" s="255"/>
      <c r="M3278" s="256"/>
      <c r="N3278" s="257"/>
      <c r="O3278" s="257"/>
      <c r="P3278" s="257"/>
      <c r="Q3278" s="257"/>
      <c r="R3278" s="257"/>
      <c r="S3278" s="257"/>
      <c r="T3278" s="258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9" t="s">
        <v>327</v>
      </c>
      <c r="AU3278" s="259" t="s">
        <v>85</v>
      </c>
      <c r="AV3278" s="14" t="s">
        <v>85</v>
      </c>
      <c r="AW3278" s="14" t="s">
        <v>36</v>
      </c>
      <c r="AX3278" s="14" t="s">
        <v>75</v>
      </c>
      <c r="AY3278" s="259" t="s">
        <v>207</v>
      </c>
    </row>
    <row r="3279" s="16" customFormat="1">
      <c r="A3279" s="16"/>
      <c r="B3279" s="271"/>
      <c r="C3279" s="272"/>
      <c r="D3279" s="240" t="s">
        <v>327</v>
      </c>
      <c r="E3279" s="273" t="s">
        <v>19</v>
      </c>
      <c r="F3279" s="274" t="s">
        <v>420</v>
      </c>
      <c r="G3279" s="272"/>
      <c r="H3279" s="275">
        <v>4</v>
      </c>
      <c r="I3279" s="276"/>
      <c r="J3279" s="272"/>
      <c r="K3279" s="272"/>
      <c r="L3279" s="277"/>
      <c r="M3279" s="278"/>
      <c r="N3279" s="279"/>
      <c r="O3279" s="279"/>
      <c r="P3279" s="279"/>
      <c r="Q3279" s="279"/>
      <c r="R3279" s="279"/>
      <c r="S3279" s="279"/>
      <c r="T3279" s="280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T3279" s="281" t="s">
        <v>327</v>
      </c>
      <c r="AU3279" s="281" t="s">
        <v>85</v>
      </c>
      <c r="AV3279" s="16" t="s">
        <v>216</v>
      </c>
      <c r="AW3279" s="16" t="s">
        <v>36</v>
      </c>
      <c r="AX3279" s="16" t="s">
        <v>75</v>
      </c>
      <c r="AY3279" s="281" t="s">
        <v>207</v>
      </c>
    </row>
    <row r="3280" s="13" customFormat="1">
      <c r="A3280" s="13"/>
      <c r="B3280" s="238"/>
      <c r="C3280" s="239"/>
      <c r="D3280" s="240" t="s">
        <v>327</v>
      </c>
      <c r="E3280" s="241" t="s">
        <v>19</v>
      </c>
      <c r="F3280" s="242" t="s">
        <v>2757</v>
      </c>
      <c r="G3280" s="239"/>
      <c r="H3280" s="241" t="s">
        <v>19</v>
      </c>
      <c r="I3280" s="243"/>
      <c r="J3280" s="239"/>
      <c r="K3280" s="239"/>
      <c r="L3280" s="244"/>
      <c r="M3280" s="245"/>
      <c r="N3280" s="246"/>
      <c r="O3280" s="246"/>
      <c r="P3280" s="246"/>
      <c r="Q3280" s="246"/>
      <c r="R3280" s="246"/>
      <c r="S3280" s="246"/>
      <c r="T3280" s="247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8" t="s">
        <v>327</v>
      </c>
      <c r="AU3280" s="248" t="s">
        <v>85</v>
      </c>
      <c r="AV3280" s="13" t="s">
        <v>82</v>
      </c>
      <c r="AW3280" s="13" t="s">
        <v>36</v>
      </c>
      <c r="AX3280" s="13" t="s">
        <v>75</v>
      </c>
      <c r="AY3280" s="248" t="s">
        <v>207</v>
      </c>
    </row>
    <row r="3281" s="13" customFormat="1">
      <c r="A3281" s="13"/>
      <c r="B3281" s="238"/>
      <c r="C3281" s="239"/>
      <c r="D3281" s="240" t="s">
        <v>327</v>
      </c>
      <c r="E3281" s="241" t="s">
        <v>19</v>
      </c>
      <c r="F3281" s="242" t="s">
        <v>3697</v>
      </c>
      <c r="G3281" s="239"/>
      <c r="H3281" s="241" t="s">
        <v>19</v>
      </c>
      <c r="I3281" s="243"/>
      <c r="J3281" s="239"/>
      <c r="K3281" s="239"/>
      <c r="L3281" s="244"/>
      <c r="M3281" s="245"/>
      <c r="N3281" s="246"/>
      <c r="O3281" s="246"/>
      <c r="P3281" s="246"/>
      <c r="Q3281" s="246"/>
      <c r="R3281" s="246"/>
      <c r="S3281" s="246"/>
      <c r="T3281" s="247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8" t="s">
        <v>327</v>
      </c>
      <c r="AU3281" s="248" t="s">
        <v>85</v>
      </c>
      <c r="AV3281" s="13" t="s">
        <v>82</v>
      </c>
      <c r="AW3281" s="13" t="s">
        <v>36</v>
      </c>
      <c r="AX3281" s="13" t="s">
        <v>75</v>
      </c>
      <c r="AY3281" s="248" t="s">
        <v>207</v>
      </c>
    </row>
    <row r="3282" s="14" customFormat="1">
      <c r="A3282" s="14"/>
      <c r="B3282" s="249"/>
      <c r="C3282" s="250"/>
      <c r="D3282" s="240" t="s">
        <v>327</v>
      </c>
      <c r="E3282" s="251" t="s">
        <v>19</v>
      </c>
      <c r="F3282" s="252" t="s">
        <v>3698</v>
      </c>
      <c r="G3282" s="250"/>
      <c r="H3282" s="253">
        <v>9.1579999999999995</v>
      </c>
      <c r="I3282" s="254"/>
      <c r="J3282" s="250"/>
      <c r="K3282" s="250"/>
      <c r="L3282" s="255"/>
      <c r="M3282" s="256"/>
      <c r="N3282" s="257"/>
      <c r="O3282" s="257"/>
      <c r="P3282" s="257"/>
      <c r="Q3282" s="257"/>
      <c r="R3282" s="257"/>
      <c r="S3282" s="257"/>
      <c r="T3282" s="258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9" t="s">
        <v>327</v>
      </c>
      <c r="AU3282" s="259" t="s">
        <v>85</v>
      </c>
      <c r="AV3282" s="14" t="s">
        <v>85</v>
      </c>
      <c r="AW3282" s="14" t="s">
        <v>36</v>
      </c>
      <c r="AX3282" s="14" t="s">
        <v>75</v>
      </c>
      <c r="AY3282" s="259" t="s">
        <v>207</v>
      </c>
    </row>
    <row r="3283" s="13" customFormat="1">
      <c r="A3283" s="13"/>
      <c r="B3283" s="238"/>
      <c r="C3283" s="239"/>
      <c r="D3283" s="240" t="s">
        <v>327</v>
      </c>
      <c r="E3283" s="241" t="s">
        <v>19</v>
      </c>
      <c r="F3283" s="242" t="s">
        <v>3699</v>
      </c>
      <c r="G3283" s="239"/>
      <c r="H3283" s="241" t="s">
        <v>19</v>
      </c>
      <c r="I3283" s="243"/>
      <c r="J3283" s="239"/>
      <c r="K3283" s="239"/>
      <c r="L3283" s="244"/>
      <c r="M3283" s="245"/>
      <c r="N3283" s="246"/>
      <c r="O3283" s="246"/>
      <c r="P3283" s="246"/>
      <c r="Q3283" s="246"/>
      <c r="R3283" s="246"/>
      <c r="S3283" s="246"/>
      <c r="T3283" s="247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8" t="s">
        <v>327</v>
      </c>
      <c r="AU3283" s="248" t="s">
        <v>85</v>
      </c>
      <c r="AV3283" s="13" t="s">
        <v>82</v>
      </c>
      <c r="AW3283" s="13" t="s">
        <v>36</v>
      </c>
      <c r="AX3283" s="13" t="s">
        <v>75</v>
      </c>
      <c r="AY3283" s="248" t="s">
        <v>207</v>
      </c>
    </row>
    <row r="3284" s="14" customFormat="1">
      <c r="A3284" s="14"/>
      <c r="B3284" s="249"/>
      <c r="C3284" s="250"/>
      <c r="D3284" s="240" t="s">
        <v>327</v>
      </c>
      <c r="E3284" s="251" t="s">
        <v>19</v>
      </c>
      <c r="F3284" s="252" t="s">
        <v>3700</v>
      </c>
      <c r="G3284" s="250"/>
      <c r="H3284" s="253">
        <v>6.5890000000000004</v>
      </c>
      <c r="I3284" s="254"/>
      <c r="J3284" s="250"/>
      <c r="K3284" s="250"/>
      <c r="L3284" s="255"/>
      <c r="M3284" s="256"/>
      <c r="N3284" s="257"/>
      <c r="O3284" s="257"/>
      <c r="P3284" s="257"/>
      <c r="Q3284" s="257"/>
      <c r="R3284" s="257"/>
      <c r="S3284" s="257"/>
      <c r="T3284" s="258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9" t="s">
        <v>327</v>
      </c>
      <c r="AU3284" s="259" t="s">
        <v>85</v>
      </c>
      <c r="AV3284" s="14" t="s">
        <v>85</v>
      </c>
      <c r="AW3284" s="14" t="s">
        <v>36</v>
      </c>
      <c r="AX3284" s="14" t="s">
        <v>75</v>
      </c>
      <c r="AY3284" s="259" t="s">
        <v>207</v>
      </c>
    </row>
    <row r="3285" s="14" customFormat="1">
      <c r="A3285" s="14"/>
      <c r="B3285" s="249"/>
      <c r="C3285" s="250"/>
      <c r="D3285" s="240" t="s">
        <v>327</v>
      </c>
      <c r="E3285" s="251" t="s">
        <v>19</v>
      </c>
      <c r="F3285" s="252" t="s">
        <v>835</v>
      </c>
      <c r="G3285" s="250"/>
      <c r="H3285" s="253">
        <v>1.0629999999999999</v>
      </c>
      <c r="I3285" s="254"/>
      <c r="J3285" s="250"/>
      <c r="K3285" s="250"/>
      <c r="L3285" s="255"/>
      <c r="M3285" s="256"/>
      <c r="N3285" s="257"/>
      <c r="O3285" s="257"/>
      <c r="P3285" s="257"/>
      <c r="Q3285" s="257"/>
      <c r="R3285" s="257"/>
      <c r="S3285" s="257"/>
      <c r="T3285" s="258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9" t="s">
        <v>327</v>
      </c>
      <c r="AU3285" s="259" t="s">
        <v>85</v>
      </c>
      <c r="AV3285" s="14" t="s">
        <v>85</v>
      </c>
      <c r="AW3285" s="14" t="s">
        <v>36</v>
      </c>
      <c r="AX3285" s="14" t="s">
        <v>75</v>
      </c>
      <c r="AY3285" s="259" t="s">
        <v>207</v>
      </c>
    </row>
    <row r="3286" s="13" customFormat="1">
      <c r="A3286" s="13"/>
      <c r="B3286" s="238"/>
      <c r="C3286" s="239"/>
      <c r="D3286" s="240" t="s">
        <v>327</v>
      </c>
      <c r="E3286" s="241" t="s">
        <v>19</v>
      </c>
      <c r="F3286" s="242" t="s">
        <v>3701</v>
      </c>
      <c r="G3286" s="239"/>
      <c r="H3286" s="241" t="s">
        <v>19</v>
      </c>
      <c r="I3286" s="243"/>
      <c r="J3286" s="239"/>
      <c r="K3286" s="239"/>
      <c r="L3286" s="244"/>
      <c r="M3286" s="245"/>
      <c r="N3286" s="246"/>
      <c r="O3286" s="246"/>
      <c r="P3286" s="246"/>
      <c r="Q3286" s="246"/>
      <c r="R3286" s="246"/>
      <c r="S3286" s="246"/>
      <c r="T3286" s="247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8" t="s">
        <v>327</v>
      </c>
      <c r="AU3286" s="248" t="s">
        <v>85</v>
      </c>
      <c r="AV3286" s="13" t="s">
        <v>82</v>
      </c>
      <c r="AW3286" s="13" t="s">
        <v>36</v>
      </c>
      <c r="AX3286" s="13" t="s">
        <v>75</v>
      </c>
      <c r="AY3286" s="248" t="s">
        <v>207</v>
      </c>
    </row>
    <row r="3287" s="14" customFormat="1">
      <c r="A3287" s="14"/>
      <c r="B3287" s="249"/>
      <c r="C3287" s="250"/>
      <c r="D3287" s="240" t="s">
        <v>327</v>
      </c>
      <c r="E3287" s="251" t="s">
        <v>19</v>
      </c>
      <c r="F3287" s="252" t="s">
        <v>3702</v>
      </c>
      <c r="G3287" s="250"/>
      <c r="H3287" s="253">
        <v>46.616999999999997</v>
      </c>
      <c r="I3287" s="254"/>
      <c r="J3287" s="250"/>
      <c r="K3287" s="250"/>
      <c r="L3287" s="255"/>
      <c r="M3287" s="256"/>
      <c r="N3287" s="257"/>
      <c r="O3287" s="257"/>
      <c r="P3287" s="257"/>
      <c r="Q3287" s="257"/>
      <c r="R3287" s="257"/>
      <c r="S3287" s="257"/>
      <c r="T3287" s="258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9" t="s">
        <v>327</v>
      </c>
      <c r="AU3287" s="259" t="s">
        <v>85</v>
      </c>
      <c r="AV3287" s="14" t="s">
        <v>85</v>
      </c>
      <c r="AW3287" s="14" t="s">
        <v>36</v>
      </c>
      <c r="AX3287" s="14" t="s">
        <v>75</v>
      </c>
      <c r="AY3287" s="259" t="s">
        <v>207</v>
      </c>
    </row>
    <row r="3288" s="14" customFormat="1">
      <c r="A3288" s="14"/>
      <c r="B3288" s="249"/>
      <c r="C3288" s="250"/>
      <c r="D3288" s="240" t="s">
        <v>327</v>
      </c>
      <c r="E3288" s="251" t="s">
        <v>19</v>
      </c>
      <c r="F3288" s="252" t="s">
        <v>834</v>
      </c>
      <c r="G3288" s="250"/>
      <c r="H3288" s="253">
        <v>-3.9980000000000002</v>
      </c>
      <c r="I3288" s="254"/>
      <c r="J3288" s="250"/>
      <c r="K3288" s="250"/>
      <c r="L3288" s="255"/>
      <c r="M3288" s="256"/>
      <c r="N3288" s="257"/>
      <c r="O3288" s="257"/>
      <c r="P3288" s="257"/>
      <c r="Q3288" s="257"/>
      <c r="R3288" s="257"/>
      <c r="S3288" s="257"/>
      <c r="T3288" s="258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9" t="s">
        <v>327</v>
      </c>
      <c r="AU3288" s="259" t="s">
        <v>85</v>
      </c>
      <c r="AV3288" s="14" t="s">
        <v>85</v>
      </c>
      <c r="AW3288" s="14" t="s">
        <v>36</v>
      </c>
      <c r="AX3288" s="14" t="s">
        <v>75</v>
      </c>
      <c r="AY3288" s="259" t="s">
        <v>207</v>
      </c>
    </row>
    <row r="3289" s="16" customFormat="1">
      <c r="A3289" s="16"/>
      <c r="B3289" s="271"/>
      <c r="C3289" s="272"/>
      <c r="D3289" s="240" t="s">
        <v>327</v>
      </c>
      <c r="E3289" s="273" t="s">
        <v>19</v>
      </c>
      <c r="F3289" s="274" t="s">
        <v>420</v>
      </c>
      <c r="G3289" s="272"/>
      <c r="H3289" s="275">
        <v>59.429000000000002</v>
      </c>
      <c r="I3289" s="276"/>
      <c r="J3289" s="272"/>
      <c r="K3289" s="272"/>
      <c r="L3289" s="277"/>
      <c r="M3289" s="278"/>
      <c r="N3289" s="279"/>
      <c r="O3289" s="279"/>
      <c r="P3289" s="279"/>
      <c r="Q3289" s="279"/>
      <c r="R3289" s="279"/>
      <c r="S3289" s="279"/>
      <c r="T3289" s="280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T3289" s="281" t="s">
        <v>327</v>
      </c>
      <c r="AU3289" s="281" t="s">
        <v>85</v>
      </c>
      <c r="AV3289" s="16" t="s">
        <v>216</v>
      </c>
      <c r="AW3289" s="16" t="s">
        <v>36</v>
      </c>
      <c r="AX3289" s="16" t="s">
        <v>75</v>
      </c>
      <c r="AY3289" s="281" t="s">
        <v>207</v>
      </c>
    </row>
    <row r="3290" s="15" customFormat="1">
      <c r="A3290" s="15"/>
      <c r="B3290" s="260"/>
      <c r="C3290" s="261"/>
      <c r="D3290" s="240" t="s">
        <v>327</v>
      </c>
      <c r="E3290" s="262" t="s">
        <v>19</v>
      </c>
      <c r="F3290" s="263" t="s">
        <v>345</v>
      </c>
      <c r="G3290" s="261"/>
      <c r="H3290" s="264">
        <v>3590.681</v>
      </c>
      <c r="I3290" s="265"/>
      <c r="J3290" s="261"/>
      <c r="K3290" s="261"/>
      <c r="L3290" s="266"/>
      <c r="M3290" s="267"/>
      <c r="N3290" s="268"/>
      <c r="O3290" s="268"/>
      <c r="P3290" s="268"/>
      <c r="Q3290" s="268"/>
      <c r="R3290" s="268"/>
      <c r="S3290" s="268"/>
      <c r="T3290" s="269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70" t="s">
        <v>327</v>
      </c>
      <c r="AU3290" s="270" t="s">
        <v>85</v>
      </c>
      <c r="AV3290" s="15" t="s">
        <v>215</v>
      </c>
      <c r="AW3290" s="15" t="s">
        <v>36</v>
      </c>
      <c r="AX3290" s="15" t="s">
        <v>82</v>
      </c>
      <c r="AY3290" s="270" t="s">
        <v>207</v>
      </c>
    </row>
    <row r="3291" s="2" customFormat="1" ht="16.5" customHeight="1">
      <c r="A3291" s="40"/>
      <c r="B3291" s="41"/>
      <c r="C3291" s="214" t="s">
        <v>3703</v>
      </c>
      <c r="D3291" s="214" t="s">
        <v>211</v>
      </c>
      <c r="E3291" s="215" t="s">
        <v>3704</v>
      </c>
      <c r="F3291" s="216" t="s">
        <v>3705</v>
      </c>
      <c r="G3291" s="217" t="s">
        <v>220</v>
      </c>
      <c r="H3291" s="218">
        <v>159.88</v>
      </c>
      <c r="I3291" s="219"/>
      <c r="J3291" s="220">
        <f>ROUND(I3291*H3291,2)</f>
        <v>0</v>
      </c>
      <c r="K3291" s="216" t="s">
        <v>323</v>
      </c>
      <c r="L3291" s="46"/>
      <c r="M3291" s="229" t="s">
        <v>19</v>
      </c>
      <c r="N3291" s="230" t="s">
        <v>46</v>
      </c>
      <c r="O3291" s="86"/>
      <c r="P3291" s="231">
        <f>O3291*H3291</f>
        <v>0</v>
      </c>
      <c r="Q3291" s="231">
        <v>0.00019000000000000001</v>
      </c>
      <c r="R3291" s="231">
        <f>Q3291*H3291</f>
        <v>0.0303772</v>
      </c>
      <c r="S3291" s="231">
        <v>0</v>
      </c>
      <c r="T3291" s="232">
        <f>S3291*H3291</f>
        <v>0</v>
      </c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R3291" s="226" t="s">
        <v>486</v>
      </c>
      <c r="AT3291" s="226" t="s">
        <v>211</v>
      </c>
      <c r="AU3291" s="226" t="s">
        <v>85</v>
      </c>
      <c r="AY3291" s="19" t="s">
        <v>207</v>
      </c>
      <c r="BE3291" s="227">
        <f>IF(N3291="základní",J3291,0)</f>
        <v>0</v>
      </c>
      <c r="BF3291" s="227">
        <f>IF(N3291="snížená",J3291,0)</f>
        <v>0</v>
      </c>
      <c r="BG3291" s="227">
        <f>IF(N3291="zákl. přenesená",J3291,0)</f>
        <v>0</v>
      </c>
      <c r="BH3291" s="227">
        <f>IF(N3291="sníž. přenesená",J3291,0)</f>
        <v>0</v>
      </c>
      <c r="BI3291" s="227">
        <f>IF(N3291="nulová",J3291,0)</f>
        <v>0</v>
      </c>
      <c r="BJ3291" s="19" t="s">
        <v>82</v>
      </c>
      <c r="BK3291" s="227">
        <f>ROUND(I3291*H3291,2)</f>
        <v>0</v>
      </c>
      <c r="BL3291" s="19" t="s">
        <v>486</v>
      </c>
      <c r="BM3291" s="226" t="s">
        <v>3706</v>
      </c>
    </row>
    <row r="3292" s="2" customFormat="1">
      <c r="A3292" s="40"/>
      <c r="B3292" s="41"/>
      <c r="C3292" s="42"/>
      <c r="D3292" s="233" t="s">
        <v>325</v>
      </c>
      <c r="E3292" s="42"/>
      <c r="F3292" s="234" t="s">
        <v>3707</v>
      </c>
      <c r="G3292" s="42"/>
      <c r="H3292" s="42"/>
      <c r="I3292" s="235"/>
      <c r="J3292" s="42"/>
      <c r="K3292" s="42"/>
      <c r="L3292" s="46"/>
      <c r="M3292" s="236"/>
      <c r="N3292" s="237"/>
      <c r="O3292" s="86"/>
      <c r="P3292" s="86"/>
      <c r="Q3292" s="86"/>
      <c r="R3292" s="86"/>
      <c r="S3292" s="86"/>
      <c r="T3292" s="87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T3292" s="19" t="s">
        <v>325</v>
      </c>
      <c r="AU3292" s="19" t="s">
        <v>85</v>
      </c>
    </row>
    <row r="3293" s="13" customFormat="1">
      <c r="A3293" s="13"/>
      <c r="B3293" s="238"/>
      <c r="C3293" s="239"/>
      <c r="D3293" s="240" t="s">
        <v>327</v>
      </c>
      <c r="E3293" s="241" t="s">
        <v>19</v>
      </c>
      <c r="F3293" s="242" t="s">
        <v>3708</v>
      </c>
      <c r="G3293" s="239"/>
      <c r="H3293" s="241" t="s">
        <v>19</v>
      </c>
      <c r="I3293" s="243"/>
      <c r="J3293" s="239"/>
      <c r="K3293" s="239"/>
      <c r="L3293" s="244"/>
      <c r="M3293" s="245"/>
      <c r="N3293" s="246"/>
      <c r="O3293" s="246"/>
      <c r="P3293" s="246"/>
      <c r="Q3293" s="246"/>
      <c r="R3293" s="246"/>
      <c r="S3293" s="246"/>
      <c r="T3293" s="247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8" t="s">
        <v>327</v>
      </c>
      <c r="AU3293" s="248" t="s">
        <v>85</v>
      </c>
      <c r="AV3293" s="13" t="s">
        <v>82</v>
      </c>
      <c r="AW3293" s="13" t="s">
        <v>36</v>
      </c>
      <c r="AX3293" s="13" t="s">
        <v>75</v>
      </c>
      <c r="AY3293" s="248" t="s">
        <v>207</v>
      </c>
    </row>
    <row r="3294" s="14" customFormat="1">
      <c r="A3294" s="14"/>
      <c r="B3294" s="249"/>
      <c r="C3294" s="250"/>
      <c r="D3294" s="240" t="s">
        <v>327</v>
      </c>
      <c r="E3294" s="251" t="s">
        <v>19</v>
      </c>
      <c r="F3294" s="252" t="s">
        <v>225</v>
      </c>
      <c r="G3294" s="250"/>
      <c r="H3294" s="253">
        <v>159.88</v>
      </c>
      <c r="I3294" s="254"/>
      <c r="J3294" s="250"/>
      <c r="K3294" s="250"/>
      <c r="L3294" s="255"/>
      <c r="M3294" s="256"/>
      <c r="N3294" s="257"/>
      <c r="O3294" s="257"/>
      <c r="P3294" s="257"/>
      <c r="Q3294" s="257"/>
      <c r="R3294" s="257"/>
      <c r="S3294" s="257"/>
      <c r="T3294" s="258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9" t="s">
        <v>327</v>
      </c>
      <c r="AU3294" s="259" t="s">
        <v>85</v>
      </c>
      <c r="AV3294" s="14" t="s">
        <v>85</v>
      </c>
      <c r="AW3294" s="14" t="s">
        <v>36</v>
      </c>
      <c r="AX3294" s="14" t="s">
        <v>82</v>
      </c>
      <c r="AY3294" s="259" t="s">
        <v>207</v>
      </c>
    </row>
    <row r="3295" s="2" customFormat="1" ht="16.5" customHeight="1">
      <c r="A3295" s="40"/>
      <c r="B3295" s="41"/>
      <c r="C3295" s="214" t="s">
        <v>3709</v>
      </c>
      <c r="D3295" s="214" t="s">
        <v>211</v>
      </c>
      <c r="E3295" s="215" t="s">
        <v>3710</v>
      </c>
      <c r="F3295" s="216" t="s">
        <v>3711</v>
      </c>
      <c r="G3295" s="217" t="s">
        <v>220</v>
      </c>
      <c r="H3295" s="218">
        <v>1.978</v>
      </c>
      <c r="I3295" s="219"/>
      <c r="J3295" s="220">
        <f>ROUND(I3295*H3295,2)</f>
        <v>0</v>
      </c>
      <c r="K3295" s="216" t="s">
        <v>323</v>
      </c>
      <c r="L3295" s="46"/>
      <c r="M3295" s="229" t="s">
        <v>19</v>
      </c>
      <c r="N3295" s="230" t="s">
        <v>46</v>
      </c>
      <c r="O3295" s="86"/>
      <c r="P3295" s="231">
        <f>O3295*H3295</f>
        <v>0</v>
      </c>
      <c r="Q3295" s="231">
        <v>0.00025000000000000001</v>
      </c>
      <c r="R3295" s="231">
        <f>Q3295*H3295</f>
        <v>0.00049450000000000004</v>
      </c>
      <c r="S3295" s="231">
        <v>0</v>
      </c>
      <c r="T3295" s="232">
        <f>S3295*H3295</f>
        <v>0</v>
      </c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R3295" s="226" t="s">
        <v>486</v>
      </c>
      <c r="AT3295" s="226" t="s">
        <v>211</v>
      </c>
      <c r="AU3295" s="226" t="s">
        <v>85</v>
      </c>
      <c r="AY3295" s="19" t="s">
        <v>207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19" t="s">
        <v>82</v>
      </c>
      <c r="BK3295" s="227">
        <f>ROUND(I3295*H3295,2)</f>
        <v>0</v>
      </c>
      <c r="BL3295" s="19" t="s">
        <v>486</v>
      </c>
      <c r="BM3295" s="226" t="s">
        <v>3712</v>
      </c>
    </row>
    <row r="3296" s="2" customFormat="1">
      <c r="A3296" s="40"/>
      <c r="B3296" s="41"/>
      <c r="C3296" s="42"/>
      <c r="D3296" s="233" t="s">
        <v>325</v>
      </c>
      <c r="E3296" s="42"/>
      <c r="F3296" s="234" t="s">
        <v>3713</v>
      </c>
      <c r="G3296" s="42"/>
      <c r="H3296" s="42"/>
      <c r="I3296" s="235"/>
      <c r="J3296" s="42"/>
      <c r="K3296" s="42"/>
      <c r="L3296" s="46"/>
      <c r="M3296" s="236"/>
      <c r="N3296" s="237"/>
      <c r="O3296" s="86"/>
      <c r="P3296" s="86"/>
      <c r="Q3296" s="86"/>
      <c r="R3296" s="86"/>
      <c r="S3296" s="86"/>
      <c r="T3296" s="87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T3296" s="19" t="s">
        <v>325</v>
      </c>
      <c r="AU3296" s="19" t="s">
        <v>85</v>
      </c>
    </row>
    <row r="3297" s="14" customFormat="1">
      <c r="A3297" s="14"/>
      <c r="B3297" s="249"/>
      <c r="C3297" s="250"/>
      <c r="D3297" s="240" t="s">
        <v>327</v>
      </c>
      <c r="E3297" s="251" t="s">
        <v>19</v>
      </c>
      <c r="F3297" s="252" t="s">
        <v>232</v>
      </c>
      <c r="G3297" s="250"/>
      <c r="H3297" s="253">
        <v>0</v>
      </c>
      <c r="I3297" s="254"/>
      <c r="J3297" s="250"/>
      <c r="K3297" s="250"/>
      <c r="L3297" s="255"/>
      <c r="M3297" s="256"/>
      <c r="N3297" s="257"/>
      <c r="O3297" s="257"/>
      <c r="P3297" s="257"/>
      <c r="Q3297" s="257"/>
      <c r="R3297" s="257"/>
      <c r="S3297" s="257"/>
      <c r="T3297" s="258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9" t="s">
        <v>327</v>
      </c>
      <c r="AU3297" s="259" t="s">
        <v>85</v>
      </c>
      <c r="AV3297" s="14" t="s">
        <v>85</v>
      </c>
      <c r="AW3297" s="14" t="s">
        <v>36</v>
      </c>
      <c r="AX3297" s="14" t="s">
        <v>75</v>
      </c>
      <c r="AY3297" s="259" t="s">
        <v>207</v>
      </c>
    </row>
    <row r="3298" s="13" customFormat="1">
      <c r="A3298" s="13"/>
      <c r="B3298" s="238"/>
      <c r="C3298" s="239"/>
      <c r="D3298" s="240" t="s">
        <v>327</v>
      </c>
      <c r="E3298" s="241" t="s">
        <v>19</v>
      </c>
      <c r="F3298" s="242" t="s">
        <v>3714</v>
      </c>
      <c r="G3298" s="239"/>
      <c r="H3298" s="241" t="s">
        <v>19</v>
      </c>
      <c r="I3298" s="243"/>
      <c r="J3298" s="239"/>
      <c r="K3298" s="239"/>
      <c r="L3298" s="244"/>
      <c r="M3298" s="245"/>
      <c r="N3298" s="246"/>
      <c r="O3298" s="246"/>
      <c r="P3298" s="246"/>
      <c r="Q3298" s="246"/>
      <c r="R3298" s="246"/>
      <c r="S3298" s="246"/>
      <c r="T3298" s="247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8" t="s">
        <v>327</v>
      </c>
      <c r="AU3298" s="248" t="s">
        <v>85</v>
      </c>
      <c r="AV3298" s="13" t="s">
        <v>82</v>
      </c>
      <c r="AW3298" s="13" t="s">
        <v>36</v>
      </c>
      <c r="AX3298" s="13" t="s">
        <v>75</v>
      </c>
      <c r="AY3298" s="248" t="s">
        <v>207</v>
      </c>
    </row>
    <row r="3299" s="14" customFormat="1">
      <c r="A3299" s="14"/>
      <c r="B3299" s="249"/>
      <c r="C3299" s="250"/>
      <c r="D3299" s="240" t="s">
        <v>327</v>
      </c>
      <c r="E3299" s="251" t="s">
        <v>19</v>
      </c>
      <c r="F3299" s="252" t="s">
        <v>3715</v>
      </c>
      <c r="G3299" s="250"/>
      <c r="H3299" s="253">
        <v>1.978</v>
      </c>
      <c r="I3299" s="254"/>
      <c r="J3299" s="250"/>
      <c r="K3299" s="250"/>
      <c r="L3299" s="255"/>
      <c r="M3299" s="256"/>
      <c r="N3299" s="257"/>
      <c r="O3299" s="257"/>
      <c r="P3299" s="257"/>
      <c r="Q3299" s="257"/>
      <c r="R3299" s="257"/>
      <c r="S3299" s="257"/>
      <c r="T3299" s="258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9" t="s">
        <v>327</v>
      </c>
      <c r="AU3299" s="259" t="s">
        <v>85</v>
      </c>
      <c r="AV3299" s="14" t="s">
        <v>85</v>
      </c>
      <c r="AW3299" s="14" t="s">
        <v>36</v>
      </c>
      <c r="AX3299" s="14" t="s">
        <v>75</v>
      </c>
      <c r="AY3299" s="259" t="s">
        <v>207</v>
      </c>
    </row>
    <row r="3300" s="15" customFormat="1">
      <c r="A3300" s="15"/>
      <c r="B3300" s="260"/>
      <c r="C3300" s="261"/>
      <c r="D3300" s="240" t="s">
        <v>327</v>
      </c>
      <c r="E3300" s="262" t="s">
        <v>19</v>
      </c>
      <c r="F3300" s="263" t="s">
        <v>345</v>
      </c>
      <c r="G3300" s="261"/>
      <c r="H3300" s="264">
        <v>1.978</v>
      </c>
      <c r="I3300" s="265"/>
      <c r="J3300" s="261"/>
      <c r="K3300" s="261"/>
      <c r="L3300" s="266"/>
      <c r="M3300" s="267"/>
      <c r="N3300" s="268"/>
      <c r="O3300" s="268"/>
      <c r="P3300" s="268"/>
      <c r="Q3300" s="268"/>
      <c r="R3300" s="268"/>
      <c r="S3300" s="268"/>
      <c r="T3300" s="269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70" t="s">
        <v>327</v>
      </c>
      <c r="AU3300" s="270" t="s">
        <v>85</v>
      </c>
      <c r="AV3300" s="15" t="s">
        <v>215</v>
      </c>
      <c r="AW3300" s="15" t="s">
        <v>36</v>
      </c>
      <c r="AX3300" s="15" t="s">
        <v>82</v>
      </c>
      <c r="AY3300" s="270" t="s">
        <v>207</v>
      </c>
    </row>
    <row r="3301" s="2" customFormat="1" ht="24.15" customHeight="1">
      <c r="A3301" s="40"/>
      <c r="B3301" s="41"/>
      <c r="C3301" s="214" t="s">
        <v>3716</v>
      </c>
      <c r="D3301" s="214" t="s">
        <v>211</v>
      </c>
      <c r="E3301" s="215" t="s">
        <v>3717</v>
      </c>
      <c r="F3301" s="216" t="s">
        <v>3718</v>
      </c>
      <c r="G3301" s="217" t="s">
        <v>220</v>
      </c>
      <c r="H3301" s="218">
        <v>11.585000000000001</v>
      </c>
      <c r="I3301" s="219"/>
      <c r="J3301" s="220">
        <f>ROUND(I3301*H3301,2)</f>
        <v>0</v>
      </c>
      <c r="K3301" s="216" t="s">
        <v>323</v>
      </c>
      <c r="L3301" s="46"/>
      <c r="M3301" s="229" t="s">
        <v>19</v>
      </c>
      <c r="N3301" s="230" t="s">
        <v>46</v>
      </c>
      <c r="O3301" s="86"/>
      <c r="P3301" s="231">
        <f>O3301*H3301</f>
        <v>0</v>
      </c>
      <c r="Q3301" s="231">
        <v>0.00012</v>
      </c>
      <c r="R3301" s="231">
        <f>Q3301*H3301</f>
        <v>0.0013902000000000001</v>
      </c>
      <c r="S3301" s="231">
        <v>0</v>
      </c>
      <c r="T3301" s="232">
        <f>S3301*H3301</f>
        <v>0</v>
      </c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R3301" s="226" t="s">
        <v>486</v>
      </c>
      <c r="AT3301" s="226" t="s">
        <v>211</v>
      </c>
      <c r="AU3301" s="226" t="s">
        <v>85</v>
      </c>
      <c r="AY3301" s="19" t="s">
        <v>207</v>
      </c>
      <c r="BE3301" s="227">
        <f>IF(N3301="základní",J3301,0)</f>
        <v>0</v>
      </c>
      <c r="BF3301" s="227">
        <f>IF(N3301="snížená",J3301,0)</f>
        <v>0</v>
      </c>
      <c r="BG3301" s="227">
        <f>IF(N3301="zákl. přenesená",J3301,0)</f>
        <v>0</v>
      </c>
      <c r="BH3301" s="227">
        <f>IF(N3301="sníž. přenesená",J3301,0)</f>
        <v>0</v>
      </c>
      <c r="BI3301" s="227">
        <f>IF(N3301="nulová",J3301,0)</f>
        <v>0</v>
      </c>
      <c r="BJ3301" s="19" t="s">
        <v>82</v>
      </c>
      <c r="BK3301" s="227">
        <f>ROUND(I3301*H3301,2)</f>
        <v>0</v>
      </c>
      <c r="BL3301" s="19" t="s">
        <v>486</v>
      </c>
      <c r="BM3301" s="226" t="s">
        <v>3719</v>
      </c>
    </row>
    <row r="3302" s="2" customFormat="1">
      <c r="A3302" s="40"/>
      <c r="B3302" s="41"/>
      <c r="C3302" s="42"/>
      <c r="D3302" s="233" t="s">
        <v>325</v>
      </c>
      <c r="E3302" s="42"/>
      <c r="F3302" s="234" t="s">
        <v>3720</v>
      </c>
      <c r="G3302" s="42"/>
      <c r="H3302" s="42"/>
      <c r="I3302" s="235"/>
      <c r="J3302" s="42"/>
      <c r="K3302" s="42"/>
      <c r="L3302" s="46"/>
      <c r="M3302" s="236"/>
      <c r="N3302" s="237"/>
      <c r="O3302" s="86"/>
      <c r="P3302" s="86"/>
      <c r="Q3302" s="86"/>
      <c r="R3302" s="86"/>
      <c r="S3302" s="86"/>
      <c r="T3302" s="87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T3302" s="19" t="s">
        <v>325</v>
      </c>
      <c r="AU3302" s="19" t="s">
        <v>85</v>
      </c>
    </row>
    <row r="3303" s="13" customFormat="1">
      <c r="A3303" s="13"/>
      <c r="B3303" s="238"/>
      <c r="C3303" s="239"/>
      <c r="D3303" s="240" t="s">
        <v>327</v>
      </c>
      <c r="E3303" s="241" t="s">
        <v>19</v>
      </c>
      <c r="F3303" s="242" t="s">
        <v>3721</v>
      </c>
      <c r="G3303" s="239"/>
      <c r="H3303" s="241" t="s">
        <v>19</v>
      </c>
      <c r="I3303" s="243"/>
      <c r="J3303" s="239"/>
      <c r="K3303" s="239"/>
      <c r="L3303" s="244"/>
      <c r="M3303" s="245"/>
      <c r="N3303" s="246"/>
      <c r="O3303" s="246"/>
      <c r="P3303" s="246"/>
      <c r="Q3303" s="246"/>
      <c r="R3303" s="246"/>
      <c r="S3303" s="246"/>
      <c r="T3303" s="247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8" t="s">
        <v>327</v>
      </c>
      <c r="AU3303" s="248" t="s">
        <v>85</v>
      </c>
      <c r="AV3303" s="13" t="s">
        <v>82</v>
      </c>
      <c r="AW3303" s="13" t="s">
        <v>36</v>
      </c>
      <c r="AX3303" s="13" t="s">
        <v>75</v>
      </c>
      <c r="AY3303" s="248" t="s">
        <v>207</v>
      </c>
    </row>
    <row r="3304" s="13" customFormat="1">
      <c r="A3304" s="13"/>
      <c r="B3304" s="238"/>
      <c r="C3304" s="239"/>
      <c r="D3304" s="240" t="s">
        <v>327</v>
      </c>
      <c r="E3304" s="241" t="s">
        <v>19</v>
      </c>
      <c r="F3304" s="242" t="s">
        <v>3722</v>
      </c>
      <c r="G3304" s="239"/>
      <c r="H3304" s="241" t="s">
        <v>19</v>
      </c>
      <c r="I3304" s="243"/>
      <c r="J3304" s="239"/>
      <c r="K3304" s="239"/>
      <c r="L3304" s="244"/>
      <c r="M3304" s="245"/>
      <c r="N3304" s="246"/>
      <c r="O3304" s="246"/>
      <c r="P3304" s="246"/>
      <c r="Q3304" s="246"/>
      <c r="R3304" s="246"/>
      <c r="S3304" s="246"/>
      <c r="T3304" s="247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8" t="s">
        <v>327</v>
      </c>
      <c r="AU3304" s="248" t="s">
        <v>85</v>
      </c>
      <c r="AV3304" s="13" t="s">
        <v>82</v>
      </c>
      <c r="AW3304" s="13" t="s">
        <v>36</v>
      </c>
      <c r="AX3304" s="13" t="s">
        <v>75</v>
      </c>
      <c r="AY3304" s="248" t="s">
        <v>207</v>
      </c>
    </row>
    <row r="3305" s="14" customFormat="1">
      <c r="A3305" s="14"/>
      <c r="B3305" s="249"/>
      <c r="C3305" s="250"/>
      <c r="D3305" s="240" t="s">
        <v>327</v>
      </c>
      <c r="E3305" s="251" t="s">
        <v>19</v>
      </c>
      <c r="F3305" s="252" t="s">
        <v>3723</v>
      </c>
      <c r="G3305" s="250"/>
      <c r="H3305" s="253">
        <v>11.585000000000001</v>
      </c>
      <c r="I3305" s="254"/>
      <c r="J3305" s="250"/>
      <c r="K3305" s="250"/>
      <c r="L3305" s="255"/>
      <c r="M3305" s="256"/>
      <c r="N3305" s="257"/>
      <c r="O3305" s="257"/>
      <c r="P3305" s="257"/>
      <c r="Q3305" s="257"/>
      <c r="R3305" s="257"/>
      <c r="S3305" s="257"/>
      <c r="T3305" s="258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9" t="s">
        <v>327</v>
      </c>
      <c r="AU3305" s="259" t="s">
        <v>85</v>
      </c>
      <c r="AV3305" s="14" t="s">
        <v>85</v>
      </c>
      <c r="AW3305" s="14" t="s">
        <v>36</v>
      </c>
      <c r="AX3305" s="14" t="s">
        <v>82</v>
      </c>
      <c r="AY3305" s="259" t="s">
        <v>207</v>
      </c>
    </row>
    <row r="3306" s="2" customFormat="1" ht="16.5" customHeight="1">
      <c r="A3306" s="40"/>
      <c r="B3306" s="41"/>
      <c r="C3306" s="214" t="s">
        <v>3724</v>
      </c>
      <c r="D3306" s="214" t="s">
        <v>211</v>
      </c>
      <c r="E3306" s="215" t="s">
        <v>3725</v>
      </c>
      <c r="F3306" s="216" t="s">
        <v>3726</v>
      </c>
      <c r="G3306" s="217" t="s">
        <v>220</v>
      </c>
      <c r="H3306" s="218">
        <v>11.585000000000001</v>
      </c>
      <c r="I3306" s="219"/>
      <c r="J3306" s="220">
        <f>ROUND(I3306*H3306,2)</f>
        <v>0</v>
      </c>
      <c r="K3306" s="216" t="s">
        <v>323</v>
      </c>
      <c r="L3306" s="46"/>
      <c r="M3306" s="229" t="s">
        <v>19</v>
      </c>
      <c r="N3306" s="230" t="s">
        <v>46</v>
      </c>
      <c r="O3306" s="86"/>
      <c r="P3306" s="231">
        <f>O3306*H3306</f>
        <v>0</v>
      </c>
      <c r="Q3306" s="231">
        <v>0.00048000000000000001</v>
      </c>
      <c r="R3306" s="231">
        <f>Q3306*H3306</f>
        <v>0.0055608000000000003</v>
      </c>
      <c r="S3306" s="231">
        <v>0</v>
      </c>
      <c r="T3306" s="232">
        <f>S3306*H3306</f>
        <v>0</v>
      </c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R3306" s="226" t="s">
        <v>486</v>
      </c>
      <c r="AT3306" s="226" t="s">
        <v>211</v>
      </c>
      <c r="AU3306" s="226" t="s">
        <v>85</v>
      </c>
      <c r="AY3306" s="19" t="s">
        <v>207</v>
      </c>
      <c r="BE3306" s="227">
        <f>IF(N3306="základní",J3306,0)</f>
        <v>0</v>
      </c>
      <c r="BF3306" s="227">
        <f>IF(N3306="snížená",J3306,0)</f>
        <v>0</v>
      </c>
      <c r="BG3306" s="227">
        <f>IF(N3306="zákl. přenesená",J3306,0)</f>
        <v>0</v>
      </c>
      <c r="BH3306" s="227">
        <f>IF(N3306="sníž. přenesená",J3306,0)</f>
        <v>0</v>
      </c>
      <c r="BI3306" s="227">
        <f>IF(N3306="nulová",J3306,0)</f>
        <v>0</v>
      </c>
      <c r="BJ3306" s="19" t="s">
        <v>82</v>
      </c>
      <c r="BK3306" s="227">
        <f>ROUND(I3306*H3306,2)</f>
        <v>0</v>
      </c>
      <c r="BL3306" s="19" t="s">
        <v>486</v>
      </c>
      <c r="BM3306" s="226" t="s">
        <v>3727</v>
      </c>
    </row>
    <row r="3307" s="2" customFormat="1">
      <c r="A3307" s="40"/>
      <c r="B3307" s="41"/>
      <c r="C3307" s="42"/>
      <c r="D3307" s="233" t="s">
        <v>325</v>
      </c>
      <c r="E3307" s="42"/>
      <c r="F3307" s="234" t="s">
        <v>3728</v>
      </c>
      <c r="G3307" s="42"/>
      <c r="H3307" s="42"/>
      <c r="I3307" s="235"/>
      <c r="J3307" s="42"/>
      <c r="K3307" s="42"/>
      <c r="L3307" s="46"/>
      <c r="M3307" s="236"/>
      <c r="N3307" s="237"/>
      <c r="O3307" s="86"/>
      <c r="P3307" s="86"/>
      <c r="Q3307" s="86"/>
      <c r="R3307" s="86"/>
      <c r="S3307" s="86"/>
      <c r="T3307" s="87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T3307" s="19" t="s">
        <v>325</v>
      </c>
      <c r="AU3307" s="19" t="s">
        <v>85</v>
      </c>
    </row>
    <row r="3308" s="13" customFormat="1">
      <c r="A3308" s="13"/>
      <c r="B3308" s="238"/>
      <c r="C3308" s="239"/>
      <c r="D3308" s="240" t="s">
        <v>327</v>
      </c>
      <c r="E3308" s="241" t="s">
        <v>19</v>
      </c>
      <c r="F3308" s="242" t="s">
        <v>3729</v>
      </c>
      <c r="G3308" s="239"/>
      <c r="H3308" s="241" t="s">
        <v>19</v>
      </c>
      <c r="I3308" s="243"/>
      <c r="J3308" s="239"/>
      <c r="K3308" s="239"/>
      <c r="L3308" s="244"/>
      <c r="M3308" s="245"/>
      <c r="N3308" s="246"/>
      <c r="O3308" s="246"/>
      <c r="P3308" s="246"/>
      <c r="Q3308" s="246"/>
      <c r="R3308" s="246"/>
      <c r="S3308" s="246"/>
      <c r="T3308" s="247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8" t="s">
        <v>327</v>
      </c>
      <c r="AU3308" s="248" t="s">
        <v>85</v>
      </c>
      <c r="AV3308" s="13" t="s">
        <v>82</v>
      </c>
      <c r="AW3308" s="13" t="s">
        <v>36</v>
      </c>
      <c r="AX3308" s="13" t="s">
        <v>75</v>
      </c>
      <c r="AY3308" s="248" t="s">
        <v>207</v>
      </c>
    </row>
    <row r="3309" s="13" customFormat="1">
      <c r="A3309" s="13"/>
      <c r="B3309" s="238"/>
      <c r="C3309" s="239"/>
      <c r="D3309" s="240" t="s">
        <v>327</v>
      </c>
      <c r="E3309" s="241" t="s">
        <v>19</v>
      </c>
      <c r="F3309" s="242" t="s">
        <v>3721</v>
      </c>
      <c r="G3309" s="239"/>
      <c r="H3309" s="241" t="s">
        <v>19</v>
      </c>
      <c r="I3309" s="243"/>
      <c r="J3309" s="239"/>
      <c r="K3309" s="239"/>
      <c r="L3309" s="244"/>
      <c r="M3309" s="245"/>
      <c r="N3309" s="246"/>
      <c r="O3309" s="246"/>
      <c r="P3309" s="246"/>
      <c r="Q3309" s="246"/>
      <c r="R3309" s="246"/>
      <c r="S3309" s="246"/>
      <c r="T3309" s="247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8" t="s">
        <v>327</v>
      </c>
      <c r="AU3309" s="248" t="s">
        <v>85</v>
      </c>
      <c r="AV3309" s="13" t="s">
        <v>82</v>
      </c>
      <c r="AW3309" s="13" t="s">
        <v>36</v>
      </c>
      <c r="AX3309" s="13" t="s">
        <v>75</v>
      </c>
      <c r="AY3309" s="248" t="s">
        <v>207</v>
      </c>
    </row>
    <row r="3310" s="13" customFormat="1">
      <c r="A3310" s="13"/>
      <c r="B3310" s="238"/>
      <c r="C3310" s="239"/>
      <c r="D3310" s="240" t="s">
        <v>327</v>
      </c>
      <c r="E3310" s="241" t="s">
        <v>19</v>
      </c>
      <c r="F3310" s="242" t="s">
        <v>3730</v>
      </c>
      <c r="G3310" s="239"/>
      <c r="H3310" s="241" t="s">
        <v>19</v>
      </c>
      <c r="I3310" s="243"/>
      <c r="J3310" s="239"/>
      <c r="K3310" s="239"/>
      <c r="L3310" s="244"/>
      <c r="M3310" s="245"/>
      <c r="N3310" s="246"/>
      <c r="O3310" s="246"/>
      <c r="P3310" s="246"/>
      <c r="Q3310" s="246"/>
      <c r="R3310" s="246"/>
      <c r="S3310" s="246"/>
      <c r="T3310" s="247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8" t="s">
        <v>327</v>
      </c>
      <c r="AU3310" s="248" t="s">
        <v>85</v>
      </c>
      <c r="AV3310" s="13" t="s">
        <v>82</v>
      </c>
      <c r="AW3310" s="13" t="s">
        <v>36</v>
      </c>
      <c r="AX3310" s="13" t="s">
        <v>75</v>
      </c>
      <c r="AY3310" s="248" t="s">
        <v>207</v>
      </c>
    </row>
    <row r="3311" s="13" customFormat="1">
      <c r="A3311" s="13"/>
      <c r="B3311" s="238"/>
      <c r="C3311" s="239"/>
      <c r="D3311" s="240" t="s">
        <v>327</v>
      </c>
      <c r="E3311" s="241" t="s">
        <v>19</v>
      </c>
      <c r="F3311" s="242" t="s">
        <v>1381</v>
      </c>
      <c r="G3311" s="239"/>
      <c r="H3311" s="241" t="s">
        <v>19</v>
      </c>
      <c r="I3311" s="243"/>
      <c r="J3311" s="239"/>
      <c r="K3311" s="239"/>
      <c r="L3311" s="244"/>
      <c r="M3311" s="245"/>
      <c r="N3311" s="246"/>
      <c r="O3311" s="246"/>
      <c r="P3311" s="246"/>
      <c r="Q3311" s="246"/>
      <c r="R3311" s="246"/>
      <c r="S3311" s="246"/>
      <c r="T3311" s="247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8" t="s">
        <v>327</v>
      </c>
      <c r="AU3311" s="248" t="s">
        <v>85</v>
      </c>
      <c r="AV3311" s="13" t="s">
        <v>82</v>
      </c>
      <c r="AW3311" s="13" t="s">
        <v>36</v>
      </c>
      <c r="AX3311" s="13" t="s">
        <v>75</v>
      </c>
      <c r="AY3311" s="248" t="s">
        <v>207</v>
      </c>
    </row>
    <row r="3312" s="14" customFormat="1">
      <c r="A3312" s="14"/>
      <c r="B3312" s="249"/>
      <c r="C3312" s="250"/>
      <c r="D3312" s="240" t="s">
        <v>327</v>
      </c>
      <c r="E3312" s="251" t="s">
        <v>19</v>
      </c>
      <c r="F3312" s="252" t="s">
        <v>2002</v>
      </c>
      <c r="G3312" s="250"/>
      <c r="H3312" s="253">
        <v>5.21</v>
      </c>
      <c r="I3312" s="254"/>
      <c r="J3312" s="250"/>
      <c r="K3312" s="250"/>
      <c r="L3312" s="255"/>
      <c r="M3312" s="256"/>
      <c r="N3312" s="257"/>
      <c r="O3312" s="257"/>
      <c r="P3312" s="257"/>
      <c r="Q3312" s="257"/>
      <c r="R3312" s="257"/>
      <c r="S3312" s="257"/>
      <c r="T3312" s="258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9" t="s">
        <v>327</v>
      </c>
      <c r="AU3312" s="259" t="s">
        <v>85</v>
      </c>
      <c r="AV3312" s="14" t="s">
        <v>85</v>
      </c>
      <c r="AW3312" s="14" t="s">
        <v>36</v>
      </c>
      <c r="AX3312" s="14" t="s">
        <v>75</v>
      </c>
      <c r="AY3312" s="259" t="s">
        <v>207</v>
      </c>
    </row>
    <row r="3313" s="13" customFormat="1">
      <c r="A3313" s="13"/>
      <c r="B3313" s="238"/>
      <c r="C3313" s="239"/>
      <c r="D3313" s="240" t="s">
        <v>327</v>
      </c>
      <c r="E3313" s="241" t="s">
        <v>19</v>
      </c>
      <c r="F3313" s="242" t="s">
        <v>3731</v>
      </c>
      <c r="G3313" s="239"/>
      <c r="H3313" s="241" t="s">
        <v>19</v>
      </c>
      <c r="I3313" s="243"/>
      <c r="J3313" s="239"/>
      <c r="K3313" s="239"/>
      <c r="L3313" s="244"/>
      <c r="M3313" s="245"/>
      <c r="N3313" s="246"/>
      <c r="O3313" s="246"/>
      <c r="P3313" s="246"/>
      <c r="Q3313" s="246"/>
      <c r="R3313" s="246"/>
      <c r="S3313" s="246"/>
      <c r="T3313" s="247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8" t="s">
        <v>327</v>
      </c>
      <c r="AU3313" s="248" t="s">
        <v>85</v>
      </c>
      <c r="AV3313" s="13" t="s">
        <v>82</v>
      </c>
      <c r="AW3313" s="13" t="s">
        <v>36</v>
      </c>
      <c r="AX3313" s="13" t="s">
        <v>75</v>
      </c>
      <c r="AY3313" s="248" t="s">
        <v>207</v>
      </c>
    </row>
    <row r="3314" s="14" customFormat="1">
      <c r="A3314" s="14"/>
      <c r="B3314" s="249"/>
      <c r="C3314" s="250"/>
      <c r="D3314" s="240" t="s">
        <v>327</v>
      </c>
      <c r="E3314" s="251" t="s">
        <v>19</v>
      </c>
      <c r="F3314" s="252" t="s">
        <v>3732</v>
      </c>
      <c r="G3314" s="250"/>
      <c r="H3314" s="253">
        <v>6.375</v>
      </c>
      <c r="I3314" s="254"/>
      <c r="J3314" s="250"/>
      <c r="K3314" s="250"/>
      <c r="L3314" s="255"/>
      <c r="M3314" s="256"/>
      <c r="N3314" s="257"/>
      <c r="O3314" s="257"/>
      <c r="P3314" s="257"/>
      <c r="Q3314" s="257"/>
      <c r="R3314" s="257"/>
      <c r="S3314" s="257"/>
      <c r="T3314" s="258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9" t="s">
        <v>327</v>
      </c>
      <c r="AU3314" s="259" t="s">
        <v>85</v>
      </c>
      <c r="AV3314" s="14" t="s">
        <v>85</v>
      </c>
      <c r="AW3314" s="14" t="s">
        <v>36</v>
      </c>
      <c r="AX3314" s="14" t="s">
        <v>75</v>
      </c>
      <c r="AY3314" s="259" t="s">
        <v>207</v>
      </c>
    </row>
    <row r="3315" s="15" customFormat="1">
      <c r="A3315" s="15"/>
      <c r="B3315" s="260"/>
      <c r="C3315" s="261"/>
      <c r="D3315" s="240" t="s">
        <v>327</v>
      </c>
      <c r="E3315" s="262" t="s">
        <v>19</v>
      </c>
      <c r="F3315" s="263" t="s">
        <v>345</v>
      </c>
      <c r="G3315" s="261"/>
      <c r="H3315" s="264">
        <v>11.585000000000001</v>
      </c>
      <c r="I3315" s="265"/>
      <c r="J3315" s="261"/>
      <c r="K3315" s="261"/>
      <c r="L3315" s="266"/>
      <c r="M3315" s="267"/>
      <c r="N3315" s="268"/>
      <c r="O3315" s="268"/>
      <c r="P3315" s="268"/>
      <c r="Q3315" s="268"/>
      <c r="R3315" s="268"/>
      <c r="S3315" s="268"/>
      <c r="T3315" s="269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70" t="s">
        <v>327</v>
      </c>
      <c r="AU3315" s="270" t="s">
        <v>85</v>
      </c>
      <c r="AV3315" s="15" t="s">
        <v>215</v>
      </c>
      <c r="AW3315" s="15" t="s">
        <v>36</v>
      </c>
      <c r="AX3315" s="15" t="s">
        <v>82</v>
      </c>
      <c r="AY3315" s="270" t="s">
        <v>207</v>
      </c>
    </row>
    <row r="3316" s="12" customFormat="1" ht="22.8" customHeight="1">
      <c r="A3316" s="12"/>
      <c r="B3316" s="198"/>
      <c r="C3316" s="199"/>
      <c r="D3316" s="200" t="s">
        <v>74</v>
      </c>
      <c r="E3316" s="212" t="s">
        <v>3733</v>
      </c>
      <c r="F3316" s="212" t="s">
        <v>3734</v>
      </c>
      <c r="G3316" s="199"/>
      <c r="H3316" s="199"/>
      <c r="I3316" s="202"/>
      <c r="J3316" s="213">
        <f>BK3316</f>
        <v>0</v>
      </c>
      <c r="K3316" s="199"/>
      <c r="L3316" s="204"/>
      <c r="M3316" s="205"/>
      <c r="N3316" s="206"/>
      <c r="O3316" s="206"/>
      <c r="P3316" s="207">
        <f>SUM(P3317:P3480)</f>
        <v>0</v>
      </c>
      <c r="Q3316" s="206"/>
      <c r="R3316" s="207">
        <f>SUM(R3317:R3480)</f>
        <v>0.81221863999999999</v>
      </c>
      <c r="S3316" s="206"/>
      <c r="T3316" s="208">
        <f>SUM(T3317:T3480)</f>
        <v>0</v>
      </c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R3316" s="209" t="s">
        <v>85</v>
      </c>
      <c r="AT3316" s="210" t="s">
        <v>74</v>
      </c>
      <c r="AU3316" s="210" t="s">
        <v>82</v>
      </c>
      <c r="AY3316" s="209" t="s">
        <v>207</v>
      </c>
      <c r="BK3316" s="211">
        <f>SUM(BK3317:BK3480)</f>
        <v>0</v>
      </c>
    </row>
    <row r="3317" s="2" customFormat="1" ht="24.15" customHeight="1">
      <c r="A3317" s="40"/>
      <c r="B3317" s="41"/>
      <c r="C3317" s="214" t="s">
        <v>3735</v>
      </c>
      <c r="D3317" s="214" t="s">
        <v>211</v>
      </c>
      <c r="E3317" s="215" t="s">
        <v>3736</v>
      </c>
      <c r="F3317" s="216" t="s">
        <v>3737</v>
      </c>
      <c r="G3317" s="217" t="s">
        <v>496</v>
      </c>
      <c r="H3317" s="218">
        <v>90.292000000000002</v>
      </c>
      <c r="I3317" s="219"/>
      <c r="J3317" s="220">
        <f>ROUND(I3317*H3317,2)</f>
        <v>0</v>
      </c>
      <c r="K3317" s="216" t="s">
        <v>323</v>
      </c>
      <c r="L3317" s="46"/>
      <c r="M3317" s="229" t="s">
        <v>19</v>
      </c>
      <c r="N3317" s="230" t="s">
        <v>46</v>
      </c>
      <c r="O3317" s="86"/>
      <c r="P3317" s="231">
        <f>O3317*H3317</f>
        <v>0</v>
      </c>
      <c r="Q3317" s="231">
        <v>0</v>
      </c>
      <c r="R3317" s="231">
        <f>Q3317*H3317</f>
        <v>0</v>
      </c>
      <c r="S3317" s="231">
        <v>0</v>
      </c>
      <c r="T3317" s="232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6" t="s">
        <v>486</v>
      </c>
      <c r="AT3317" s="226" t="s">
        <v>211</v>
      </c>
      <c r="AU3317" s="226" t="s">
        <v>85</v>
      </c>
      <c r="AY3317" s="19" t="s">
        <v>207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19" t="s">
        <v>82</v>
      </c>
      <c r="BK3317" s="227">
        <f>ROUND(I3317*H3317,2)</f>
        <v>0</v>
      </c>
      <c r="BL3317" s="19" t="s">
        <v>486</v>
      </c>
      <c r="BM3317" s="226" t="s">
        <v>3738</v>
      </c>
    </row>
    <row r="3318" s="2" customFormat="1">
      <c r="A3318" s="40"/>
      <c r="B3318" s="41"/>
      <c r="C3318" s="42"/>
      <c r="D3318" s="233" t="s">
        <v>325</v>
      </c>
      <c r="E3318" s="42"/>
      <c r="F3318" s="234" t="s">
        <v>3739</v>
      </c>
      <c r="G3318" s="42"/>
      <c r="H3318" s="42"/>
      <c r="I3318" s="235"/>
      <c r="J3318" s="42"/>
      <c r="K3318" s="42"/>
      <c r="L3318" s="46"/>
      <c r="M3318" s="236"/>
      <c r="N3318" s="237"/>
      <c r="O3318" s="86"/>
      <c r="P3318" s="86"/>
      <c r="Q3318" s="86"/>
      <c r="R3318" s="86"/>
      <c r="S3318" s="86"/>
      <c r="T3318" s="87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T3318" s="19" t="s">
        <v>325</v>
      </c>
      <c r="AU3318" s="19" t="s">
        <v>85</v>
      </c>
    </row>
    <row r="3319" s="13" customFormat="1">
      <c r="A3319" s="13"/>
      <c r="B3319" s="238"/>
      <c r="C3319" s="239"/>
      <c r="D3319" s="240" t="s">
        <v>327</v>
      </c>
      <c r="E3319" s="241" t="s">
        <v>19</v>
      </c>
      <c r="F3319" s="242" t="s">
        <v>3740</v>
      </c>
      <c r="G3319" s="239"/>
      <c r="H3319" s="241" t="s">
        <v>19</v>
      </c>
      <c r="I3319" s="243"/>
      <c r="J3319" s="239"/>
      <c r="K3319" s="239"/>
      <c r="L3319" s="244"/>
      <c r="M3319" s="245"/>
      <c r="N3319" s="246"/>
      <c r="O3319" s="246"/>
      <c r="P3319" s="246"/>
      <c r="Q3319" s="246"/>
      <c r="R3319" s="246"/>
      <c r="S3319" s="246"/>
      <c r="T3319" s="247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8" t="s">
        <v>327</v>
      </c>
      <c r="AU3319" s="248" t="s">
        <v>85</v>
      </c>
      <c r="AV3319" s="13" t="s">
        <v>82</v>
      </c>
      <c r="AW3319" s="13" t="s">
        <v>36</v>
      </c>
      <c r="AX3319" s="13" t="s">
        <v>75</v>
      </c>
      <c r="AY3319" s="248" t="s">
        <v>207</v>
      </c>
    </row>
    <row r="3320" s="14" customFormat="1">
      <c r="A3320" s="14"/>
      <c r="B3320" s="249"/>
      <c r="C3320" s="250"/>
      <c r="D3320" s="240" t="s">
        <v>327</v>
      </c>
      <c r="E3320" s="251" t="s">
        <v>19</v>
      </c>
      <c r="F3320" s="252" t="s">
        <v>3741</v>
      </c>
      <c r="G3320" s="250"/>
      <c r="H3320" s="253">
        <v>90.292000000000002</v>
      </c>
      <c r="I3320" s="254"/>
      <c r="J3320" s="250"/>
      <c r="K3320" s="250"/>
      <c r="L3320" s="255"/>
      <c r="M3320" s="256"/>
      <c r="N3320" s="257"/>
      <c r="O3320" s="257"/>
      <c r="P3320" s="257"/>
      <c r="Q3320" s="257"/>
      <c r="R3320" s="257"/>
      <c r="S3320" s="257"/>
      <c r="T3320" s="258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9" t="s">
        <v>327</v>
      </c>
      <c r="AU3320" s="259" t="s">
        <v>85</v>
      </c>
      <c r="AV3320" s="14" t="s">
        <v>85</v>
      </c>
      <c r="AW3320" s="14" t="s">
        <v>36</v>
      </c>
      <c r="AX3320" s="14" t="s">
        <v>82</v>
      </c>
      <c r="AY3320" s="259" t="s">
        <v>207</v>
      </c>
    </row>
    <row r="3321" s="2" customFormat="1" ht="24.15" customHeight="1">
      <c r="A3321" s="40"/>
      <c r="B3321" s="41"/>
      <c r="C3321" s="214" t="s">
        <v>3742</v>
      </c>
      <c r="D3321" s="214" t="s">
        <v>211</v>
      </c>
      <c r="E3321" s="215" t="s">
        <v>3743</v>
      </c>
      <c r="F3321" s="216" t="s">
        <v>3744</v>
      </c>
      <c r="G3321" s="217" t="s">
        <v>496</v>
      </c>
      <c r="H3321" s="218">
        <v>58.600000000000001</v>
      </c>
      <c r="I3321" s="219"/>
      <c r="J3321" s="220">
        <f>ROUND(I3321*H3321,2)</f>
        <v>0</v>
      </c>
      <c r="K3321" s="216" t="s">
        <v>323</v>
      </c>
      <c r="L3321" s="46"/>
      <c r="M3321" s="229" t="s">
        <v>19</v>
      </c>
      <c r="N3321" s="230" t="s">
        <v>46</v>
      </c>
      <c r="O3321" s="86"/>
      <c r="P3321" s="231">
        <f>O3321*H3321</f>
        <v>0</v>
      </c>
      <c r="Q3321" s="231">
        <v>0</v>
      </c>
      <c r="R3321" s="231">
        <f>Q3321*H3321</f>
        <v>0</v>
      </c>
      <c r="S3321" s="231">
        <v>0</v>
      </c>
      <c r="T3321" s="232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6" t="s">
        <v>486</v>
      </c>
      <c r="AT3321" s="226" t="s">
        <v>211</v>
      </c>
      <c r="AU3321" s="226" t="s">
        <v>85</v>
      </c>
      <c r="AY3321" s="19" t="s">
        <v>207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19" t="s">
        <v>82</v>
      </c>
      <c r="BK3321" s="227">
        <f>ROUND(I3321*H3321,2)</f>
        <v>0</v>
      </c>
      <c r="BL3321" s="19" t="s">
        <v>486</v>
      </c>
      <c r="BM3321" s="226" t="s">
        <v>3745</v>
      </c>
    </row>
    <row r="3322" s="2" customFormat="1">
      <c r="A3322" s="40"/>
      <c r="B3322" s="41"/>
      <c r="C3322" s="42"/>
      <c r="D3322" s="233" t="s">
        <v>325</v>
      </c>
      <c r="E3322" s="42"/>
      <c r="F3322" s="234" t="s">
        <v>3746</v>
      </c>
      <c r="G3322" s="42"/>
      <c r="H3322" s="42"/>
      <c r="I3322" s="235"/>
      <c r="J3322" s="42"/>
      <c r="K3322" s="42"/>
      <c r="L3322" s="46"/>
      <c r="M3322" s="236"/>
      <c r="N3322" s="237"/>
      <c r="O3322" s="86"/>
      <c r="P3322" s="86"/>
      <c r="Q3322" s="86"/>
      <c r="R3322" s="86"/>
      <c r="S3322" s="86"/>
      <c r="T3322" s="87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T3322" s="19" t="s">
        <v>325</v>
      </c>
      <c r="AU3322" s="19" t="s">
        <v>85</v>
      </c>
    </row>
    <row r="3323" s="13" customFormat="1">
      <c r="A3323" s="13"/>
      <c r="B3323" s="238"/>
      <c r="C3323" s="239"/>
      <c r="D3323" s="240" t="s">
        <v>327</v>
      </c>
      <c r="E3323" s="241" t="s">
        <v>19</v>
      </c>
      <c r="F3323" s="242" t="s">
        <v>3740</v>
      </c>
      <c r="G3323" s="239"/>
      <c r="H3323" s="241" t="s">
        <v>19</v>
      </c>
      <c r="I3323" s="243"/>
      <c r="J3323" s="239"/>
      <c r="K3323" s="239"/>
      <c r="L3323" s="244"/>
      <c r="M3323" s="245"/>
      <c r="N3323" s="246"/>
      <c r="O3323" s="246"/>
      <c r="P3323" s="246"/>
      <c r="Q3323" s="246"/>
      <c r="R3323" s="246"/>
      <c r="S3323" s="246"/>
      <c r="T3323" s="247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8" t="s">
        <v>327</v>
      </c>
      <c r="AU3323" s="248" t="s">
        <v>85</v>
      </c>
      <c r="AV3323" s="13" t="s">
        <v>82</v>
      </c>
      <c r="AW3323" s="13" t="s">
        <v>36</v>
      </c>
      <c r="AX3323" s="13" t="s">
        <v>75</v>
      </c>
      <c r="AY3323" s="248" t="s">
        <v>207</v>
      </c>
    </row>
    <row r="3324" s="14" customFormat="1">
      <c r="A3324" s="14"/>
      <c r="B3324" s="249"/>
      <c r="C3324" s="250"/>
      <c r="D3324" s="240" t="s">
        <v>327</v>
      </c>
      <c r="E3324" s="251" t="s">
        <v>19</v>
      </c>
      <c r="F3324" s="252" t="s">
        <v>3747</v>
      </c>
      <c r="G3324" s="250"/>
      <c r="H3324" s="253">
        <v>58.600000000000001</v>
      </c>
      <c r="I3324" s="254"/>
      <c r="J3324" s="250"/>
      <c r="K3324" s="250"/>
      <c r="L3324" s="255"/>
      <c r="M3324" s="256"/>
      <c r="N3324" s="257"/>
      <c r="O3324" s="257"/>
      <c r="P3324" s="257"/>
      <c r="Q3324" s="257"/>
      <c r="R3324" s="257"/>
      <c r="S3324" s="257"/>
      <c r="T3324" s="258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9" t="s">
        <v>327</v>
      </c>
      <c r="AU3324" s="259" t="s">
        <v>85</v>
      </c>
      <c r="AV3324" s="14" t="s">
        <v>85</v>
      </c>
      <c r="AW3324" s="14" t="s">
        <v>36</v>
      </c>
      <c r="AX3324" s="14" t="s">
        <v>82</v>
      </c>
      <c r="AY3324" s="259" t="s">
        <v>207</v>
      </c>
    </row>
    <row r="3325" s="2" customFormat="1" ht="24.15" customHeight="1">
      <c r="A3325" s="40"/>
      <c r="B3325" s="41"/>
      <c r="C3325" s="214" t="s">
        <v>3748</v>
      </c>
      <c r="D3325" s="214" t="s">
        <v>211</v>
      </c>
      <c r="E3325" s="215" t="s">
        <v>3749</v>
      </c>
      <c r="F3325" s="216" t="s">
        <v>3750</v>
      </c>
      <c r="G3325" s="217" t="s">
        <v>496</v>
      </c>
      <c r="H3325" s="218">
        <v>189.53100000000001</v>
      </c>
      <c r="I3325" s="219"/>
      <c r="J3325" s="220">
        <f>ROUND(I3325*H3325,2)</f>
        <v>0</v>
      </c>
      <c r="K3325" s="216" t="s">
        <v>323</v>
      </c>
      <c r="L3325" s="46"/>
      <c r="M3325" s="229" t="s">
        <v>19</v>
      </c>
      <c r="N3325" s="230" t="s">
        <v>46</v>
      </c>
      <c r="O3325" s="86"/>
      <c r="P3325" s="231">
        <f>O3325*H3325</f>
        <v>0</v>
      </c>
      <c r="Q3325" s="231">
        <v>0</v>
      </c>
      <c r="R3325" s="231">
        <f>Q3325*H3325</f>
        <v>0</v>
      </c>
      <c r="S3325" s="231">
        <v>0</v>
      </c>
      <c r="T3325" s="232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26" t="s">
        <v>486</v>
      </c>
      <c r="AT3325" s="226" t="s">
        <v>211</v>
      </c>
      <c r="AU3325" s="226" t="s">
        <v>85</v>
      </c>
      <c r="AY3325" s="19" t="s">
        <v>207</v>
      </c>
      <c r="BE3325" s="227">
        <f>IF(N3325="základní",J3325,0)</f>
        <v>0</v>
      </c>
      <c r="BF3325" s="227">
        <f>IF(N3325="snížená",J3325,0)</f>
        <v>0</v>
      </c>
      <c r="BG3325" s="227">
        <f>IF(N3325="zákl. přenesená",J3325,0)</f>
        <v>0</v>
      </c>
      <c r="BH3325" s="227">
        <f>IF(N3325="sníž. přenesená",J3325,0)</f>
        <v>0</v>
      </c>
      <c r="BI3325" s="227">
        <f>IF(N3325="nulová",J3325,0)</f>
        <v>0</v>
      </c>
      <c r="BJ3325" s="19" t="s">
        <v>82</v>
      </c>
      <c r="BK3325" s="227">
        <f>ROUND(I3325*H3325,2)</f>
        <v>0</v>
      </c>
      <c r="BL3325" s="19" t="s">
        <v>486</v>
      </c>
      <c r="BM3325" s="226" t="s">
        <v>3751</v>
      </c>
    </row>
    <row r="3326" s="2" customFormat="1">
      <c r="A3326" s="40"/>
      <c r="B3326" s="41"/>
      <c r="C3326" s="42"/>
      <c r="D3326" s="233" t="s">
        <v>325</v>
      </c>
      <c r="E3326" s="42"/>
      <c r="F3326" s="234" t="s">
        <v>3752</v>
      </c>
      <c r="G3326" s="42"/>
      <c r="H3326" s="42"/>
      <c r="I3326" s="235"/>
      <c r="J3326" s="42"/>
      <c r="K3326" s="42"/>
      <c r="L3326" s="46"/>
      <c r="M3326" s="236"/>
      <c r="N3326" s="237"/>
      <c r="O3326" s="86"/>
      <c r="P3326" s="86"/>
      <c r="Q3326" s="86"/>
      <c r="R3326" s="86"/>
      <c r="S3326" s="86"/>
      <c r="T3326" s="87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T3326" s="19" t="s">
        <v>325</v>
      </c>
      <c r="AU3326" s="19" t="s">
        <v>85</v>
      </c>
    </row>
    <row r="3327" s="13" customFormat="1">
      <c r="A3327" s="13"/>
      <c r="B3327" s="238"/>
      <c r="C3327" s="239"/>
      <c r="D3327" s="240" t="s">
        <v>327</v>
      </c>
      <c r="E3327" s="241" t="s">
        <v>19</v>
      </c>
      <c r="F3327" s="242" t="s">
        <v>3740</v>
      </c>
      <c r="G3327" s="239"/>
      <c r="H3327" s="241" t="s">
        <v>19</v>
      </c>
      <c r="I3327" s="243"/>
      <c r="J3327" s="239"/>
      <c r="K3327" s="239"/>
      <c r="L3327" s="244"/>
      <c r="M3327" s="245"/>
      <c r="N3327" s="246"/>
      <c r="O3327" s="246"/>
      <c r="P3327" s="246"/>
      <c r="Q3327" s="246"/>
      <c r="R3327" s="246"/>
      <c r="S3327" s="246"/>
      <c r="T3327" s="247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8" t="s">
        <v>327</v>
      </c>
      <c r="AU3327" s="248" t="s">
        <v>85</v>
      </c>
      <c r="AV3327" s="13" t="s">
        <v>82</v>
      </c>
      <c r="AW3327" s="13" t="s">
        <v>36</v>
      </c>
      <c r="AX3327" s="13" t="s">
        <v>75</v>
      </c>
      <c r="AY3327" s="248" t="s">
        <v>207</v>
      </c>
    </row>
    <row r="3328" s="14" customFormat="1">
      <c r="A3328" s="14"/>
      <c r="B3328" s="249"/>
      <c r="C3328" s="250"/>
      <c r="D3328" s="240" t="s">
        <v>327</v>
      </c>
      <c r="E3328" s="251" t="s">
        <v>19</v>
      </c>
      <c r="F3328" s="252" t="s">
        <v>3753</v>
      </c>
      <c r="G3328" s="250"/>
      <c r="H3328" s="253">
        <v>189.53100000000001</v>
      </c>
      <c r="I3328" s="254"/>
      <c r="J3328" s="250"/>
      <c r="K3328" s="250"/>
      <c r="L3328" s="255"/>
      <c r="M3328" s="256"/>
      <c r="N3328" s="257"/>
      <c r="O3328" s="257"/>
      <c r="P3328" s="257"/>
      <c r="Q3328" s="257"/>
      <c r="R3328" s="257"/>
      <c r="S3328" s="257"/>
      <c r="T3328" s="258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9" t="s">
        <v>327</v>
      </c>
      <c r="AU3328" s="259" t="s">
        <v>85</v>
      </c>
      <c r="AV3328" s="14" t="s">
        <v>85</v>
      </c>
      <c r="AW3328" s="14" t="s">
        <v>36</v>
      </c>
      <c r="AX3328" s="14" t="s">
        <v>82</v>
      </c>
      <c r="AY3328" s="259" t="s">
        <v>207</v>
      </c>
    </row>
    <row r="3329" s="2" customFormat="1" ht="16.5" customHeight="1">
      <c r="A3329" s="40"/>
      <c r="B3329" s="41"/>
      <c r="C3329" s="282" t="s">
        <v>3754</v>
      </c>
      <c r="D3329" s="282" t="s">
        <v>427</v>
      </c>
      <c r="E3329" s="283" t="s">
        <v>3755</v>
      </c>
      <c r="F3329" s="284" t="s">
        <v>3756</v>
      </c>
      <c r="G3329" s="285" t="s">
        <v>496</v>
      </c>
      <c r="H3329" s="286">
        <v>348.57600000000002</v>
      </c>
      <c r="I3329" s="287"/>
      <c r="J3329" s="288">
        <f>ROUND(I3329*H3329,2)</f>
        <v>0</v>
      </c>
      <c r="K3329" s="284" t="s">
        <v>323</v>
      </c>
      <c r="L3329" s="289"/>
      <c r="M3329" s="290" t="s">
        <v>19</v>
      </c>
      <c r="N3329" s="291" t="s">
        <v>46</v>
      </c>
      <c r="O3329" s="86"/>
      <c r="P3329" s="231">
        <f>O3329*H3329</f>
        <v>0</v>
      </c>
      <c r="Q3329" s="231">
        <v>0</v>
      </c>
      <c r="R3329" s="231">
        <f>Q3329*H3329</f>
        <v>0</v>
      </c>
      <c r="S3329" s="231">
        <v>0</v>
      </c>
      <c r="T3329" s="232">
        <f>S3329*H3329</f>
        <v>0</v>
      </c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R3329" s="226" t="s">
        <v>677</v>
      </c>
      <c r="AT3329" s="226" t="s">
        <v>427</v>
      </c>
      <c r="AU3329" s="226" t="s">
        <v>85</v>
      </c>
      <c r="AY3329" s="19" t="s">
        <v>207</v>
      </c>
      <c r="BE3329" s="227">
        <f>IF(N3329="základní",J3329,0)</f>
        <v>0</v>
      </c>
      <c r="BF3329" s="227">
        <f>IF(N3329="snížená",J3329,0)</f>
        <v>0</v>
      </c>
      <c r="BG3329" s="227">
        <f>IF(N3329="zákl. přenesená",J3329,0)</f>
        <v>0</v>
      </c>
      <c r="BH3329" s="227">
        <f>IF(N3329="sníž. přenesená",J3329,0)</f>
        <v>0</v>
      </c>
      <c r="BI3329" s="227">
        <f>IF(N3329="nulová",J3329,0)</f>
        <v>0</v>
      </c>
      <c r="BJ3329" s="19" t="s">
        <v>82</v>
      </c>
      <c r="BK3329" s="227">
        <f>ROUND(I3329*H3329,2)</f>
        <v>0</v>
      </c>
      <c r="BL3329" s="19" t="s">
        <v>486</v>
      </c>
      <c r="BM3329" s="226" t="s">
        <v>3757</v>
      </c>
    </row>
    <row r="3330" s="14" customFormat="1">
      <c r="A3330" s="14"/>
      <c r="B3330" s="249"/>
      <c r="C3330" s="250"/>
      <c r="D3330" s="240" t="s">
        <v>327</v>
      </c>
      <c r="E3330" s="251" t="s">
        <v>19</v>
      </c>
      <c r="F3330" s="252" t="s">
        <v>3758</v>
      </c>
      <c r="G3330" s="250"/>
      <c r="H3330" s="253">
        <v>348.57600000000002</v>
      </c>
      <c r="I3330" s="254"/>
      <c r="J3330" s="250"/>
      <c r="K3330" s="250"/>
      <c r="L3330" s="255"/>
      <c r="M3330" s="256"/>
      <c r="N3330" s="257"/>
      <c r="O3330" s="257"/>
      <c r="P3330" s="257"/>
      <c r="Q3330" s="257"/>
      <c r="R3330" s="257"/>
      <c r="S3330" s="257"/>
      <c r="T3330" s="258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9" t="s">
        <v>327</v>
      </c>
      <c r="AU3330" s="259" t="s">
        <v>85</v>
      </c>
      <c r="AV3330" s="14" t="s">
        <v>85</v>
      </c>
      <c r="AW3330" s="14" t="s">
        <v>36</v>
      </c>
      <c r="AX3330" s="14" t="s">
        <v>82</v>
      </c>
      <c r="AY3330" s="259" t="s">
        <v>207</v>
      </c>
    </row>
    <row r="3331" s="2" customFormat="1" ht="16.5" customHeight="1">
      <c r="A3331" s="40"/>
      <c r="B3331" s="41"/>
      <c r="C3331" s="214" t="s">
        <v>3759</v>
      </c>
      <c r="D3331" s="214" t="s">
        <v>211</v>
      </c>
      <c r="E3331" s="215" t="s">
        <v>3760</v>
      </c>
      <c r="F3331" s="216" t="s">
        <v>3761</v>
      </c>
      <c r="G3331" s="217" t="s">
        <v>220</v>
      </c>
      <c r="H3331" s="218">
        <v>846.05700000000002</v>
      </c>
      <c r="I3331" s="219"/>
      <c r="J3331" s="220">
        <f>ROUND(I3331*H3331,2)</f>
        <v>0</v>
      </c>
      <c r="K3331" s="216" t="s">
        <v>323</v>
      </c>
      <c r="L3331" s="46"/>
      <c r="M3331" s="229" t="s">
        <v>19</v>
      </c>
      <c r="N3331" s="230" t="s">
        <v>46</v>
      </c>
      <c r="O3331" s="86"/>
      <c r="P3331" s="231">
        <f>O3331*H3331</f>
        <v>0</v>
      </c>
      <c r="Q3331" s="231">
        <v>0</v>
      </c>
      <c r="R3331" s="231">
        <f>Q3331*H3331</f>
        <v>0</v>
      </c>
      <c r="S3331" s="231">
        <v>0</v>
      </c>
      <c r="T3331" s="232">
        <f>S3331*H3331</f>
        <v>0</v>
      </c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R3331" s="226" t="s">
        <v>486</v>
      </c>
      <c r="AT3331" s="226" t="s">
        <v>211</v>
      </c>
      <c r="AU3331" s="226" t="s">
        <v>85</v>
      </c>
      <c r="AY3331" s="19" t="s">
        <v>207</v>
      </c>
      <c r="BE3331" s="227">
        <f>IF(N3331="základní",J3331,0)</f>
        <v>0</v>
      </c>
      <c r="BF3331" s="227">
        <f>IF(N3331="snížená",J3331,0)</f>
        <v>0</v>
      </c>
      <c r="BG3331" s="227">
        <f>IF(N3331="zákl. přenesená",J3331,0)</f>
        <v>0</v>
      </c>
      <c r="BH3331" s="227">
        <f>IF(N3331="sníž. přenesená",J3331,0)</f>
        <v>0</v>
      </c>
      <c r="BI3331" s="227">
        <f>IF(N3331="nulová",J3331,0)</f>
        <v>0</v>
      </c>
      <c r="BJ3331" s="19" t="s">
        <v>82</v>
      </c>
      <c r="BK3331" s="227">
        <f>ROUND(I3331*H3331,2)</f>
        <v>0</v>
      </c>
      <c r="BL3331" s="19" t="s">
        <v>486</v>
      </c>
      <c r="BM3331" s="226" t="s">
        <v>3762</v>
      </c>
    </row>
    <row r="3332" s="2" customFormat="1">
      <c r="A3332" s="40"/>
      <c r="B3332" s="41"/>
      <c r="C3332" s="42"/>
      <c r="D3332" s="233" t="s">
        <v>325</v>
      </c>
      <c r="E3332" s="42"/>
      <c r="F3332" s="234" t="s">
        <v>3763</v>
      </c>
      <c r="G3332" s="42"/>
      <c r="H3332" s="42"/>
      <c r="I3332" s="235"/>
      <c r="J3332" s="42"/>
      <c r="K3332" s="42"/>
      <c r="L3332" s="46"/>
      <c r="M3332" s="236"/>
      <c r="N3332" s="237"/>
      <c r="O3332" s="86"/>
      <c r="P3332" s="86"/>
      <c r="Q3332" s="86"/>
      <c r="R3332" s="86"/>
      <c r="S3332" s="86"/>
      <c r="T3332" s="87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T3332" s="19" t="s">
        <v>325</v>
      </c>
      <c r="AU3332" s="19" t="s">
        <v>85</v>
      </c>
    </row>
    <row r="3333" s="13" customFormat="1">
      <c r="A3333" s="13"/>
      <c r="B3333" s="238"/>
      <c r="C3333" s="239"/>
      <c r="D3333" s="240" t="s">
        <v>327</v>
      </c>
      <c r="E3333" s="241" t="s">
        <v>19</v>
      </c>
      <c r="F3333" s="242" t="s">
        <v>3764</v>
      </c>
      <c r="G3333" s="239"/>
      <c r="H3333" s="241" t="s">
        <v>19</v>
      </c>
      <c r="I3333" s="243"/>
      <c r="J3333" s="239"/>
      <c r="K3333" s="239"/>
      <c r="L3333" s="244"/>
      <c r="M3333" s="245"/>
      <c r="N3333" s="246"/>
      <c r="O3333" s="246"/>
      <c r="P3333" s="246"/>
      <c r="Q3333" s="246"/>
      <c r="R3333" s="246"/>
      <c r="S3333" s="246"/>
      <c r="T3333" s="247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8" t="s">
        <v>327</v>
      </c>
      <c r="AU3333" s="248" t="s">
        <v>85</v>
      </c>
      <c r="AV3333" s="13" t="s">
        <v>82</v>
      </c>
      <c r="AW3333" s="13" t="s">
        <v>36</v>
      </c>
      <c r="AX3333" s="13" t="s">
        <v>75</v>
      </c>
      <c r="AY3333" s="248" t="s">
        <v>207</v>
      </c>
    </row>
    <row r="3334" s="14" customFormat="1">
      <c r="A3334" s="14"/>
      <c r="B3334" s="249"/>
      <c r="C3334" s="250"/>
      <c r="D3334" s="240" t="s">
        <v>327</v>
      </c>
      <c r="E3334" s="251" t="s">
        <v>19</v>
      </c>
      <c r="F3334" s="252" t="s">
        <v>3765</v>
      </c>
      <c r="G3334" s="250"/>
      <c r="H3334" s="253">
        <v>846.05700000000002</v>
      </c>
      <c r="I3334" s="254"/>
      <c r="J3334" s="250"/>
      <c r="K3334" s="250"/>
      <c r="L3334" s="255"/>
      <c r="M3334" s="256"/>
      <c r="N3334" s="257"/>
      <c r="O3334" s="257"/>
      <c r="P3334" s="257"/>
      <c r="Q3334" s="257"/>
      <c r="R3334" s="257"/>
      <c r="S3334" s="257"/>
      <c r="T3334" s="258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9" t="s">
        <v>327</v>
      </c>
      <c r="AU3334" s="259" t="s">
        <v>85</v>
      </c>
      <c r="AV3334" s="14" t="s">
        <v>85</v>
      </c>
      <c r="AW3334" s="14" t="s">
        <v>36</v>
      </c>
      <c r="AX3334" s="14" t="s">
        <v>82</v>
      </c>
      <c r="AY3334" s="259" t="s">
        <v>207</v>
      </c>
    </row>
    <row r="3335" s="2" customFormat="1" ht="24.15" customHeight="1">
      <c r="A3335" s="40"/>
      <c r="B3335" s="41"/>
      <c r="C3335" s="214" t="s">
        <v>3766</v>
      </c>
      <c r="D3335" s="214" t="s">
        <v>211</v>
      </c>
      <c r="E3335" s="215" t="s">
        <v>3767</v>
      </c>
      <c r="F3335" s="216" t="s">
        <v>3768</v>
      </c>
      <c r="G3335" s="217" t="s">
        <v>220</v>
      </c>
      <c r="H3335" s="218">
        <v>90.292000000000002</v>
      </c>
      <c r="I3335" s="219"/>
      <c r="J3335" s="220">
        <f>ROUND(I3335*H3335,2)</f>
        <v>0</v>
      </c>
      <c r="K3335" s="216" t="s">
        <v>323</v>
      </c>
      <c r="L3335" s="46"/>
      <c r="M3335" s="229" t="s">
        <v>19</v>
      </c>
      <c r="N3335" s="230" t="s">
        <v>46</v>
      </c>
      <c r="O3335" s="86"/>
      <c r="P3335" s="231">
        <f>O3335*H3335</f>
        <v>0</v>
      </c>
      <c r="Q3335" s="231">
        <v>0</v>
      </c>
      <c r="R3335" s="231">
        <f>Q3335*H3335</f>
        <v>0</v>
      </c>
      <c r="S3335" s="231">
        <v>0</v>
      </c>
      <c r="T3335" s="232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6" t="s">
        <v>486</v>
      </c>
      <c r="AT3335" s="226" t="s">
        <v>211</v>
      </c>
      <c r="AU3335" s="226" t="s">
        <v>85</v>
      </c>
      <c r="AY3335" s="19" t="s">
        <v>207</v>
      </c>
      <c r="BE3335" s="227">
        <f>IF(N3335="základní",J3335,0)</f>
        <v>0</v>
      </c>
      <c r="BF3335" s="227">
        <f>IF(N3335="snížená",J3335,0)</f>
        <v>0</v>
      </c>
      <c r="BG3335" s="227">
        <f>IF(N3335="zákl. přenesená",J3335,0)</f>
        <v>0</v>
      </c>
      <c r="BH3335" s="227">
        <f>IF(N3335="sníž. přenesená",J3335,0)</f>
        <v>0</v>
      </c>
      <c r="BI3335" s="227">
        <f>IF(N3335="nulová",J3335,0)</f>
        <v>0</v>
      </c>
      <c r="BJ3335" s="19" t="s">
        <v>82</v>
      </c>
      <c r="BK3335" s="227">
        <f>ROUND(I3335*H3335,2)</f>
        <v>0</v>
      </c>
      <c r="BL3335" s="19" t="s">
        <v>486</v>
      </c>
      <c r="BM3335" s="226" t="s">
        <v>3769</v>
      </c>
    </row>
    <row r="3336" s="2" customFormat="1">
      <c r="A3336" s="40"/>
      <c r="B3336" s="41"/>
      <c r="C3336" s="42"/>
      <c r="D3336" s="233" t="s">
        <v>325</v>
      </c>
      <c r="E3336" s="42"/>
      <c r="F3336" s="234" t="s">
        <v>3770</v>
      </c>
      <c r="G3336" s="42"/>
      <c r="H3336" s="42"/>
      <c r="I3336" s="235"/>
      <c r="J3336" s="42"/>
      <c r="K3336" s="42"/>
      <c r="L3336" s="46"/>
      <c r="M3336" s="236"/>
      <c r="N3336" s="237"/>
      <c r="O3336" s="86"/>
      <c r="P3336" s="86"/>
      <c r="Q3336" s="86"/>
      <c r="R3336" s="86"/>
      <c r="S3336" s="86"/>
      <c r="T3336" s="87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T3336" s="19" t="s">
        <v>325</v>
      </c>
      <c r="AU3336" s="19" t="s">
        <v>85</v>
      </c>
    </row>
    <row r="3337" s="13" customFormat="1">
      <c r="A3337" s="13"/>
      <c r="B3337" s="238"/>
      <c r="C3337" s="239"/>
      <c r="D3337" s="240" t="s">
        <v>327</v>
      </c>
      <c r="E3337" s="241" t="s">
        <v>19</v>
      </c>
      <c r="F3337" s="242" t="s">
        <v>3771</v>
      </c>
      <c r="G3337" s="239"/>
      <c r="H3337" s="241" t="s">
        <v>19</v>
      </c>
      <c r="I3337" s="243"/>
      <c r="J3337" s="239"/>
      <c r="K3337" s="239"/>
      <c r="L3337" s="244"/>
      <c r="M3337" s="245"/>
      <c r="N3337" s="246"/>
      <c r="O3337" s="246"/>
      <c r="P3337" s="246"/>
      <c r="Q3337" s="246"/>
      <c r="R3337" s="246"/>
      <c r="S3337" s="246"/>
      <c r="T3337" s="247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8" t="s">
        <v>327</v>
      </c>
      <c r="AU3337" s="248" t="s">
        <v>85</v>
      </c>
      <c r="AV3337" s="13" t="s">
        <v>82</v>
      </c>
      <c r="AW3337" s="13" t="s">
        <v>36</v>
      </c>
      <c r="AX3337" s="13" t="s">
        <v>75</v>
      </c>
      <c r="AY3337" s="248" t="s">
        <v>207</v>
      </c>
    </row>
    <row r="3338" s="13" customFormat="1">
      <c r="A3338" s="13"/>
      <c r="B3338" s="238"/>
      <c r="C3338" s="239"/>
      <c r="D3338" s="240" t="s">
        <v>327</v>
      </c>
      <c r="E3338" s="241" t="s">
        <v>19</v>
      </c>
      <c r="F3338" s="242" t="s">
        <v>3772</v>
      </c>
      <c r="G3338" s="239"/>
      <c r="H3338" s="241" t="s">
        <v>19</v>
      </c>
      <c r="I3338" s="243"/>
      <c r="J3338" s="239"/>
      <c r="K3338" s="239"/>
      <c r="L3338" s="244"/>
      <c r="M3338" s="245"/>
      <c r="N3338" s="246"/>
      <c r="O3338" s="246"/>
      <c r="P3338" s="246"/>
      <c r="Q3338" s="246"/>
      <c r="R3338" s="246"/>
      <c r="S3338" s="246"/>
      <c r="T3338" s="247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8" t="s">
        <v>327</v>
      </c>
      <c r="AU3338" s="248" t="s">
        <v>85</v>
      </c>
      <c r="AV3338" s="13" t="s">
        <v>82</v>
      </c>
      <c r="AW3338" s="13" t="s">
        <v>36</v>
      </c>
      <c r="AX3338" s="13" t="s">
        <v>75</v>
      </c>
      <c r="AY3338" s="248" t="s">
        <v>207</v>
      </c>
    </row>
    <row r="3339" s="14" customFormat="1">
      <c r="A3339" s="14"/>
      <c r="B3339" s="249"/>
      <c r="C3339" s="250"/>
      <c r="D3339" s="240" t="s">
        <v>327</v>
      </c>
      <c r="E3339" s="251" t="s">
        <v>19</v>
      </c>
      <c r="F3339" s="252" t="s">
        <v>3741</v>
      </c>
      <c r="G3339" s="250"/>
      <c r="H3339" s="253">
        <v>90.292000000000002</v>
      </c>
      <c r="I3339" s="254"/>
      <c r="J3339" s="250"/>
      <c r="K3339" s="250"/>
      <c r="L3339" s="255"/>
      <c r="M3339" s="256"/>
      <c r="N3339" s="257"/>
      <c r="O3339" s="257"/>
      <c r="P3339" s="257"/>
      <c r="Q3339" s="257"/>
      <c r="R3339" s="257"/>
      <c r="S3339" s="257"/>
      <c r="T3339" s="258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9" t="s">
        <v>327</v>
      </c>
      <c r="AU3339" s="259" t="s">
        <v>85</v>
      </c>
      <c r="AV3339" s="14" t="s">
        <v>85</v>
      </c>
      <c r="AW3339" s="14" t="s">
        <v>36</v>
      </c>
      <c r="AX3339" s="14" t="s">
        <v>82</v>
      </c>
      <c r="AY3339" s="259" t="s">
        <v>207</v>
      </c>
    </row>
    <row r="3340" s="2" customFormat="1" ht="24.15" customHeight="1">
      <c r="A3340" s="40"/>
      <c r="B3340" s="41"/>
      <c r="C3340" s="214" t="s">
        <v>3773</v>
      </c>
      <c r="D3340" s="214" t="s">
        <v>211</v>
      </c>
      <c r="E3340" s="215" t="s">
        <v>3774</v>
      </c>
      <c r="F3340" s="216" t="s">
        <v>3775</v>
      </c>
      <c r="G3340" s="217" t="s">
        <v>220</v>
      </c>
      <c r="H3340" s="218">
        <v>58.600000000000001</v>
      </c>
      <c r="I3340" s="219"/>
      <c r="J3340" s="220">
        <f>ROUND(I3340*H3340,2)</f>
        <v>0</v>
      </c>
      <c r="K3340" s="216" t="s">
        <v>323</v>
      </c>
      <c r="L3340" s="46"/>
      <c r="M3340" s="229" t="s">
        <v>19</v>
      </c>
      <c r="N3340" s="230" t="s">
        <v>46</v>
      </c>
      <c r="O3340" s="86"/>
      <c r="P3340" s="231">
        <f>O3340*H3340</f>
        <v>0</v>
      </c>
      <c r="Q3340" s="231">
        <v>0</v>
      </c>
      <c r="R3340" s="231">
        <f>Q3340*H3340</f>
        <v>0</v>
      </c>
      <c r="S3340" s="231">
        <v>0</v>
      </c>
      <c r="T3340" s="232">
        <f>S3340*H3340</f>
        <v>0</v>
      </c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R3340" s="226" t="s">
        <v>486</v>
      </c>
      <c r="AT3340" s="226" t="s">
        <v>211</v>
      </c>
      <c r="AU3340" s="226" t="s">
        <v>85</v>
      </c>
      <c r="AY3340" s="19" t="s">
        <v>207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19" t="s">
        <v>82</v>
      </c>
      <c r="BK3340" s="227">
        <f>ROUND(I3340*H3340,2)</f>
        <v>0</v>
      </c>
      <c r="BL3340" s="19" t="s">
        <v>486</v>
      </c>
      <c r="BM3340" s="226" t="s">
        <v>3776</v>
      </c>
    </row>
    <row r="3341" s="2" customFormat="1">
      <c r="A3341" s="40"/>
      <c r="B3341" s="41"/>
      <c r="C3341" s="42"/>
      <c r="D3341" s="233" t="s">
        <v>325</v>
      </c>
      <c r="E3341" s="42"/>
      <c r="F3341" s="234" t="s">
        <v>3777</v>
      </c>
      <c r="G3341" s="42"/>
      <c r="H3341" s="42"/>
      <c r="I3341" s="235"/>
      <c r="J3341" s="42"/>
      <c r="K3341" s="42"/>
      <c r="L3341" s="46"/>
      <c r="M3341" s="236"/>
      <c r="N3341" s="237"/>
      <c r="O3341" s="86"/>
      <c r="P3341" s="86"/>
      <c r="Q3341" s="86"/>
      <c r="R3341" s="86"/>
      <c r="S3341" s="86"/>
      <c r="T3341" s="87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T3341" s="19" t="s">
        <v>325</v>
      </c>
      <c r="AU3341" s="19" t="s">
        <v>85</v>
      </c>
    </row>
    <row r="3342" s="13" customFormat="1">
      <c r="A3342" s="13"/>
      <c r="B3342" s="238"/>
      <c r="C3342" s="239"/>
      <c r="D3342" s="240" t="s">
        <v>327</v>
      </c>
      <c r="E3342" s="241" t="s">
        <v>19</v>
      </c>
      <c r="F3342" s="242" t="s">
        <v>3771</v>
      </c>
      <c r="G3342" s="239"/>
      <c r="H3342" s="241" t="s">
        <v>19</v>
      </c>
      <c r="I3342" s="243"/>
      <c r="J3342" s="239"/>
      <c r="K3342" s="239"/>
      <c r="L3342" s="244"/>
      <c r="M3342" s="245"/>
      <c r="N3342" s="246"/>
      <c r="O3342" s="246"/>
      <c r="P3342" s="246"/>
      <c r="Q3342" s="246"/>
      <c r="R3342" s="246"/>
      <c r="S3342" s="246"/>
      <c r="T3342" s="247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8" t="s">
        <v>327</v>
      </c>
      <c r="AU3342" s="248" t="s">
        <v>85</v>
      </c>
      <c r="AV3342" s="13" t="s">
        <v>82</v>
      </c>
      <c r="AW3342" s="13" t="s">
        <v>36</v>
      </c>
      <c r="AX3342" s="13" t="s">
        <v>75</v>
      </c>
      <c r="AY3342" s="248" t="s">
        <v>207</v>
      </c>
    </row>
    <row r="3343" s="13" customFormat="1">
      <c r="A3343" s="13"/>
      <c r="B3343" s="238"/>
      <c r="C3343" s="239"/>
      <c r="D3343" s="240" t="s">
        <v>327</v>
      </c>
      <c r="E3343" s="241" t="s">
        <v>19</v>
      </c>
      <c r="F3343" s="242" t="s">
        <v>3772</v>
      </c>
      <c r="G3343" s="239"/>
      <c r="H3343" s="241" t="s">
        <v>19</v>
      </c>
      <c r="I3343" s="243"/>
      <c r="J3343" s="239"/>
      <c r="K3343" s="239"/>
      <c r="L3343" s="244"/>
      <c r="M3343" s="245"/>
      <c r="N3343" s="246"/>
      <c r="O3343" s="246"/>
      <c r="P3343" s="246"/>
      <c r="Q3343" s="246"/>
      <c r="R3343" s="246"/>
      <c r="S3343" s="246"/>
      <c r="T3343" s="247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8" t="s">
        <v>327</v>
      </c>
      <c r="AU3343" s="248" t="s">
        <v>85</v>
      </c>
      <c r="AV3343" s="13" t="s">
        <v>82</v>
      </c>
      <c r="AW3343" s="13" t="s">
        <v>36</v>
      </c>
      <c r="AX3343" s="13" t="s">
        <v>75</v>
      </c>
      <c r="AY3343" s="248" t="s">
        <v>207</v>
      </c>
    </row>
    <row r="3344" s="14" customFormat="1">
      <c r="A3344" s="14"/>
      <c r="B3344" s="249"/>
      <c r="C3344" s="250"/>
      <c r="D3344" s="240" t="s">
        <v>327</v>
      </c>
      <c r="E3344" s="251" t="s">
        <v>19</v>
      </c>
      <c r="F3344" s="252" t="s">
        <v>3747</v>
      </c>
      <c r="G3344" s="250"/>
      <c r="H3344" s="253">
        <v>58.600000000000001</v>
      </c>
      <c r="I3344" s="254"/>
      <c r="J3344" s="250"/>
      <c r="K3344" s="250"/>
      <c r="L3344" s="255"/>
      <c r="M3344" s="256"/>
      <c r="N3344" s="257"/>
      <c r="O3344" s="257"/>
      <c r="P3344" s="257"/>
      <c r="Q3344" s="257"/>
      <c r="R3344" s="257"/>
      <c r="S3344" s="257"/>
      <c r="T3344" s="258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9" t="s">
        <v>327</v>
      </c>
      <c r="AU3344" s="259" t="s">
        <v>85</v>
      </c>
      <c r="AV3344" s="14" t="s">
        <v>85</v>
      </c>
      <c r="AW3344" s="14" t="s">
        <v>36</v>
      </c>
      <c r="AX3344" s="14" t="s">
        <v>82</v>
      </c>
      <c r="AY3344" s="259" t="s">
        <v>207</v>
      </c>
    </row>
    <row r="3345" s="2" customFormat="1" ht="24.15" customHeight="1">
      <c r="A3345" s="40"/>
      <c r="B3345" s="41"/>
      <c r="C3345" s="214" t="s">
        <v>3778</v>
      </c>
      <c r="D3345" s="214" t="s">
        <v>211</v>
      </c>
      <c r="E3345" s="215" t="s">
        <v>3779</v>
      </c>
      <c r="F3345" s="216" t="s">
        <v>3780</v>
      </c>
      <c r="G3345" s="217" t="s">
        <v>220</v>
      </c>
      <c r="H3345" s="218">
        <v>189.53100000000001</v>
      </c>
      <c r="I3345" s="219"/>
      <c r="J3345" s="220">
        <f>ROUND(I3345*H3345,2)</f>
        <v>0</v>
      </c>
      <c r="K3345" s="216" t="s">
        <v>323</v>
      </c>
      <c r="L3345" s="46"/>
      <c r="M3345" s="229" t="s">
        <v>19</v>
      </c>
      <c r="N3345" s="230" t="s">
        <v>46</v>
      </c>
      <c r="O3345" s="86"/>
      <c r="P3345" s="231">
        <f>O3345*H3345</f>
        <v>0</v>
      </c>
      <c r="Q3345" s="231">
        <v>0</v>
      </c>
      <c r="R3345" s="231">
        <f>Q3345*H3345</f>
        <v>0</v>
      </c>
      <c r="S3345" s="231">
        <v>0</v>
      </c>
      <c r="T3345" s="232">
        <f>S3345*H3345</f>
        <v>0</v>
      </c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R3345" s="226" t="s">
        <v>486</v>
      </c>
      <c r="AT3345" s="226" t="s">
        <v>211</v>
      </c>
      <c r="AU3345" s="226" t="s">
        <v>85</v>
      </c>
      <c r="AY3345" s="19" t="s">
        <v>207</v>
      </c>
      <c r="BE3345" s="227">
        <f>IF(N3345="základní",J3345,0)</f>
        <v>0</v>
      </c>
      <c r="BF3345" s="227">
        <f>IF(N3345="snížená",J3345,0)</f>
        <v>0</v>
      </c>
      <c r="BG3345" s="227">
        <f>IF(N3345="zákl. přenesená",J3345,0)</f>
        <v>0</v>
      </c>
      <c r="BH3345" s="227">
        <f>IF(N3345="sníž. přenesená",J3345,0)</f>
        <v>0</v>
      </c>
      <c r="BI3345" s="227">
        <f>IF(N3345="nulová",J3345,0)</f>
        <v>0</v>
      </c>
      <c r="BJ3345" s="19" t="s">
        <v>82</v>
      </c>
      <c r="BK3345" s="227">
        <f>ROUND(I3345*H3345,2)</f>
        <v>0</v>
      </c>
      <c r="BL3345" s="19" t="s">
        <v>486</v>
      </c>
      <c r="BM3345" s="226" t="s">
        <v>3781</v>
      </c>
    </row>
    <row r="3346" s="2" customFormat="1">
      <c r="A3346" s="40"/>
      <c r="B3346" s="41"/>
      <c r="C3346" s="42"/>
      <c r="D3346" s="233" t="s">
        <v>325</v>
      </c>
      <c r="E3346" s="42"/>
      <c r="F3346" s="234" t="s">
        <v>3782</v>
      </c>
      <c r="G3346" s="42"/>
      <c r="H3346" s="42"/>
      <c r="I3346" s="235"/>
      <c r="J3346" s="42"/>
      <c r="K3346" s="42"/>
      <c r="L3346" s="46"/>
      <c r="M3346" s="236"/>
      <c r="N3346" s="237"/>
      <c r="O3346" s="86"/>
      <c r="P3346" s="86"/>
      <c r="Q3346" s="86"/>
      <c r="R3346" s="86"/>
      <c r="S3346" s="86"/>
      <c r="T3346" s="87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T3346" s="19" t="s">
        <v>325</v>
      </c>
      <c r="AU3346" s="19" t="s">
        <v>85</v>
      </c>
    </row>
    <row r="3347" s="13" customFormat="1">
      <c r="A3347" s="13"/>
      <c r="B3347" s="238"/>
      <c r="C3347" s="239"/>
      <c r="D3347" s="240" t="s">
        <v>327</v>
      </c>
      <c r="E3347" s="241" t="s">
        <v>19</v>
      </c>
      <c r="F3347" s="242" t="s">
        <v>3771</v>
      </c>
      <c r="G3347" s="239"/>
      <c r="H3347" s="241" t="s">
        <v>19</v>
      </c>
      <c r="I3347" s="243"/>
      <c r="J3347" s="239"/>
      <c r="K3347" s="239"/>
      <c r="L3347" s="244"/>
      <c r="M3347" s="245"/>
      <c r="N3347" s="246"/>
      <c r="O3347" s="246"/>
      <c r="P3347" s="246"/>
      <c r="Q3347" s="246"/>
      <c r="R3347" s="246"/>
      <c r="S3347" s="246"/>
      <c r="T3347" s="247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8" t="s">
        <v>327</v>
      </c>
      <c r="AU3347" s="248" t="s">
        <v>85</v>
      </c>
      <c r="AV3347" s="13" t="s">
        <v>82</v>
      </c>
      <c r="AW3347" s="13" t="s">
        <v>36</v>
      </c>
      <c r="AX3347" s="13" t="s">
        <v>75</v>
      </c>
      <c r="AY3347" s="248" t="s">
        <v>207</v>
      </c>
    </row>
    <row r="3348" s="13" customFormat="1">
      <c r="A3348" s="13"/>
      <c r="B3348" s="238"/>
      <c r="C3348" s="239"/>
      <c r="D3348" s="240" t="s">
        <v>327</v>
      </c>
      <c r="E3348" s="241" t="s">
        <v>19</v>
      </c>
      <c r="F3348" s="242" t="s">
        <v>3772</v>
      </c>
      <c r="G3348" s="239"/>
      <c r="H3348" s="241" t="s">
        <v>19</v>
      </c>
      <c r="I3348" s="243"/>
      <c r="J3348" s="239"/>
      <c r="K3348" s="239"/>
      <c r="L3348" s="244"/>
      <c r="M3348" s="245"/>
      <c r="N3348" s="246"/>
      <c r="O3348" s="246"/>
      <c r="P3348" s="246"/>
      <c r="Q3348" s="246"/>
      <c r="R3348" s="246"/>
      <c r="S3348" s="246"/>
      <c r="T3348" s="247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8" t="s">
        <v>327</v>
      </c>
      <c r="AU3348" s="248" t="s">
        <v>85</v>
      </c>
      <c r="AV3348" s="13" t="s">
        <v>82</v>
      </c>
      <c r="AW3348" s="13" t="s">
        <v>36</v>
      </c>
      <c r="AX3348" s="13" t="s">
        <v>75</v>
      </c>
      <c r="AY3348" s="248" t="s">
        <v>207</v>
      </c>
    </row>
    <row r="3349" s="14" customFormat="1">
      <c r="A3349" s="14"/>
      <c r="B3349" s="249"/>
      <c r="C3349" s="250"/>
      <c r="D3349" s="240" t="s">
        <v>327</v>
      </c>
      <c r="E3349" s="251" t="s">
        <v>19</v>
      </c>
      <c r="F3349" s="252" t="s">
        <v>3753</v>
      </c>
      <c r="G3349" s="250"/>
      <c r="H3349" s="253">
        <v>189.53100000000001</v>
      </c>
      <c r="I3349" s="254"/>
      <c r="J3349" s="250"/>
      <c r="K3349" s="250"/>
      <c r="L3349" s="255"/>
      <c r="M3349" s="256"/>
      <c r="N3349" s="257"/>
      <c r="O3349" s="257"/>
      <c r="P3349" s="257"/>
      <c r="Q3349" s="257"/>
      <c r="R3349" s="257"/>
      <c r="S3349" s="257"/>
      <c r="T3349" s="258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9" t="s">
        <v>327</v>
      </c>
      <c r="AU3349" s="259" t="s">
        <v>85</v>
      </c>
      <c r="AV3349" s="14" t="s">
        <v>85</v>
      </c>
      <c r="AW3349" s="14" t="s">
        <v>36</v>
      </c>
      <c r="AX3349" s="14" t="s">
        <v>82</v>
      </c>
      <c r="AY3349" s="259" t="s">
        <v>207</v>
      </c>
    </row>
    <row r="3350" s="2" customFormat="1" ht="16.5" customHeight="1">
      <c r="A3350" s="40"/>
      <c r="B3350" s="41"/>
      <c r="C3350" s="282" t="s">
        <v>3783</v>
      </c>
      <c r="D3350" s="282" t="s">
        <v>427</v>
      </c>
      <c r="E3350" s="283" t="s">
        <v>3784</v>
      </c>
      <c r="F3350" s="284" t="s">
        <v>3785</v>
      </c>
      <c r="G3350" s="285" t="s">
        <v>220</v>
      </c>
      <c r="H3350" s="286">
        <v>1302.9400000000001</v>
      </c>
      <c r="I3350" s="287"/>
      <c r="J3350" s="288">
        <f>ROUND(I3350*H3350,2)</f>
        <v>0</v>
      </c>
      <c r="K3350" s="284" t="s">
        <v>323</v>
      </c>
      <c r="L3350" s="289"/>
      <c r="M3350" s="290" t="s">
        <v>19</v>
      </c>
      <c r="N3350" s="291" t="s">
        <v>46</v>
      </c>
      <c r="O3350" s="86"/>
      <c r="P3350" s="231">
        <f>O3350*H3350</f>
        <v>0</v>
      </c>
      <c r="Q3350" s="231">
        <v>0</v>
      </c>
      <c r="R3350" s="231">
        <f>Q3350*H3350</f>
        <v>0</v>
      </c>
      <c r="S3350" s="231">
        <v>0</v>
      </c>
      <c r="T3350" s="232">
        <f>S3350*H3350</f>
        <v>0</v>
      </c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R3350" s="226" t="s">
        <v>677</v>
      </c>
      <c r="AT3350" s="226" t="s">
        <v>427</v>
      </c>
      <c r="AU3350" s="226" t="s">
        <v>85</v>
      </c>
      <c r="AY3350" s="19" t="s">
        <v>207</v>
      </c>
      <c r="BE3350" s="227">
        <f>IF(N3350="základní",J3350,0)</f>
        <v>0</v>
      </c>
      <c r="BF3350" s="227">
        <f>IF(N3350="snížená",J3350,0)</f>
        <v>0</v>
      </c>
      <c r="BG3350" s="227">
        <f>IF(N3350="zákl. přenesená",J3350,0)</f>
        <v>0</v>
      </c>
      <c r="BH3350" s="227">
        <f>IF(N3350="sníž. přenesená",J3350,0)</f>
        <v>0</v>
      </c>
      <c r="BI3350" s="227">
        <f>IF(N3350="nulová",J3350,0)</f>
        <v>0</v>
      </c>
      <c r="BJ3350" s="19" t="s">
        <v>82</v>
      </c>
      <c r="BK3350" s="227">
        <f>ROUND(I3350*H3350,2)</f>
        <v>0</v>
      </c>
      <c r="BL3350" s="19" t="s">
        <v>486</v>
      </c>
      <c r="BM3350" s="226" t="s">
        <v>3786</v>
      </c>
    </row>
    <row r="3351" s="14" customFormat="1">
      <c r="A3351" s="14"/>
      <c r="B3351" s="249"/>
      <c r="C3351" s="250"/>
      <c r="D3351" s="240" t="s">
        <v>327</v>
      </c>
      <c r="E3351" s="251" t="s">
        <v>19</v>
      </c>
      <c r="F3351" s="252" t="s">
        <v>3787</v>
      </c>
      <c r="G3351" s="250"/>
      <c r="H3351" s="253">
        <v>1302.9400000000001</v>
      </c>
      <c r="I3351" s="254"/>
      <c r="J3351" s="250"/>
      <c r="K3351" s="250"/>
      <c r="L3351" s="255"/>
      <c r="M3351" s="256"/>
      <c r="N3351" s="257"/>
      <c r="O3351" s="257"/>
      <c r="P3351" s="257"/>
      <c r="Q3351" s="257"/>
      <c r="R3351" s="257"/>
      <c r="S3351" s="257"/>
      <c r="T3351" s="258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9" t="s">
        <v>327</v>
      </c>
      <c r="AU3351" s="259" t="s">
        <v>85</v>
      </c>
      <c r="AV3351" s="14" t="s">
        <v>85</v>
      </c>
      <c r="AW3351" s="14" t="s">
        <v>36</v>
      </c>
      <c r="AX3351" s="14" t="s">
        <v>82</v>
      </c>
      <c r="AY3351" s="259" t="s">
        <v>207</v>
      </c>
    </row>
    <row r="3352" s="2" customFormat="1" ht="16.5" customHeight="1">
      <c r="A3352" s="40"/>
      <c r="B3352" s="41"/>
      <c r="C3352" s="214" t="s">
        <v>3788</v>
      </c>
      <c r="D3352" s="214" t="s">
        <v>211</v>
      </c>
      <c r="E3352" s="215" t="s">
        <v>3789</v>
      </c>
      <c r="F3352" s="216" t="s">
        <v>3790</v>
      </c>
      <c r="G3352" s="217" t="s">
        <v>220</v>
      </c>
      <c r="H3352" s="218">
        <v>451.464</v>
      </c>
      <c r="I3352" s="219"/>
      <c r="J3352" s="220">
        <f>ROUND(I3352*H3352,2)</f>
        <v>0</v>
      </c>
      <c r="K3352" s="216" t="s">
        <v>323</v>
      </c>
      <c r="L3352" s="46"/>
      <c r="M3352" s="229" t="s">
        <v>19</v>
      </c>
      <c r="N3352" s="230" t="s">
        <v>46</v>
      </c>
      <c r="O3352" s="86"/>
      <c r="P3352" s="231">
        <f>O3352*H3352</f>
        <v>0</v>
      </c>
      <c r="Q3352" s="231">
        <v>0.00020000000000000001</v>
      </c>
      <c r="R3352" s="231">
        <f>Q3352*H3352</f>
        <v>0.090292800000000006</v>
      </c>
      <c r="S3352" s="231">
        <v>0</v>
      </c>
      <c r="T3352" s="232">
        <f>S3352*H3352</f>
        <v>0</v>
      </c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R3352" s="226" t="s">
        <v>486</v>
      </c>
      <c r="AT3352" s="226" t="s">
        <v>211</v>
      </c>
      <c r="AU3352" s="226" t="s">
        <v>85</v>
      </c>
      <c r="AY3352" s="19" t="s">
        <v>207</v>
      </c>
      <c r="BE3352" s="227">
        <f>IF(N3352="základní",J3352,0)</f>
        <v>0</v>
      </c>
      <c r="BF3352" s="227">
        <f>IF(N3352="snížená",J3352,0)</f>
        <v>0</v>
      </c>
      <c r="BG3352" s="227">
        <f>IF(N3352="zákl. přenesená",J3352,0)</f>
        <v>0</v>
      </c>
      <c r="BH3352" s="227">
        <f>IF(N3352="sníž. přenesená",J3352,0)</f>
        <v>0</v>
      </c>
      <c r="BI3352" s="227">
        <f>IF(N3352="nulová",J3352,0)</f>
        <v>0</v>
      </c>
      <c r="BJ3352" s="19" t="s">
        <v>82</v>
      </c>
      <c r="BK3352" s="227">
        <f>ROUND(I3352*H3352,2)</f>
        <v>0</v>
      </c>
      <c r="BL3352" s="19" t="s">
        <v>486</v>
      </c>
      <c r="BM3352" s="226" t="s">
        <v>3791</v>
      </c>
    </row>
    <row r="3353" s="2" customFormat="1">
      <c r="A3353" s="40"/>
      <c r="B3353" s="41"/>
      <c r="C3353" s="42"/>
      <c r="D3353" s="233" t="s">
        <v>325</v>
      </c>
      <c r="E3353" s="42"/>
      <c r="F3353" s="234" t="s">
        <v>3792</v>
      </c>
      <c r="G3353" s="42"/>
      <c r="H3353" s="42"/>
      <c r="I3353" s="235"/>
      <c r="J3353" s="42"/>
      <c r="K3353" s="42"/>
      <c r="L3353" s="46"/>
      <c r="M3353" s="236"/>
      <c r="N3353" s="237"/>
      <c r="O3353" s="86"/>
      <c r="P3353" s="86"/>
      <c r="Q3353" s="86"/>
      <c r="R3353" s="86"/>
      <c r="S3353" s="86"/>
      <c r="T3353" s="87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T3353" s="19" t="s">
        <v>325</v>
      </c>
      <c r="AU3353" s="19" t="s">
        <v>85</v>
      </c>
    </row>
    <row r="3354" s="13" customFormat="1">
      <c r="A3354" s="13"/>
      <c r="B3354" s="238"/>
      <c r="C3354" s="239"/>
      <c r="D3354" s="240" t="s">
        <v>327</v>
      </c>
      <c r="E3354" s="241" t="s">
        <v>19</v>
      </c>
      <c r="F3354" s="242" t="s">
        <v>3793</v>
      </c>
      <c r="G3354" s="239"/>
      <c r="H3354" s="241" t="s">
        <v>19</v>
      </c>
      <c r="I3354" s="243"/>
      <c r="J3354" s="239"/>
      <c r="K3354" s="239"/>
      <c r="L3354" s="244"/>
      <c r="M3354" s="245"/>
      <c r="N3354" s="246"/>
      <c r="O3354" s="246"/>
      <c r="P3354" s="246"/>
      <c r="Q3354" s="246"/>
      <c r="R3354" s="246"/>
      <c r="S3354" s="246"/>
      <c r="T3354" s="247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8" t="s">
        <v>327</v>
      </c>
      <c r="AU3354" s="248" t="s">
        <v>85</v>
      </c>
      <c r="AV3354" s="13" t="s">
        <v>82</v>
      </c>
      <c r="AW3354" s="13" t="s">
        <v>36</v>
      </c>
      <c r="AX3354" s="13" t="s">
        <v>75</v>
      </c>
      <c r="AY3354" s="248" t="s">
        <v>207</v>
      </c>
    </row>
    <row r="3355" s="14" customFormat="1">
      <c r="A3355" s="14"/>
      <c r="B3355" s="249"/>
      <c r="C3355" s="250"/>
      <c r="D3355" s="240" t="s">
        <v>327</v>
      </c>
      <c r="E3355" s="251" t="s">
        <v>19</v>
      </c>
      <c r="F3355" s="252" t="s">
        <v>3794</v>
      </c>
      <c r="G3355" s="250"/>
      <c r="H3355" s="253">
        <v>451.464</v>
      </c>
      <c r="I3355" s="254"/>
      <c r="J3355" s="250"/>
      <c r="K3355" s="250"/>
      <c r="L3355" s="255"/>
      <c r="M3355" s="256"/>
      <c r="N3355" s="257"/>
      <c r="O3355" s="257"/>
      <c r="P3355" s="257"/>
      <c r="Q3355" s="257"/>
      <c r="R3355" s="257"/>
      <c r="S3355" s="257"/>
      <c r="T3355" s="258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9" t="s">
        <v>327</v>
      </c>
      <c r="AU3355" s="259" t="s">
        <v>85</v>
      </c>
      <c r="AV3355" s="14" t="s">
        <v>85</v>
      </c>
      <c r="AW3355" s="14" t="s">
        <v>36</v>
      </c>
      <c r="AX3355" s="14" t="s">
        <v>82</v>
      </c>
      <c r="AY3355" s="259" t="s">
        <v>207</v>
      </c>
    </row>
    <row r="3356" s="2" customFormat="1" ht="21.75" customHeight="1">
      <c r="A3356" s="40"/>
      <c r="B3356" s="41"/>
      <c r="C3356" s="214" t="s">
        <v>3795</v>
      </c>
      <c r="D3356" s="214" t="s">
        <v>211</v>
      </c>
      <c r="E3356" s="215" t="s">
        <v>3796</v>
      </c>
      <c r="F3356" s="216" t="s">
        <v>3797</v>
      </c>
      <c r="G3356" s="217" t="s">
        <v>220</v>
      </c>
      <c r="H3356" s="218">
        <v>293</v>
      </c>
      <c r="I3356" s="219"/>
      <c r="J3356" s="220">
        <f>ROUND(I3356*H3356,2)</f>
        <v>0</v>
      </c>
      <c r="K3356" s="216" t="s">
        <v>323</v>
      </c>
      <c r="L3356" s="46"/>
      <c r="M3356" s="229" t="s">
        <v>19</v>
      </c>
      <c r="N3356" s="230" t="s">
        <v>46</v>
      </c>
      <c r="O3356" s="86"/>
      <c r="P3356" s="231">
        <f>O3356*H3356</f>
        <v>0</v>
      </c>
      <c r="Q3356" s="231">
        <v>0.00020000000000000001</v>
      </c>
      <c r="R3356" s="231">
        <f>Q3356*H3356</f>
        <v>0.058600000000000006</v>
      </c>
      <c r="S3356" s="231">
        <v>0</v>
      </c>
      <c r="T3356" s="232">
        <f>S3356*H3356</f>
        <v>0</v>
      </c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R3356" s="226" t="s">
        <v>486</v>
      </c>
      <c r="AT3356" s="226" t="s">
        <v>211</v>
      </c>
      <c r="AU3356" s="226" t="s">
        <v>85</v>
      </c>
      <c r="AY3356" s="19" t="s">
        <v>207</v>
      </c>
      <c r="BE3356" s="227">
        <f>IF(N3356="základní",J3356,0)</f>
        <v>0</v>
      </c>
      <c r="BF3356" s="227">
        <f>IF(N3356="snížená",J3356,0)</f>
        <v>0</v>
      </c>
      <c r="BG3356" s="227">
        <f>IF(N3356="zákl. přenesená",J3356,0)</f>
        <v>0</v>
      </c>
      <c r="BH3356" s="227">
        <f>IF(N3356="sníž. přenesená",J3356,0)</f>
        <v>0</v>
      </c>
      <c r="BI3356" s="227">
        <f>IF(N3356="nulová",J3356,0)</f>
        <v>0</v>
      </c>
      <c r="BJ3356" s="19" t="s">
        <v>82</v>
      </c>
      <c r="BK3356" s="227">
        <f>ROUND(I3356*H3356,2)</f>
        <v>0</v>
      </c>
      <c r="BL3356" s="19" t="s">
        <v>486</v>
      </c>
      <c r="BM3356" s="226" t="s">
        <v>3798</v>
      </c>
    </row>
    <row r="3357" s="2" customFormat="1">
      <c r="A3357" s="40"/>
      <c r="B3357" s="41"/>
      <c r="C3357" s="42"/>
      <c r="D3357" s="233" t="s">
        <v>325</v>
      </c>
      <c r="E3357" s="42"/>
      <c r="F3357" s="234" t="s">
        <v>3799</v>
      </c>
      <c r="G3357" s="42"/>
      <c r="H3357" s="42"/>
      <c r="I3357" s="235"/>
      <c r="J3357" s="42"/>
      <c r="K3357" s="42"/>
      <c r="L3357" s="46"/>
      <c r="M3357" s="236"/>
      <c r="N3357" s="237"/>
      <c r="O3357" s="86"/>
      <c r="P3357" s="86"/>
      <c r="Q3357" s="86"/>
      <c r="R3357" s="86"/>
      <c r="S3357" s="86"/>
      <c r="T3357" s="87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T3357" s="19" t="s">
        <v>325</v>
      </c>
      <c r="AU3357" s="19" t="s">
        <v>85</v>
      </c>
    </row>
    <row r="3358" s="13" customFormat="1">
      <c r="A3358" s="13"/>
      <c r="B3358" s="238"/>
      <c r="C3358" s="239"/>
      <c r="D3358" s="240" t="s">
        <v>327</v>
      </c>
      <c r="E3358" s="241" t="s">
        <v>19</v>
      </c>
      <c r="F3358" s="242" t="s">
        <v>3793</v>
      </c>
      <c r="G3358" s="239"/>
      <c r="H3358" s="241" t="s">
        <v>19</v>
      </c>
      <c r="I3358" s="243"/>
      <c r="J3358" s="239"/>
      <c r="K3358" s="239"/>
      <c r="L3358" s="244"/>
      <c r="M3358" s="245"/>
      <c r="N3358" s="246"/>
      <c r="O3358" s="246"/>
      <c r="P3358" s="246"/>
      <c r="Q3358" s="246"/>
      <c r="R3358" s="246"/>
      <c r="S3358" s="246"/>
      <c r="T3358" s="247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8" t="s">
        <v>327</v>
      </c>
      <c r="AU3358" s="248" t="s">
        <v>85</v>
      </c>
      <c r="AV3358" s="13" t="s">
        <v>82</v>
      </c>
      <c r="AW3358" s="13" t="s">
        <v>36</v>
      </c>
      <c r="AX3358" s="13" t="s">
        <v>75</v>
      </c>
      <c r="AY3358" s="248" t="s">
        <v>207</v>
      </c>
    </row>
    <row r="3359" s="14" customFormat="1">
      <c r="A3359" s="14"/>
      <c r="B3359" s="249"/>
      <c r="C3359" s="250"/>
      <c r="D3359" s="240" t="s">
        <v>327</v>
      </c>
      <c r="E3359" s="251" t="s">
        <v>19</v>
      </c>
      <c r="F3359" s="252" t="s">
        <v>3800</v>
      </c>
      <c r="G3359" s="250"/>
      <c r="H3359" s="253">
        <v>293</v>
      </c>
      <c r="I3359" s="254"/>
      <c r="J3359" s="250"/>
      <c r="K3359" s="250"/>
      <c r="L3359" s="255"/>
      <c r="M3359" s="256"/>
      <c r="N3359" s="257"/>
      <c r="O3359" s="257"/>
      <c r="P3359" s="257"/>
      <c r="Q3359" s="257"/>
      <c r="R3359" s="257"/>
      <c r="S3359" s="257"/>
      <c r="T3359" s="258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9" t="s">
        <v>327</v>
      </c>
      <c r="AU3359" s="259" t="s">
        <v>85</v>
      </c>
      <c r="AV3359" s="14" t="s">
        <v>85</v>
      </c>
      <c r="AW3359" s="14" t="s">
        <v>36</v>
      </c>
      <c r="AX3359" s="14" t="s">
        <v>82</v>
      </c>
      <c r="AY3359" s="259" t="s">
        <v>207</v>
      </c>
    </row>
    <row r="3360" s="2" customFormat="1" ht="16.5" customHeight="1">
      <c r="A3360" s="40"/>
      <c r="B3360" s="41"/>
      <c r="C3360" s="214" t="s">
        <v>3801</v>
      </c>
      <c r="D3360" s="214" t="s">
        <v>211</v>
      </c>
      <c r="E3360" s="215" t="s">
        <v>3802</v>
      </c>
      <c r="F3360" s="216" t="s">
        <v>3803</v>
      </c>
      <c r="G3360" s="217" t="s">
        <v>220</v>
      </c>
      <c r="H3360" s="218">
        <v>947.654</v>
      </c>
      <c r="I3360" s="219"/>
      <c r="J3360" s="220">
        <f>ROUND(I3360*H3360,2)</f>
        <v>0</v>
      </c>
      <c r="K3360" s="216" t="s">
        <v>323</v>
      </c>
      <c r="L3360" s="46"/>
      <c r="M3360" s="229" t="s">
        <v>19</v>
      </c>
      <c r="N3360" s="230" t="s">
        <v>46</v>
      </c>
      <c r="O3360" s="86"/>
      <c r="P3360" s="231">
        <f>O3360*H3360</f>
        <v>0</v>
      </c>
      <c r="Q3360" s="231">
        <v>0.00020000000000000001</v>
      </c>
      <c r="R3360" s="231">
        <f>Q3360*H3360</f>
        <v>0.1895308</v>
      </c>
      <c r="S3360" s="231">
        <v>0</v>
      </c>
      <c r="T3360" s="232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6" t="s">
        <v>486</v>
      </c>
      <c r="AT3360" s="226" t="s">
        <v>211</v>
      </c>
      <c r="AU3360" s="226" t="s">
        <v>85</v>
      </c>
      <c r="AY3360" s="19" t="s">
        <v>207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19" t="s">
        <v>82</v>
      </c>
      <c r="BK3360" s="227">
        <f>ROUND(I3360*H3360,2)</f>
        <v>0</v>
      </c>
      <c r="BL3360" s="19" t="s">
        <v>486</v>
      </c>
      <c r="BM3360" s="226" t="s">
        <v>3804</v>
      </c>
    </row>
    <row r="3361" s="2" customFormat="1">
      <c r="A3361" s="40"/>
      <c r="B3361" s="41"/>
      <c r="C3361" s="42"/>
      <c r="D3361" s="233" t="s">
        <v>325</v>
      </c>
      <c r="E3361" s="42"/>
      <c r="F3361" s="234" t="s">
        <v>3805</v>
      </c>
      <c r="G3361" s="42"/>
      <c r="H3361" s="42"/>
      <c r="I3361" s="235"/>
      <c r="J3361" s="42"/>
      <c r="K3361" s="42"/>
      <c r="L3361" s="46"/>
      <c r="M3361" s="236"/>
      <c r="N3361" s="237"/>
      <c r="O3361" s="86"/>
      <c r="P3361" s="86"/>
      <c r="Q3361" s="86"/>
      <c r="R3361" s="86"/>
      <c r="S3361" s="86"/>
      <c r="T3361" s="87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T3361" s="19" t="s">
        <v>325</v>
      </c>
      <c r="AU3361" s="19" t="s">
        <v>85</v>
      </c>
    </row>
    <row r="3362" s="13" customFormat="1">
      <c r="A3362" s="13"/>
      <c r="B3362" s="238"/>
      <c r="C3362" s="239"/>
      <c r="D3362" s="240" t="s">
        <v>327</v>
      </c>
      <c r="E3362" s="241" t="s">
        <v>19</v>
      </c>
      <c r="F3362" s="242" t="s">
        <v>3793</v>
      </c>
      <c r="G3362" s="239"/>
      <c r="H3362" s="241" t="s">
        <v>19</v>
      </c>
      <c r="I3362" s="243"/>
      <c r="J3362" s="239"/>
      <c r="K3362" s="239"/>
      <c r="L3362" s="244"/>
      <c r="M3362" s="245"/>
      <c r="N3362" s="246"/>
      <c r="O3362" s="246"/>
      <c r="P3362" s="246"/>
      <c r="Q3362" s="246"/>
      <c r="R3362" s="246"/>
      <c r="S3362" s="246"/>
      <c r="T3362" s="247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8" t="s">
        <v>327</v>
      </c>
      <c r="AU3362" s="248" t="s">
        <v>85</v>
      </c>
      <c r="AV3362" s="13" t="s">
        <v>82</v>
      </c>
      <c r="AW3362" s="13" t="s">
        <v>36</v>
      </c>
      <c r="AX3362" s="13" t="s">
        <v>75</v>
      </c>
      <c r="AY3362" s="248" t="s">
        <v>207</v>
      </c>
    </row>
    <row r="3363" s="14" customFormat="1">
      <c r="A3363" s="14"/>
      <c r="B3363" s="249"/>
      <c r="C3363" s="250"/>
      <c r="D3363" s="240" t="s">
        <v>327</v>
      </c>
      <c r="E3363" s="251" t="s">
        <v>19</v>
      </c>
      <c r="F3363" s="252" t="s">
        <v>3806</v>
      </c>
      <c r="G3363" s="250"/>
      <c r="H3363" s="253">
        <v>947.654</v>
      </c>
      <c r="I3363" s="254"/>
      <c r="J3363" s="250"/>
      <c r="K3363" s="250"/>
      <c r="L3363" s="255"/>
      <c r="M3363" s="256"/>
      <c r="N3363" s="257"/>
      <c r="O3363" s="257"/>
      <c r="P3363" s="257"/>
      <c r="Q3363" s="257"/>
      <c r="R3363" s="257"/>
      <c r="S3363" s="257"/>
      <c r="T3363" s="258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9" t="s">
        <v>327</v>
      </c>
      <c r="AU3363" s="259" t="s">
        <v>85</v>
      </c>
      <c r="AV3363" s="14" t="s">
        <v>85</v>
      </c>
      <c r="AW3363" s="14" t="s">
        <v>36</v>
      </c>
      <c r="AX3363" s="14" t="s">
        <v>82</v>
      </c>
      <c r="AY3363" s="259" t="s">
        <v>207</v>
      </c>
    </row>
    <row r="3364" s="2" customFormat="1" ht="24.15" customHeight="1">
      <c r="A3364" s="40"/>
      <c r="B3364" s="41"/>
      <c r="C3364" s="214" t="s">
        <v>3807</v>
      </c>
      <c r="D3364" s="214" t="s">
        <v>211</v>
      </c>
      <c r="E3364" s="215" t="s">
        <v>3808</v>
      </c>
      <c r="F3364" s="216" t="s">
        <v>3809</v>
      </c>
      <c r="G3364" s="217" t="s">
        <v>220</v>
      </c>
      <c r="H3364" s="218">
        <v>451.464</v>
      </c>
      <c r="I3364" s="219"/>
      <c r="J3364" s="220">
        <f>ROUND(I3364*H3364,2)</f>
        <v>0</v>
      </c>
      <c r="K3364" s="216" t="s">
        <v>323</v>
      </c>
      <c r="L3364" s="46"/>
      <c r="M3364" s="229" t="s">
        <v>19</v>
      </c>
      <c r="N3364" s="230" t="s">
        <v>46</v>
      </c>
      <c r="O3364" s="86"/>
      <c r="P3364" s="231">
        <f>O3364*H3364</f>
        <v>0</v>
      </c>
      <c r="Q3364" s="231">
        <v>0.00025999999999999998</v>
      </c>
      <c r="R3364" s="231">
        <f>Q3364*H3364</f>
        <v>0.11738063999999999</v>
      </c>
      <c r="S3364" s="231">
        <v>0</v>
      </c>
      <c r="T3364" s="232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6" t="s">
        <v>486</v>
      </c>
      <c r="AT3364" s="226" t="s">
        <v>211</v>
      </c>
      <c r="AU3364" s="226" t="s">
        <v>85</v>
      </c>
      <c r="AY3364" s="19" t="s">
        <v>207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19" t="s">
        <v>82</v>
      </c>
      <c r="BK3364" s="227">
        <f>ROUND(I3364*H3364,2)</f>
        <v>0</v>
      </c>
      <c r="BL3364" s="19" t="s">
        <v>486</v>
      </c>
      <c r="BM3364" s="226" t="s">
        <v>3810</v>
      </c>
    </row>
    <row r="3365" s="2" customFormat="1">
      <c r="A3365" s="40"/>
      <c r="B3365" s="41"/>
      <c r="C3365" s="42"/>
      <c r="D3365" s="233" t="s">
        <v>325</v>
      </c>
      <c r="E3365" s="42"/>
      <c r="F3365" s="234" t="s">
        <v>3811</v>
      </c>
      <c r="G3365" s="42"/>
      <c r="H3365" s="42"/>
      <c r="I3365" s="235"/>
      <c r="J3365" s="42"/>
      <c r="K3365" s="42"/>
      <c r="L3365" s="46"/>
      <c r="M3365" s="236"/>
      <c r="N3365" s="237"/>
      <c r="O3365" s="86"/>
      <c r="P3365" s="86"/>
      <c r="Q3365" s="86"/>
      <c r="R3365" s="86"/>
      <c r="S3365" s="86"/>
      <c r="T3365" s="87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T3365" s="19" t="s">
        <v>325</v>
      </c>
      <c r="AU3365" s="19" t="s">
        <v>85</v>
      </c>
    </row>
    <row r="3366" s="13" customFormat="1">
      <c r="A3366" s="13"/>
      <c r="B3366" s="238"/>
      <c r="C3366" s="239"/>
      <c r="D3366" s="240" t="s">
        <v>327</v>
      </c>
      <c r="E3366" s="241" t="s">
        <v>19</v>
      </c>
      <c r="F3366" s="242" t="s">
        <v>3812</v>
      </c>
      <c r="G3366" s="239"/>
      <c r="H3366" s="241" t="s">
        <v>19</v>
      </c>
      <c r="I3366" s="243"/>
      <c r="J3366" s="239"/>
      <c r="K3366" s="239"/>
      <c r="L3366" s="244"/>
      <c r="M3366" s="245"/>
      <c r="N3366" s="246"/>
      <c r="O3366" s="246"/>
      <c r="P3366" s="246"/>
      <c r="Q3366" s="246"/>
      <c r="R3366" s="246"/>
      <c r="S3366" s="246"/>
      <c r="T3366" s="247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8" t="s">
        <v>327</v>
      </c>
      <c r="AU3366" s="248" t="s">
        <v>85</v>
      </c>
      <c r="AV3366" s="13" t="s">
        <v>82</v>
      </c>
      <c r="AW3366" s="13" t="s">
        <v>36</v>
      </c>
      <c r="AX3366" s="13" t="s">
        <v>75</v>
      </c>
      <c r="AY3366" s="248" t="s">
        <v>207</v>
      </c>
    </row>
    <row r="3367" s="13" customFormat="1">
      <c r="A3367" s="13"/>
      <c r="B3367" s="238"/>
      <c r="C3367" s="239"/>
      <c r="D3367" s="240" t="s">
        <v>327</v>
      </c>
      <c r="E3367" s="241" t="s">
        <v>19</v>
      </c>
      <c r="F3367" s="242" t="s">
        <v>764</v>
      </c>
      <c r="G3367" s="239"/>
      <c r="H3367" s="241" t="s">
        <v>19</v>
      </c>
      <c r="I3367" s="243"/>
      <c r="J3367" s="239"/>
      <c r="K3367" s="239"/>
      <c r="L3367" s="244"/>
      <c r="M3367" s="245"/>
      <c r="N3367" s="246"/>
      <c r="O3367" s="246"/>
      <c r="P3367" s="246"/>
      <c r="Q3367" s="246"/>
      <c r="R3367" s="246"/>
      <c r="S3367" s="246"/>
      <c r="T3367" s="247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8" t="s">
        <v>327</v>
      </c>
      <c r="AU3367" s="248" t="s">
        <v>85</v>
      </c>
      <c r="AV3367" s="13" t="s">
        <v>82</v>
      </c>
      <c r="AW3367" s="13" t="s">
        <v>36</v>
      </c>
      <c r="AX3367" s="13" t="s">
        <v>75</v>
      </c>
      <c r="AY3367" s="248" t="s">
        <v>207</v>
      </c>
    </row>
    <row r="3368" s="13" customFormat="1">
      <c r="A3368" s="13"/>
      <c r="B3368" s="238"/>
      <c r="C3368" s="239"/>
      <c r="D3368" s="240" t="s">
        <v>327</v>
      </c>
      <c r="E3368" s="241" t="s">
        <v>19</v>
      </c>
      <c r="F3368" s="242" t="s">
        <v>3813</v>
      </c>
      <c r="G3368" s="239"/>
      <c r="H3368" s="241" t="s">
        <v>19</v>
      </c>
      <c r="I3368" s="243"/>
      <c r="J3368" s="239"/>
      <c r="K3368" s="239"/>
      <c r="L3368" s="244"/>
      <c r="M3368" s="245"/>
      <c r="N3368" s="246"/>
      <c r="O3368" s="246"/>
      <c r="P3368" s="246"/>
      <c r="Q3368" s="246"/>
      <c r="R3368" s="246"/>
      <c r="S3368" s="246"/>
      <c r="T3368" s="247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8" t="s">
        <v>327</v>
      </c>
      <c r="AU3368" s="248" t="s">
        <v>85</v>
      </c>
      <c r="AV3368" s="13" t="s">
        <v>82</v>
      </c>
      <c r="AW3368" s="13" t="s">
        <v>36</v>
      </c>
      <c r="AX3368" s="13" t="s">
        <v>75</v>
      </c>
      <c r="AY3368" s="248" t="s">
        <v>207</v>
      </c>
    </row>
    <row r="3369" s="14" customFormat="1">
      <c r="A3369" s="14"/>
      <c r="B3369" s="249"/>
      <c r="C3369" s="250"/>
      <c r="D3369" s="240" t="s">
        <v>327</v>
      </c>
      <c r="E3369" s="251" t="s">
        <v>19</v>
      </c>
      <c r="F3369" s="252" t="s">
        <v>3814</v>
      </c>
      <c r="G3369" s="250"/>
      <c r="H3369" s="253">
        <v>27.756</v>
      </c>
      <c r="I3369" s="254"/>
      <c r="J3369" s="250"/>
      <c r="K3369" s="250"/>
      <c r="L3369" s="255"/>
      <c r="M3369" s="256"/>
      <c r="N3369" s="257"/>
      <c r="O3369" s="257"/>
      <c r="P3369" s="257"/>
      <c r="Q3369" s="257"/>
      <c r="R3369" s="257"/>
      <c r="S3369" s="257"/>
      <c r="T3369" s="258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9" t="s">
        <v>327</v>
      </c>
      <c r="AU3369" s="259" t="s">
        <v>85</v>
      </c>
      <c r="AV3369" s="14" t="s">
        <v>85</v>
      </c>
      <c r="AW3369" s="14" t="s">
        <v>36</v>
      </c>
      <c r="AX3369" s="14" t="s">
        <v>75</v>
      </c>
      <c r="AY3369" s="259" t="s">
        <v>207</v>
      </c>
    </row>
    <row r="3370" s="13" customFormat="1">
      <c r="A3370" s="13"/>
      <c r="B3370" s="238"/>
      <c r="C3370" s="239"/>
      <c r="D3370" s="240" t="s">
        <v>327</v>
      </c>
      <c r="E3370" s="241" t="s">
        <v>19</v>
      </c>
      <c r="F3370" s="242" t="s">
        <v>3815</v>
      </c>
      <c r="G3370" s="239"/>
      <c r="H3370" s="241" t="s">
        <v>19</v>
      </c>
      <c r="I3370" s="243"/>
      <c r="J3370" s="239"/>
      <c r="K3370" s="239"/>
      <c r="L3370" s="244"/>
      <c r="M3370" s="245"/>
      <c r="N3370" s="246"/>
      <c r="O3370" s="246"/>
      <c r="P3370" s="246"/>
      <c r="Q3370" s="246"/>
      <c r="R3370" s="246"/>
      <c r="S3370" s="246"/>
      <c r="T3370" s="247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8" t="s">
        <v>327</v>
      </c>
      <c r="AU3370" s="248" t="s">
        <v>85</v>
      </c>
      <c r="AV3370" s="13" t="s">
        <v>82</v>
      </c>
      <c r="AW3370" s="13" t="s">
        <v>36</v>
      </c>
      <c r="AX3370" s="13" t="s">
        <v>75</v>
      </c>
      <c r="AY3370" s="248" t="s">
        <v>207</v>
      </c>
    </row>
    <row r="3371" s="14" customFormat="1">
      <c r="A3371" s="14"/>
      <c r="B3371" s="249"/>
      <c r="C3371" s="250"/>
      <c r="D3371" s="240" t="s">
        <v>327</v>
      </c>
      <c r="E3371" s="251" t="s">
        <v>19</v>
      </c>
      <c r="F3371" s="252" t="s">
        <v>3816</v>
      </c>
      <c r="G3371" s="250"/>
      <c r="H3371" s="253">
        <v>30.358000000000001</v>
      </c>
      <c r="I3371" s="254"/>
      <c r="J3371" s="250"/>
      <c r="K3371" s="250"/>
      <c r="L3371" s="255"/>
      <c r="M3371" s="256"/>
      <c r="N3371" s="257"/>
      <c r="O3371" s="257"/>
      <c r="P3371" s="257"/>
      <c r="Q3371" s="257"/>
      <c r="R3371" s="257"/>
      <c r="S3371" s="257"/>
      <c r="T3371" s="258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9" t="s">
        <v>327</v>
      </c>
      <c r="AU3371" s="259" t="s">
        <v>85</v>
      </c>
      <c r="AV3371" s="14" t="s">
        <v>85</v>
      </c>
      <c r="AW3371" s="14" t="s">
        <v>36</v>
      </c>
      <c r="AX3371" s="14" t="s">
        <v>75</v>
      </c>
      <c r="AY3371" s="259" t="s">
        <v>207</v>
      </c>
    </row>
    <row r="3372" s="13" customFormat="1">
      <c r="A3372" s="13"/>
      <c r="B3372" s="238"/>
      <c r="C3372" s="239"/>
      <c r="D3372" s="240" t="s">
        <v>327</v>
      </c>
      <c r="E3372" s="241" t="s">
        <v>19</v>
      </c>
      <c r="F3372" s="242" t="s">
        <v>1388</v>
      </c>
      <c r="G3372" s="239"/>
      <c r="H3372" s="241" t="s">
        <v>19</v>
      </c>
      <c r="I3372" s="243"/>
      <c r="J3372" s="239"/>
      <c r="K3372" s="239"/>
      <c r="L3372" s="244"/>
      <c r="M3372" s="245"/>
      <c r="N3372" s="246"/>
      <c r="O3372" s="246"/>
      <c r="P3372" s="246"/>
      <c r="Q3372" s="246"/>
      <c r="R3372" s="246"/>
      <c r="S3372" s="246"/>
      <c r="T3372" s="247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8" t="s">
        <v>327</v>
      </c>
      <c r="AU3372" s="248" t="s">
        <v>85</v>
      </c>
      <c r="AV3372" s="13" t="s">
        <v>82</v>
      </c>
      <c r="AW3372" s="13" t="s">
        <v>36</v>
      </c>
      <c r="AX3372" s="13" t="s">
        <v>75</v>
      </c>
      <c r="AY3372" s="248" t="s">
        <v>207</v>
      </c>
    </row>
    <row r="3373" s="14" customFormat="1">
      <c r="A3373" s="14"/>
      <c r="B3373" s="249"/>
      <c r="C3373" s="250"/>
      <c r="D3373" s="240" t="s">
        <v>327</v>
      </c>
      <c r="E3373" s="251" t="s">
        <v>19</v>
      </c>
      <c r="F3373" s="252" t="s">
        <v>3817</v>
      </c>
      <c r="G3373" s="250"/>
      <c r="H3373" s="253">
        <v>29.873999999999999</v>
      </c>
      <c r="I3373" s="254"/>
      <c r="J3373" s="250"/>
      <c r="K3373" s="250"/>
      <c r="L3373" s="255"/>
      <c r="M3373" s="256"/>
      <c r="N3373" s="257"/>
      <c r="O3373" s="257"/>
      <c r="P3373" s="257"/>
      <c r="Q3373" s="257"/>
      <c r="R3373" s="257"/>
      <c r="S3373" s="257"/>
      <c r="T3373" s="258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9" t="s">
        <v>327</v>
      </c>
      <c r="AU3373" s="259" t="s">
        <v>85</v>
      </c>
      <c r="AV3373" s="14" t="s">
        <v>85</v>
      </c>
      <c r="AW3373" s="14" t="s">
        <v>36</v>
      </c>
      <c r="AX3373" s="14" t="s">
        <v>75</v>
      </c>
      <c r="AY3373" s="259" t="s">
        <v>207</v>
      </c>
    </row>
    <row r="3374" s="13" customFormat="1">
      <c r="A3374" s="13"/>
      <c r="B3374" s="238"/>
      <c r="C3374" s="239"/>
      <c r="D3374" s="240" t="s">
        <v>327</v>
      </c>
      <c r="E3374" s="241" t="s">
        <v>19</v>
      </c>
      <c r="F3374" s="242" t="s">
        <v>1330</v>
      </c>
      <c r="G3374" s="239"/>
      <c r="H3374" s="241" t="s">
        <v>19</v>
      </c>
      <c r="I3374" s="243"/>
      <c r="J3374" s="239"/>
      <c r="K3374" s="239"/>
      <c r="L3374" s="244"/>
      <c r="M3374" s="245"/>
      <c r="N3374" s="246"/>
      <c r="O3374" s="246"/>
      <c r="P3374" s="246"/>
      <c r="Q3374" s="246"/>
      <c r="R3374" s="246"/>
      <c r="S3374" s="246"/>
      <c r="T3374" s="247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8" t="s">
        <v>327</v>
      </c>
      <c r="AU3374" s="248" t="s">
        <v>85</v>
      </c>
      <c r="AV3374" s="13" t="s">
        <v>82</v>
      </c>
      <c r="AW3374" s="13" t="s">
        <v>36</v>
      </c>
      <c r="AX3374" s="13" t="s">
        <v>75</v>
      </c>
      <c r="AY3374" s="248" t="s">
        <v>207</v>
      </c>
    </row>
    <row r="3375" s="14" customFormat="1">
      <c r="A3375" s="14"/>
      <c r="B3375" s="249"/>
      <c r="C3375" s="250"/>
      <c r="D3375" s="240" t="s">
        <v>327</v>
      </c>
      <c r="E3375" s="251" t="s">
        <v>19</v>
      </c>
      <c r="F3375" s="252" t="s">
        <v>1331</v>
      </c>
      <c r="G3375" s="250"/>
      <c r="H3375" s="253">
        <v>51.530000000000001</v>
      </c>
      <c r="I3375" s="254"/>
      <c r="J3375" s="250"/>
      <c r="K3375" s="250"/>
      <c r="L3375" s="255"/>
      <c r="M3375" s="256"/>
      <c r="N3375" s="257"/>
      <c r="O3375" s="257"/>
      <c r="P3375" s="257"/>
      <c r="Q3375" s="257"/>
      <c r="R3375" s="257"/>
      <c r="S3375" s="257"/>
      <c r="T3375" s="258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9" t="s">
        <v>327</v>
      </c>
      <c r="AU3375" s="259" t="s">
        <v>85</v>
      </c>
      <c r="AV3375" s="14" t="s">
        <v>85</v>
      </c>
      <c r="AW3375" s="14" t="s">
        <v>36</v>
      </c>
      <c r="AX3375" s="14" t="s">
        <v>75</v>
      </c>
      <c r="AY3375" s="259" t="s">
        <v>207</v>
      </c>
    </row>
    <row r="3376" s="13" customFormat="1">
      <c r="A3376" s="13"/>
      <c r="B3376" s="238"/>
      <c r="C3376" s="239"/>
      <c r="D3376" s="240" t="s">
        <v>327</v>
      </c>
      <c r="E3376" s="241" t="s">
        <v>19</v>
      </c>
      <c r="F3376" s="242" t="s">
        <v>1610</v>
      </c>
      <c r="G3376" s="239"/>
      <c r="H3376" s="241" t="s">
        <v>19</v>
      </c>
      <c r="I3376" s="243"/>
      <c r="J3376" s="239"/>
      <c r="K3376" s="239"/>
      <c r="L3376" s="244"/>
      <c r="M3376" s="245"/>
      <c r="N3376" s="246"/>
      <c r="O3376" s="246"/>
      <c r="P3376" s="246"/>
      <c r="Q3376" s="246"/>
      <c r="R3376" s="246"/>
      <c r="S3376" s="246"/>
      <c r="T3376" s="247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8" t="s">
        <v>327</v>
      </c>
      <c r="AU3376" s="248" t="s">
        <v>85</v>
      </c>
      <c r="AV3376" s="13" t="s">
        <v>82</v>
      </c>
      <c r="AW3376" s="13" t="s">
        <v>36</v>
      </c>
      <c r="AX3376" s="13" t="s">
        <v>75</v>
      </c>
      <c r="AY3376" s="248" t="s">
        <v>207</v>
      </c>
    </row>
    <row r="3377" s="14" customFormat="1">
      <c r="A3377" s="14"/>
      <c r="B3377" s="249"/>
      <c r="C3377" s="250"/>
      <c r="D3377" s="240" t="s">
        <v>327</v>
      </c>
      <c r="E3377" s="251" t="s">
        <v>19</v>
      </c>
      <c r="F3377" s="252" t="s">
        <v>3818</v>
      </c>
      <c r="G3377" s="250"/>
      <c r="H3377" s="253">
        <v>16.472999999999999</v>
      </c>
      <c r="I3377" s="254"/>
      <c r="J3377" s="250"/>
      <c r="K3377" s="250"/>
      <c r="L3377" s="255"/>
      <c r="M3377" s="256"/>
      <c r="N3377" s="257"/>
      <c r="O3377" s="257"/>
      <c r="P3377" s="257"/>
      <c r="Q3377" s="257"/>
      <c r="R3377" s="257"/>
      <c r="S3377" s="257"/>
      <c r="T3377" s="258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9" t="s">
        <v>327</v>
      </c>
      <c r="AU3377" s="259" t="s">
        <v>85</v>
      </c>
      <c r="AV3377" s="14" t="s">
        <v>85</v>
      </c>
      <c r="AW3377" s="14" t="s">
        <v>36</v>
      </c>
      <c r="AX3377" s="14" t="s">
        <v>75</v>
      </c>
      <c r="AY3377" s="259" t="s">
        <v>207</v>
      </c>
    </row>
    <row r="3378" s="13" customFormat="1">
      <c r="A3378" s="13"/>
      <c r="B3378" s="238"/>
      <c r="C3378" s="239"/>
      <c r="D3378" s="240" t="s">
        <v>327</v>
      </c>
      <c r="E3378" s="241" t="s">
        <v>19</v>
      </c>
      <c r="F3378" s="242" t="s">
        <v>3819</v>
      </c>
      <c r="G3378" s="239"/>
      <c r="H3378" s="241" t="s">
        <v>19</v>
      </c>
      <c r="I3378" s="243"/>
      <c r="J3378" s="239"/>
      <c r="K3378" s="239"/>
      <c r="L3378" s="244"/>
      <c r="M3378" s="245"/>
      <c r="N3378" s="246"/>
      <c r="O3378" s="246"/>
      <c r="P3378" s="246"/>
      <c r="Q3378" s="246"/>
      <c r="R3378" s="246"/>
      <c r="S3378" s="246"/>
      <c r="T3378" s="247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8" t="s">
        <v>327</v>
      </c>
      <c r="AU3378" s="248" t="s">
        <v>85</v>
      </c>
      <c r="AV3378" s="13" t="s">
        <v>82</v>
      </c>
      <c r="AW3378" s="13" t="s">
        <v>36</v>
      </c>
      <c r="AX3378" s="13" t="s">
        <v>75</v>
      </c>
      <c r="AY3378" s="248" t="s">
        <v>207</v>
      </c>
    </row>
    <row r="3379" s="14" customFormat="1">
      <c r="A3379" s="14"/>
      <c r="B3379" s="249"/>
      <c r="C3379" s="250"/>
      <c r="D3379" s="240" t="s">
        <v>327</v>
      </c>
      <c r="E3379" s="251" t="s">
        <v>19</v>
      </c>
      <c r="F3379" s="252" t="s">
        <v>3820</v>
      </c>
      <c r="G3379" s="250"/>
      <c r="H3379" s="253">
        <v>11.598000000000001</v>
      </c>
      <c r="I3379" s="254"/>
      <c r="J3379" s="250"/>
      <c r="K3379" s="250"/>
      <c r="L3379" s="255"/>
      <c r="M3379" s="256"/>
      <c r="N3379" s="257"/>
      <c r="O3379" s="257"/>
      <c r="P3379" s="257"/>
      <c r="Q3379" s="257"/>
      <c r="R3379" s="257"/>
      <c r="S3379" s="257"/>
      <c r="T3379" s="258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9" t="s">
        <v>327</v>
      </c>
      <c r="AU3379" s="259" t="s">
        <v>85</v>
      </c>
      <c r="AV3379" s="14" t="s">
        <v>85</v>
      </c>
      <c r="AW3379" s="14" t="s">
        <v>36</v>
      </c>
      <c r="AX3379" s="14" t="s">
        <v>75</v>
      </c>
      <c r="AY3379" s="259" t="s">
        <v>207</v>
      </c>
    </row>
    <row r="3380" s="13" customFormat="1">
      <c r="A3380" s="13"/>
      <c r="B3380" s="238"/>
      <c r="C3380" s="239"/>
      <c r="D3380" s="240" t="s">
        <v>327</v>
      </c>
      <c r="E3380" s="241" t="s">
        <v>19</v>
      </c>
      <c r="F3380" s="242" t="s">
        <v>1625</v>
      </c>
      <c r="G3380" s="239"/>
      <c r="H3380" s="241" t="s">
        <v>19</v>
      </c>
      <c r="I3380" s="243"/>
      <c r="J3380" s="239"/>
      <c r="K3380" s="239"/>
      <c r="L3380" s="244"/>
      <c r="M3380" s="245"/>
      <c r="N3380" s="246"/>
      <c r="O3380" s="246"/>
      <c r="P3380" s="246"/>
      <c r="Q3380" s="246"/>
      <c r="R3380" s="246"/>
      <c r="S3380" s="246"/>
      <c r="T3380" s="247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8" t="s">
        <v>327</v>
      </c>
      <c r="AU3380" s="248" t="s">
        <v>85</v>
      </c>
      <c r="AV3380" s="13" t="s">
        <v>82</v>
      </c>
      <c r="AW3380" s="13" t="s">
        <v>36</v>
      </c>
      <c r="AX3380" s="13" t="s">
        <v>75</v>
      </c>
      <c r="AY3380" s="248" t="s">
        <v>207</v>
      </c>
    </row>
    <row r="3381" s="14" customFormat="1">
      <c r="A3381" s="14"/>
      <c r="B3381" s="249"/>
      <c r="C3381" s="250"/>
      <c r="D3381" s="240" t="s">
        <v>327</v>
      </c>
      <c r="E3381" s="251" t="s">
        <v>19</v>
      </c>
      <c r="F3381" s="252" t="s">
        <v>3821</v>
      </c>
      <c r="G3381" s="250"/>
      <c r="H3381" s="253">
        <v>5.6959999999999997</v>
      </c>
      <c r="I3381" s="254"/>
      <c r="J3381" s="250"/>
      <c r="K3381" s="250"/>
      <c r="L3381" s="255"/>
      <c r="M3381" s="256"/>
      <c r="N3381" s="257"/>
      <c r="O3381" s="257"/>
      <c r="P3381" s="257"/>
      <c r="Q3381" s="257"/>
      <c r="R3381" s="257"/>
      <c r="S3381" s="257"/>
      <c r="T3381" s="258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9" t="s">
        <v>327</v>
      </c>
      <c r="AU3381" s="259" t="s">
        <v>85</v>
      </c>
      <c r="AV3381" s="14" t="s">
        <v>85</v>
      </c>
      <c r="AW3381" s="14" t="s">
        <v>36</v>
      </c>
      <c r="AX3381" s="14" t="s">
        <v>75</v>
      </c>
      <c r="AY3381" s="259" t="s">
        <v>207</v>
      </c>
    </row>
    <row r="3382" s="13" customFormat="1">
      <c r="A3382" s="13"/>
      <c r="B3382" s="238"/>
      <c r="C3382" s="239"/>
      <c r="D3382" s="240" t="s">
        <v>327</v>
      </c>
      <c r="E3382" s="241" t="s">
        <v>19</v>
      </c>
      <c r="F3382" s="242" t="s">
        <v>1332</v>
      </c>
      <c r="G3382" s="239"/>
      <c r="H3382" s="241" t="s">
        <v>19</v>
      </c>
      <c r="I3382" s="243"/>
      <c r="J3382" s="239"/>
      <c r="K3382" s="239"/>
      <c r="L3382" s="244"/>
      <c r="M3382" s="245"/>
      <c r="N3382" s="246"/>
      <c r="O3382" s="246"/>
      <c r="P3382" s="246"/>
      <c r="Q3382" s="246"/>
      <c r="R3382" s="246"/>
      <c r="S3382" s="246"/>
      <c r="T3382" s="247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8" t="s">
        <v>327</v>
      </c>
      <c r="AU3382" s="248" t="s">
        <v>85</v>
      </c>
      <c r="AV3382" s="13" t="s">
        <v>82</v>
      </c>
      <c r="AW3382" s="13" t="s">
        <v>36</v>
      </c>
      <c r="AX3382" s="13" t="s">
        <v>75</v>
      </c>
      <c r="AY3382" s="248" t="s">
        <v>207</v>
      </c>
    </row>
    <row r="3383" s="14" customFormat="1">
      <c r="A3383" s="14"/>
      <c r="B3383" s="249"/>
      <c r="C3383" s="250"/>
      <c r="D3383" s="240" t="s">
        <v>327</v>
      </c>
      <c r="E3383" s="251" t="s">
        <v>19</v>
      </c>
      <c r="F3383" s="252" t="s">
        <v>3822</v>
      </c>
      <c r="G3383" s="250"/>
      <c r="H3383" s="253">
        <v>13.617000000000001</v>
      </c>
      <c r="I3383" s="254"/>
      <c r="J3383" s="250"/>
      <c r="K3383" s="250"/>
      <c r="L3383" s="255"/>
      <c r="M3383" s="256"/>
      <c r="N3383" s="257"/>
      <c r="O3383" s="257"/>
      <c r="P3383" s="257"/>
      <c r="Q3383" s="257"/>
      <c r="R3383" s="257"/>
      <c r="S3383" s="257"/>
      <c r="T3383" s="258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9" t="s">
        <v>327</v>
      </c>
      <c r="AU3383" s="259" t="s">
        <v>85</v>
      </c>
      <c r="AV3383" s="14" t="s">
        <v>85</v>
      </c>
      <c r="AW3383" s="14" t="s">
        <v>36</v>
      </c>
      <c r="AX3383" s="14" t="s">
        <v>75</v>
      </c>
      <c r="AY3383" s="259" t="s">
        <v>207</v>
      </c>
    </row>
    <row r="3384" s="14" customFormat="1">
      <c r="A3384" s="14"/>
      <c r="B3384" s="249"/>
      <c r="C3384" s="250"/>
      <c r="D3384" s="240" t="s">
        <v>327</v>
      </c>
      <c r="E3384" s="251" t="s">
        <v>19</v>
      </c>
      <c r="F3384" s="252" t="s">
        <v>3823</v>
      </c>
      <c r="G3384" s="250"/>
      <c r="H3384" s="253">
        <v>12.762000000000001</v>
      </c>
      <c r="I3384" s="254"/>
      <c r="J3384" s="250"/>
      <c r="K3384" s="250"/>
      <c r="L3384" s="255"/>
      <c r="M3384" s="256"/>
      <c r="N3384" s="257"/>
      <c r="O3384" s="257"/>
      <c r="P3384" s="257"/>
      <c r="Q3384" s="257"/>
      <c r="R3384" s="257"/>
      <c r="S3384" s="257"/>
      <c r="T3384" s="258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9" t="s">
        <v>327</v>
      </c>
      <c r="AU3384" s="259" t="s">
        <v>85</v>
      </c>
      <c r="AV3384" s="14" t="s">
        <v>85</v>
      </c>
      <c r="AW3384" s="14" t="s">
        <v>36</v>
      </c>
      <c r="AX3384" s="14" t="s">
        <v>75</v>
      </c>
      <c r="AY3384" s="259" t="s">
        <v>207</v>
      </c>
    </row>
    <row r="3385" s="13" customFormat="1">
      <c r="A3385" s="13"/>
      <c r="B3385" s="238"/>
      <c r="C3385" s="239"/>
      <c r="D3385" s="240" t="s">
        <v>327</v>
      </c>
      <c r="E3385" s="241" t="s">
        <v>19</v>
      </c>
      <c r="F3385" s="242" t="s">
        <v>3824</v>
      </c>
      <c r="G3385" s="239"/>
      <c r="H3385" s="241" t="s">
        <v>19</v>
      </c>
      <c r="I3385" s="243"/>
      <c r="J3385" s="239"/>
      <c r="K3385" s="239"/>
      <c r="L3385" s="244"/>
      <c r="M3385" s="245"/>
      <c r="N3385" s="246"/>
      <c r="O3385" s="246"/>
      <c r="P3385" s="246"/>
      <c r="Q3385" s="246"/>
      <c r="R3385" s="246"/>
      <c r="S3385" s="246"/>
      <c r="T3385" s="247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8" t="s">
        <v>327</v>
      </c>
      <c r="AU3385" s="248" t="s">
        <v>85</v>
      </c>
      <c r="AV3385" s="13" t="s">
        <v>82</v>
      </c>
      <c r="AW3385" s="13" t="s">
        <v>36</v>
      </c>
      <c r="AX3385" s="13" t="s">
        <v>75</v>
      </c>
      <c r="AY3385" s="248" t="s">
        <v>207</v>
      </c>
    </row>
    <row r="3386" s="14" customFormat="1">
      <c r="A3386" s="14"/>
      <c r="B3386" s="249"/>
      <c r="C3386" s="250"/>
      <c r="D3386" s="240" t="s">
        <v>327</v>
      </c>
      <c r="E3386" s="251" t="s">
        <v>19</v>
      </c>
      <c r="F3386" s="252" t="s">
        <v>3825</v>
      </c>
      <c r="G3386" s="250"/>
      <c r="H3386" s="253">
        <v>2.4990000000000001</v>
      </c>
      <c r="I3386" s="254"/>
      <c r="J3386" s="250"/>
      <c r="K3386" s="250"/>
      <c r="L3386" s="255"/>
      <c r="M3386" s="256"/>
      <c r="N3386" s="257"/>
      <c r="O3386" s="257"/>
      <c r="P3386" s="257"/>
      <c r="Q3386" s="257"/>
      <c r="R3386" s="257"/>
      <c r="S3386" s="257"/>
      <c r="T3386" s="258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9" t="s">
        <v>327</v>
      </c>
      <c r="AU3386" s="259" t="s">
        <v>85</v>
      </c>
      <c r="AV3386" s="14" t="s">
        <v>85</v>
      </c>
      <c r="AW3386" s="14" t="s">
        <v>36</v>
      </c>
      <c r="AX3386" s="14" t="s">
        <v>75</v>
      </c>
      <c r="AY3386" s="259" t="s">
        <v>207</v>
      </c>
    </row>
    <row r="3387" s="13" customFormat="1">
      <c r="A3387" s="13"/>
      <c r="B3387" s="238"/>
      <c r="C3387" s="239"/>
      <c r="D3387" s="240" t="s">
        <v>327</v>
      </c>
      <c r="E3387" s="241" t="s">
        <v>19</v>
      </c>
      <c r="F3387" s="242" t="s">
        <v>1314</v>
      </c>
      <c r="G3387" s="239"/>
      <c r="H3387" s="241" t="s">
        <v>19</v>
      </c>
      <c r="I3387" s="243"/>
      <c r="J3387" s="239"/>
      <c r="K3387" s="239"/>
      <c r="L3387" s="244"/>
      <c r="M3387" s="245"/>
      <c r="N3387" s="246"/>
      <c r="O3387" s="246"/>
      <c r="P3387" s="246"/>
      <c r="Q3387" s="246"/>
      <c r="R3387" s="246"/>
      <c r="S3387" s="246"/>
      <c r="T3387" s="247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8" t="s">
        <v>327</v>
      </c>
      <c r="AU3387" s="248" t="s">
        <v>85</v>
      </c>
      <c r="AV3387" s="13" t="s">
        <v>82</v>
      </c>
      <c r="AW3387" s="13" t="s">
        <v>36</v>
      </c>
      <c r="AX3387" s="13" t="s">
        <v>75</v>
      </c>
      <c r="AY3387" s="248" t="s">
        <v>207</v>
      </c>
    </row>
    <row r="3388" s="14" customFormat="1">
      <c r="A3388" s="14"/>
      <c r="B3388" s="249"/>
      <c r="C3388" s="250"/>
      <c r="D3388" s="240" t="s">
        <v>327</v>
      </c>
      <c r="E3388" s="251" t="s">
        <v>19</v>
      </c>
      <c r="F3388" s="252" t="s">
        <v>1315</v>
      </c>
      <c r="G3388" s="250"/>
      <c r="H3388" s="253">
        <v>25.667000000000002</v>
      </c>
      <c r="I3388" s="254"/>
      <c r="J3388" s="250"/>
      <c r="K3388" s="250"/>
      <c r="L3388" s="255"/>
      <c r="M3388" s="256"/>
      <c r="N3388" s="257"/>
      <c r="O3388" s="257"/>
      <c r="P3388" s="257"/>
      <c r="Q3388" s="257"/>
      <c r="R3388" s="257"/>
      <c r="S3388" s="257"/>
      <c r="T3388" s="258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9" t="s">
        <v>327</v>
      </c>
      <c r="AU3388" s="259" t="s">
        <v>85</v>
      </c>
      <c r="AV3388" s="14" t="s">
        <v>85</v>
      </c>
      <c r="AW3388" s="14" t="s">
        <v>36</v>
      </c>
      <c r="AX3388" s="14" t="s">
        <v>75</v>
      </c>
      <c r="AY3388" s="259" t="s">
        <v>207</v>
      </c>
    </row>
    <row r="3389" s="14" customFormat="1">
      <c r="A3389" s="14"/>
      <c r="B3389" s="249"/>
      <c r="C3389" s="250"/>
      <c r="D3389" s="240" t="s">
        <v>327</v>
      </c>
      <c r="E3389" s="251" t="s">
        <v>19</v>
      </c>
      <c r="F3389" s="252" t="s">
        <v>1316</v>
      </c>
      <c r="G3389" s="250"/>
      <c r="H3389" s="253">
        <v>5.2800000000000002</v>
      </c>
      <c r="I3389" s="254"/>
      <c r="J3389" s="250"/>
      <c r="K3389" s="250"/>
      <c r="L3389" s="255"/>
      <c r="M3389" s="256"/>
      <c r="N3389" s="257"/>
      <c r="O3389" s="257"/>
      <c r="P3389" s="257"/>
      <c r="Q3389" s="257"/>
      <c r="R3389" s="257"/>
      <c r="S3389" s="257"/>
      <c r="T3389" s="258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9" t="s">
        <v>327</v>
      </c>
      <c r="AU3389" s="259" t="s">
        <v>85</v>
      </c>
      <c r="AV3389" s="14" t="s">
        <v>85</v>
      </c>
      <c r="AW3389" s="14" t="s">
        <v>36</v>
      </c>
      <c r="AX3389" s="14" t="s">
        <v>75</v>
      </c>
      <c r="AY3389" s="259" t="s">
        <v>207</v>
      </c>
    </row>
    <row r="3390" s="13" customFormat="1">
      <c r="A3390" s="13"/>
      <c r="B3390" s="238"/>
      <c r="C3390" s="239"/>
      <c r="D3390" s="240" t="s">
        <v>327</v>
      </c>
      <c r="E3390" s="241" t="s">
        <v>19</v>
      </c>
      <c r="F3390" s="242" t="s">
        <v>1356</v>
      </c>
      <c r="G3390" s="239"/>
      <c r="H3390" s="241" t="s">
        <v>19</v>
      </c>
      <c r="I3390" s="243"/>
      <c r="J3390" s="239"/>
      <c r="K3390" s="239"/>
      <c r="L3390" s="244"/>
      <c r="M3390" s="245"/>
      <c r="N3390" s="246"/>
      <c r="O3390" s="246"/>
      <c r="P3390" s="246"/>
      <c r="Q3390" s="246"/>
      <c r="R3390" s="246"/>
      <c r="S3390" s="246"/>
      <c r="T3390" s="247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8" t="s">
        <v>327</v>
      </c>
      <c r="AU3390" s="248" t="s">
        <v>85</v>
      </c>
      <c r="AV3390" s="13" t="s">
        <v>82</v>
      </c>
      <c r="AW3390" s="13" t="s">
        <v>36</v>
      </c>
      <c r="AX3390" s="13" t="s">
        <v>75</v>
      </c>
      <c r="AY3390" s="248" t="s">
        <v>207</v>
      </c>
    </row>
    <row r="3391" s="14" customFormat="1">
      <c r="A3391" s="14"/>
      <c r="B3391" s="249"/>
      <c r="C3391" s="250"/>
      <c r="D3391" s="240" t="s">
        <v>327</v>
      </c>
      <c r="E3391" s="251" t="s">
        <v>19</v>
      </c>
      <c r="F3391" s="252" t="s">
        <v>1357</v>
      </c>
      <c r="G3391" s="250"/>
      <c r="H3391" s="253">
        <v>5.7199999999999998</v>
      </c>
      <c r="I3391" s="254"/>
      <c r="J3391" s="250"/>
      <c r="K3391" s="250"/>
      <c r="L3391" s="255"/>
      <c r="M3391" s="256"/>
      <c r="N3391" s="257"/>
      <c r="O3391" s="257"/>
      <c r="P3391" s="257"/>
      <c r="Q3391" s="257"/>
      <c r="R3391" s="257"/>
      <c r="S3391" s="257"/>
      <c r="T3391" s="258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9" t="s">
        <v>327</v>
      </c>
      <c r="AU3391" s="259" t="s">
        <v>85</v>
      </c>
      <c r="AV3391" s="14" t="s">
        <v>85</v>
      </c>
      <c r="AW3391" s="14" t="s">
        <v>36</v>
      </c>
      <c r="AX3391" s="14" t="s">
        <v>75</v>
      </c>
      <c r="AY3391" s="259" t="s">
        <v>207</v>
      </c>
    </row>
    <row r="3392" s="16" customFormat="1">
      <c r="A3392" s="16"/>
      <c r="B3392" s="271"/>
      <c r="C3392" s="272"/>
      <c r="D3392" s="240" t="s">
        <v>327</v>
      </c>
      <c r="E3392" s="273" t="s">
        <v>19</v>
      </c>
      <c r="F3392" s="274" t="s">
        <v>420</v>
      </c>
      <c r="G3392" s="272"/>
      <c r="H3392" s="275">
        <v>238.83000000000001</v>
      </c>
      <c r="I3392" s="276"/>
      <c r="J3392" s="272"/>
      <c r="K3392" s="272"/>
      <c r="L3392" s="277"/>
      <c r="M3392" s="278"/>
      <c r="N3392" s="279"/>
      <c r="O3392" s="279"/>
      <c r="P3392" s="279"/>
      <c r="Q3392" s="279"/>
      <c r="R3392" s="279"/>
      <c r="S3392" s="279"/>
      <c r="T3392" s="280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81" t="s">
        <v>327</v>
      </c>
      <c r="AU3392" s="281" t="s">
        <v>85</v>
      </c>
      <c r="AV3392" s="16" t="s">
        <v>216</v>
      </c>
      <c r="AW3392" s="16" t="s">
        <v>36</v>
      </c>
      <c r="AX3392" s="16" t="s">
        <v>75</v>
      </c>
      <c r="AY3392" s="281" t="s">
        <v>207</v>
      </c>
    </row>
    <row r="3393" s="13" customFormat="1">
      <c r="A3393" s="13"/>
      <c r="B3393" s="238"/>
      <c r="C3393" s="239"/>
      <c r="D3393" s="240" t="s">
        <v>327</v>
      </c>
      <c r="E3393" s="241" t="s">
        <v>19</v>
      </c>
      <c r="F3393" s="242" t="s">
        <v>769</v>
      </c>
      <c r="G3393" s="239"/>
      <c r="H3393" s="241" t="s">
        <v>19</v>
      </c>
      <c r="I3393" s="243"/>
      <c r="J3393" s="239"/>
      <c r="K3393" s="239"/>
      <c r="L3393" s="244"/>
      <c r="M3393" s="245"/>
      <c r="N3393" s="246"/>
      <c r="O3393" s="246"/>
      <c r="P3393" s="246"/>
      <c r="Q3393" s="246"/>
      <c r="R3393" s="246"/>
      <c r="S3393" s="246"/>
      <c r="T3393" s="247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8" t="s">
        <v>327</v>
      </c>
      <c r="AU3393" s="248" t="s">
        <v>85</v>
      </c>
      <c r="AV3393" s="13" t="s">
        <v>82</v>
      </c>
      <c r="AW3393" s="13" t="s">
        <v>36</v>
      </c>
      <c r="AX3393" s="13" t="s">
        <v>75</v>
      </c>
      <c r="AY3393" s="248" t="s">
        <v>207</v>
      </c>
    </row>
    <row r="3394" s="13" customFormat="1">
      <c r="A3394" s="13"/>
      <c r="B3394" s="238"/>
      <c r="C3394" s="239"/>
      <c r="D3394" s="240" t="s">
        <v>327</v>
      </c>
      <c r="E3394" s="241" t="s">
        <v>19</v>
      </c>
      <c r="F3394" s="242" t="s">
        <v>1392</v>
      </c>
      <c r="G3394" s="239"/>
      <c r="H3394" s="241" t="s">
        <v>19</v>
      </c>
      <c r="I3394" s="243"/>
      <c r="J3394" s="239"/>
      <c r="K3394" s="239"/>
      <c r="L3394" s="244"/>
      <c r="M3394" s="245"/>
      <c r="N3394" s="246"/>
      <c r="O3394" s="246"/>
      <c r="P3394" s="246"/>
      <c r="Q3394" s="246"/>
      <c r="R3394" s="246"/>
      <c r="S3394" s="246"/>
      <c r="T3394" s="247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8" t="s">
        <v>327</v>
      </c>
      <c r="AU3394" s="248" t="s">
        <v>85</v>
      </c>
      <c r="AV3394" s="13" t="s">
        <v>82</v>
      </c>
      <c r="AW3394" s="13" t="s">
        <v>36</v>
      </c>
      <c r="AX3394" s="13" t="s">
        <v>75</v>
      </c>
      <c r="AY3394" s="248" t="s">
        <v>207</v>
      </c>
    </row>
    <row r="3395" s="14" customFormat="1">
      <c r="A3395" s="14"/>
      <c r="B3395" s="249"/>
      <c r="C3395" s="250"/>
      <c r="D3395" s="240" t="s">
        <v>327</v>
      </c>
      <c r="E3395" s="251" t="s">
        <v>19</v>
      </c>
      <c r="F3395" s="252" t="s">
        <v>3826</v>
      </c>
      <c r="G3395" s="250"/>
      <c r="H3395" s="253">
        <v>41.195999999999998</v>
      </c>
      <c r="I3395" s="254"/>
      <c r="J3395" s="250"/>
      <c r="K3395" s="250"/>
      <c r="L3395" s="255"/>
      <c r="M3395" s="256"/>
      <c r="N3395" s="257"/>
      <c r="O3395" s="257"/>
      <c r="P3395" s="257"/>
      <c r="Q3395" s="257"/>
      <c r="R3395" s="257"/>
      <c r="S3395" s="257"/>
      <c r="T3395" s="258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9" t="s">
        <v>327</v>
      </c>
      <c r="AU3395" s="259" t="s">
        <v>85</v>
      </c>
      <c r="AV3395" s="14" t="s">
        <v>85</v>
      </c>
      <c r="AW3395" s="14" t="s">
        <v>36</v>
      </c>
      <c r="AX3395" s="14" t="s">
        <v>75</v>
      </c>
      <c r="AY3395" s="259" t="s">
        <v>207</v>
      </c>
    </row>
    <row r="3396" s="13" customFormat="1">
      <c r="A3396" s="13"/>
      <c r="B3396" s="238"/>
      <c r="C3396" s="239"/>
      <c r="D3396" s="240" t="s">
        <v>327</v>
      </c>
      <c r="E3396" s="241" t="s">
        <v>19</v>
      </c>
      <c r="F3396" s="242" t="s">
        <v>3371</v>
      </c>
      <c r="G3396" s="239"/>
      <c r="H3396" s="241" t="s">
        <v>19</v>
      </c>
      <c r="I3396" s="243"/>
      <c r="J3396" s="239"/>
      <c r="K3396" s="239"/>
      <c r="L3396" s="244"/>
      <c r="M3396" s="245"/>
      <c r="N3396" s="246"/>
      <c r="O3396" s="246"/>
      <c r="P3396" s="246"/>
      <c r="Q3396" s="246"/>
      <c r="R3396" s="246"/>
      <c r="S3396" s="246"/>
      <c r="T3396" s="247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8" t="s">
        <v>327</v>
      </c>
      <c r="AU3396" s="248" t="s">
        <v>85</v>
      </c>
      <c r="AV3396" s="13" t="s">
        <v>82</v>
      </c>
      <c r="AW3396" s="13" t="s">
        <v>36</v>
      </c>
      <c r="AX3396" s="13" t="s">
        <v>75</v>
      </c>
      <c r="AY3396" s="248" t="s">
        <v>207</v>
      </c>
    </row>
    <row r="3397" s="14" customFormat="1">
      <c r="A3397" s="14"/>
      <c r="B3397" s="249"/>
      <c r="C3397" s="250"/>
      <c r="D3397" s="240" t="s">
        <v>327</v>
      </c>
      <c r="E3397" s="251" t="s">
        <v>19</v>
      </c>
      <c r="F3397" s="252" t="s">
        <v>3827</v>
      </c>
      <c r="G3397" s="250"/>
      <c r="H3397" s="253">
        <v>26.731999999999999</v>
      </c>
      <c r="I3397" s="254"/>
      <c r="J3397" s="250"/>
      <c r="K3397" s="250"/>
      <c r="L3397" s="255"/>
      <c r="M3397" s="256"/>
      <c r="N3397" s="257"/>
      <c r="O3397" s="257"/>
      <c r="P3397" s="257"/>
      <c r="Q3397" s="257"/>
      <c r="R3397" s="257"/>
      <c r="S3397" s="257"/>
      <c r="T3397" s="258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9" t="s">
        <v>327</v>
      </c>
      <c r="AU3397" s="259" t="s">
        <v>85</v>
      </c>
      <c r="AV3397" s="14" t="s">
        <v>85</v>
      </c>
      <c r="AW3397" s="14" t="s">
        <v>36</v>
      </c>
      <c r="AX3397" s="14" t="s">
        <v>75</v>
      </c>
      <c r="AY3397" s="259" t="s">
        <v>207</v>
      </c>
    </row>
    <row r="3398" s="13" customFormat="1">
      <c r="A3398" s="13"/>
      <c r="B3398" s="238"/>
      <c r="C3398" s="239"/>
      <c r="D3398" s="240" t="s">
        <v>327</v>
      </c>
      <c r="E3398" s="241" t="s">
        <v>19</v>
      </c>
      <c r="F3398" s="242" t="s">
        <v>3828</v>
      </c>
      <c r="G3398" s="239"/>
      <c r="H3398" s="241" t="s">
        <v>19</v>
      </c>
      <c r="I3398" s="243"/>
      <c r="J3398" s="239"/>
      <c r="K3398" s="239"/>
      <c r="L3398" s="244"/>
      <c r="M3398" s="245"/>
      <c r="N3398" s="246"/>
      <c r="O3398" s="246"/>
      <c r="P3398" s="246"/>
      <c r="Q3398" s="246"/>
      <c r="R3398" s="246"/>
      <c r="S3398" s="246"/>
      <c r="T3398" s="247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8" t="s">
        <v>327</v>
      </c>
      <c r="AU3398" s="248" t="s">
        <v>85</v>
      </c>
      <c r="AV3398" s="13" t="s">
        <v>82</v>
      </c>
      <c r="AW3398" s="13" t="s">
        <v>36</v>
      </c>
      <c r="AX3398" s="13" t="s">
        <v>75</v>
      </c>
      <c r="AY3398" s="248" t="s">
        <v>207</v>
      </c>
    </row>
    <row r="3399" s="14" customFormat="1">
      <c r="A3399" s="14"/>
      <c r="B3399" s="249"/>
      <c r="C3399" s="250"/>
      <c r="D3399" s="240" t="s">
        <v>327</v>
      </c>
      <c r="E3399" s="251" t="s">
        <v>19</v>
      </c>
      <c r="F3399" s="252" t="s">
        <v>3827</v>
      </c>
      <c r="G3399" s="250"/>
      <c r="H3399" s="253">
        <v>26.731999999999999</v>
      </c>
      <c r="I3399" s="254"/>
      <c r="J3399" s="250"/>
      <c r="K3399" s="250"/>
      <c r="L3399" s="255"/>
      <c r="M3399" s="256"/>
      <c r="N3399" s="257"/>
      <c r="O3399" s="257"/>
      <c r="P3399" s="257"/>
      <c r="Q3399" s="257"/>
      <c r="R3399" s="257"/>
      <c r="S3399" s="257"/>
      <c r="T3399" s="258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9" t="s">
        <v>327</v>
      </c>
      <c r="AU3399" s="259" t="s">
        <v>85</v>
      </c>
      <c r="AV3399" s="14" t="s">
        <v>85</v>
      </c>
      <c r="AW3399" s="14" t="s">
        <v>36</v>
      </c>
      <c r="AX3399" s="14" t="s">
        <v>75</v>
      </c>
      <c r="AY3399" s="259" t="s">
        <v>207</v>
      </c>
    </row>
    <row r="3400" s="13" customFormat="1">
      <c r="A3400" s="13"/>
      <c r="B3400" s="238"/>
      <c r="C3400" s="239"/>
      <c r="D3400" s="240" t="s">
        <v>327</v>
      </c>
      <c r="E3400" s="241" t="s">
        <v>19</v>
      </c>
      <c r="F3400" s="242" t="s">
        <v>3829</v>
      </c>
      <c r="G3400" s="239"/>
      <c r="H3400" s="241" t="s">
        <v>19</v>
      </c>
      <c r="I3400" s="243"/>
      <c r="J3400" s="239"/>
      <c r="K3400" s="239"/>
      <c r="L3400" s="244"/>
      <c r="M3400" s="245"/>
      <c r="N3400" s="246"/>
      <c r="O3400" s="246"/>
      <c r="P3400" s="246"/>
      <c r="Q3400" s="246"/>
      <c r="R3400" s="246"/>
      <c r="S3400" s="246"/>
      <c r="T3400" s="247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8" t="s">
        <v>327</v>
      </c>
      <c r="AU3400" s="248" t="s">
        <v>85</v>
      </c>
      <c r="AV3400" s="13" t="s">
        <v>82</v>
      </c>
      <c r="AW3400" s="13" t="s">
        <v>36</v>
      </c>
      <c r="AX3400" s="13" t="s">
        <v>75</v>
      </c>
      <c r="AY3400" s="248" t="s">
        <v>207</v>
      </c>
    </row>
    <row r="3401" s="14" customFormat="1">
      <c r="A3401" s="14"/>
      <c r="B3401" s="249"/>
      <c r="C3401" s="250"/>
      <c r="D3401" s="240" t="s">
        <v>327</v>
      </c>
      <c r="E3401" s="251" t="s">
        <v>19</v>
      </c>
      <c r="F3401" s="252" t="s">
        <v>3827</v>
      </c>
      <c r="G3401" s="250"/>
      <c r="H3401" s="253">
        <v>26.731999999999999</v>
      </c>
      <c r="I3401" s="254"/>
      <c r="J3401" s="250"/>
      <c r="K3401" s="250"/>
      <c r="L3401" s="255"/>
      <c r="M3401" s="256"/>
      <c r="N3401" s="257"/>
      <c r="O3401" s="257"/>
      <c r="P3401" s="257"/>
      <c r="Q3401" s="257"/>
      <c r="R3401" s="257"/>
      <c r="S3401" s="257"/>
      <c r="T3401" s="258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9" t="s">
        <v>327</v>
      </c>
      <c r="AU3401" s="259" t="s">
        <v>85</v>
      </c>
      <c r="AV3401" s="14" t="s">
        <v>85</v>
      </c>
      <c r="AW3401" s="14" t="s">
        <v>36</v>
      </c>
      <c r="AX3401" s="14" t="s">
        <v>75</v>
      </c>
      <c r="AY3401" s="259" t="s">
        <v>207</v>
      </c>
    </row>
    <row r="3402" s="13" customFormat="1">
      <c r="A3402" s="13"/>
      <c r="B3402" s="238"/>
      <c r="C3402" s="239"/>
      <c r="D3402" s="240" t="s">
        <v>327</v>
      </c>
      <c r="E3402" s="241" t="s">
        <v>19</v>
      </c>
      <c r="F3402" s="242" t="s">
        <v>3376</v>
      </c>
      <c r="G3402" s="239"/>
      <c r="H3402" s="241" t="s">
        <v>19</v>
      </c>
      <c r="I3402" s="243"/>
      <c r="J3402" s="239"/>
      <c r="K3402" s="239"/>
      <c r="L3402" s="244"/>
      <c r="M3402" s="245"/>
      <c r="N3402" s="246"/>
      <c r="O3402" s="246"/>
      <c r="P3402" s="246"/>
      <c r="Q3402" s="246"/>
      <c r="R3402" s="246"/>
      <c r="S3402" s="246"/>
      <c r="T3402" s="247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8" t="s">
        <v>327</v>
      </c>
      <c r="AU3402" s="248" t="s">
        <v>85</v>
      </c>
      <c r="AV3402" s="13" t="s">
        <v>82</v>
      </c>
      <c r="AW3402" s="13" t="s">
        <v>36</v>
      </c>
      <c r="AX3402" s="13" t="s">
        <v>75</v>
      </c>
      <c r="AY3402" s="248" t="s">
        <v>207</v>
      </c>
    </row>
    <row r="3403" s="14" customFormat="1">
      <c r="A3403" s="14"/>
      <c r="B3403" s="249"/>
      <c r="C3403" s="250"/>
      <c r="D3403" s="240" t="s">
        <v>327</v>
      </c>
      <c r="E3403" s="251" t="s">
        <v>19</v>
      </c>
      <c r="F3403" s="252" t="s">
        <v>3827</v>
      </c>
      <c r="G3403" s="250"/>
      <c r="H3403" s="253">
        <v>26.731999999999999</v>
      </c>
      <c r="I3403" s="254"/>
      <c r="J3403" s="250"/>
      <c r="K3403" s="250"/>
      <c r="L3403" s="255"/>
      <c r="M3403" s="256"/>
      <c r="N3403" s="257"/>
      <c r="O3403" s="257"/>
      <c r="P3403" s="257"/>
      <c r="Q3403" s="257"/>
      <c r="R3403" s="257"/>
      <c r="S3403" s="257"/>
      <c r="T3403" s="258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9" t="s">
        <v>327</v>
      </c>
      <c r="AU3403" s="259" t="s">
        <v>85</v>
      </c>
      <c r="AV3403" s="14" t="s">
        <v>85</v>
      </c>
      <c r="AW3403" s="14" t="s">
        <v>36</v>
      </c>
      <c r="AX3403" s="14" t="s">
        <v>75</v>
      </c>
      <c r="AY3403" s="259" t="s">
        <v>207</v>
      </c>
    </row>
    <row r="3404" s="16" customFormat="1">
      <c r="A3404" s="16"/>
      <c r="B3404" s="271"/>
      <c r="C3404" s="272"/>
      <c r="D3404" s="240" t="s">
        <v>327</v>
      </c>
      <c r="E3404" s="273" t="s">
        <v>19</v>
      </c>
      <c r="F3404" s="274" t="s">
        <v>420</v>
      </c>
      <c r="G3404" s="272"/>
      <c r="H3404" s="275">
        <v>148.124</v>
      </c>
      <c r="I3404" s="276"/>
      <c r="J3404" s="272"/>
      <c r="K3404" s="272"/>
      <c r="L3404" s="277"/>
      <c r="M3404" s="278"/>
      <c r="N3404" s="279"/>
      <c r="O3404" s="279"/>
      <c r="P3404" s="279"/>
      <c r="Q3404" s="279"/>
      <c r="R3404" s="279"/>
      <c r="S3404" s="279"/>
      <c r="T3404" s="280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T3404" s="281" t="s">
        <v>327</v>
      </c>
      <c r="AU3404" s="281" t="s">
        <v>85</v>
      </c>
      <c r="AV3404" s="16" t="s">
        <v>216</v>
      </c>
      <c r="AW3404" s="16" t="s">
        <v>36</v>
      </c>
      <c r="AX3404" s="16" t="s">
        <v>75</v>
      </c>
      <c r="AY3404" s="281" t="s">
        <v>207</v>
      </c>
    </row>
    <row r="3405" s="13" customFormat="1">
      <c r="A3405" s="13"/>
      <c r="B3405" s="238"/>
      <c r="C3405" s="239"/>
      <c r="D3405" s="240" t="s">
        <v>327</v>
      </c>
      <c r="E3405" s="241" t="s">
        <v>19</v>
      </c>
      <c r="F3405" s="242" t="s">
        <v>771</v>
      </c>
      <c r="G3405" s="239"/>
      <c r="H3405" s="241" t="s">
        <v>19</v>
      </c>
      <c r="I3405" s="243"/>
      <c r="J3405" s="239"/>
      <c r="K3405" s="239"/>
      <c r="L3405" s="244"/>
      <c r="M3405" s="245"/>
      <c r="N3405" s="246"/>
      <c r="O3405" s="246"/>
      <c r="P3405" s="246"/>
      <c r="Q3405" s="246"/>
      <c r="R3405" s="246"/>
      <c r="S3405" s="246"/>
      <c r="T3405" s="247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8" t="s">
        <v>327</v>
      </c>
      <c r="AU3405" s="248" t="s">
        <v>85</v>
      </c>
      <c r="AV3405" s="13" t="s">
        <v>82</v>
      </c>
      <c r="AW3405" s="13" t="s">
        <v>36</v>
      </c>
      <c r="AX3405" s="13" t="s">
        <v>75</v>
      </c>
      <c r="AY3405" s="248" t="s">
        <v>207</v>
      </c>
    </row>
    <row r="3406" s="13" customFormat="1">
      <c r="A3406" s="13"/>
      <c r="B3406" s="238"/>
      <c r="C3406" s="239"/>
      <c r="D3406" s="240" t="s">
        <v>327</v>
      </c>
      <c r="E3406" s="241" t="s">
        <v>19</v>
      </c>
      <c r="F3406" s="242" t="s">
        <v>1394</v>
      </c>
      <c r="G3406" s="239"/>
      <c r="H3406" s="241" t="s">
        <v>19</v>
      </c>
      <c r="I3406" s="243"/>
      <c r="J3406" s="239"/>
      <c r="K3406" s="239"/>
      <c r="L3406" s="244"/>
      <c r="M3406" s="245"/>
      <c r="N3406" s="246"/>
      <c r="O3406" s="246"/>
      <c r="P3406" s="246"/>
      <c r="Q3406" s="246"/>
      <c r="R3406" s="246"/>
      <c r="S3406" s="246"/>
      <c r="T3406" s="247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8" t="s">
        <v>327</v>
      </c>
      <c r="AU3406" s="248" t="s">
        <v>85</v>
      </c>
      <c r="AV3406" s="13" t="s">
        <v>82</v>
      </c>
      <c r="AW3406" s="13" t="s">
        <v>36</v>
      </c>
      <c r="AX3406" s="13" t="s">
        <v>75</v>
      </c>
      <c r="AY3406" s="248" t="s">
        <v>207</v>
      </c>
    </row>
    <row r="3407" s="14" customFormat="1">
      <c r="A3407" s="14"/>
      <c r="B3407" s="249"/>
      <c r="C3407" s="250"/>
      <c r="D3407" s="240" t="s">
        <v>327</v>
      </c>
      <c r="E3407" s="251" t="s">
        <v>19</v>
      </c>
      <c r="F3407" s="252" t="s">
        <v>1395</v>
      </c>
      <c r="G3407" s="250"/>
      <c r="H3407" s="253">
        <v>2.2799999999999998</v>
      </c>
      <c r="I3407" s="254"/>
      <c r="J3407" s="250"/>
      <c r="K3407" s="250"/>
      <c r="L3407" s="255"/>
      <c r="M3407" s="256"/>
      <c r="N3407" s="257"/>
      <c r="O3407" s="257"/>
      <c r="P3407" s="257"/>
      <c r="Q3407" s="257"/>
      <c r="R3407" s="257"/>
      <c r="S3407" s="257"/>
      <c r="T3407" s="258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9" t="s">
        <v>327</v>
      </c>
      <c r="AU3407" s="259" t="s">
        <v>85</v>
      </c>
      <c r="AV3407" s="14" t="s">
        <v>85</v>
      </c>
      <c r="AW3407" s="14" t="s">
        <v>36</v>
      </c>
      <c r="AX3407" s="14" t="s">
        <v>75</v>
      </c>
      <c r="AY3407" s="259" t="s">
        <v>207</v>
      </c>
    </row>
    <row r="3408" s="13" customFormat="1">
      <c r="A3408" s="13"/>
      <c r="B3408" s="238"/>
      <c r="C3408" s="239"/>
      <c r="D3408" s="240" t="s">
        <v>327</v>
      </c>
      <c r="E3408" s="241" t="s">
        <v>19</v>
      </c>
      <c r="F3408" s="242" t="s">
        <v>3378</v>
      </c>
      <c r="G3408" s="239"/>
      <c r="H3408" s="241" t="s">
        <v>19</v>
      </c>
      <c r="I3408" s="243"/>
      <c r="J3408" s="239"/>
      <c r="K3408" s="239"/>
      <c r="L3408" s="244"/>
      <c r="M3408" s="245"/>
      <c r="N3408" s="246"/>
      <c r="O3408" s="246"/>
      <c r="P3408" s="246"/>
      <c r="Q3408" s="246"/>
      <c r="R3408" s="246"/>
      <c r="S3408" s="246"/>
      <c r="T3408" s="247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8" t="s">
        <v>327</v>
      </c>
      <c r="AU3408" s="248" t="s">
        <v>85</v>
      </c>
      <c r="AV3408" s="13" t="s">
        <v>82</v>
      </c>
      <c r="AW3408" s="13" t="s">
        <v>36</v>
      </c>
      <c r="AX3408" s="13" t="s">
        <v>75</v>
      </c>
      <c r="AY3408" s="248" t="s">
        <v>207</v>
      </c>
    </row>
    <row r="3409" s="14" customFormat="1">
      <c r="A3409" s="14"/>
      <c r="B3409" s="249"/>
      <c r="C3409" s="250"/>
      <c r="D3409" s="240" t="s">
        <v>327</v>
      </c>
      <c r="E3409" s="251" t="s">
        <v>19</v>
      </c>
      <c r="F3409" s="252" t="s">
        <v>3830</v>
      </c>
      <c r="G3409" s="250"/>
      <c r="H3409" s="253">
        <v>4.1799999999999997</v>
      </c>
      <c r="I3409" s="254"/>
      <c r="J3409" s="250"/>
      <c r="K3409" s="250"/>
      <c r="L3409" s="255"/>
      <c r="M3409" s="256"/>
      <c r="N3409" s="257"/>
      <c r="O3409" s="257"/>
      <c r="P3409" s="257"/>
      <c r="Q3409" s="257"/>
      <c r="R3409" s="257"/>
      <c r="S3409" s="257"/>
      <c r="T3409" s="258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9" t="s">
        <v>327</v>
      </c>
      <c r="AU3409" s="259" t="s">
        <v>85</v>
      </c>
      <c r="AV3409" s="14" t="s">
        <v>85</v>
      </c>
      <c r="AW3409" s="14" t="s">
        <v>36</v>
      </c>
      <c r="AX3409" s="14" t="s">
        <v>75</v>
      </c>
      <c r="AY3409" s="259" t="s">
        <v>207</v>
      </c>
    </row>
    <row r="3410" s="13" customFormat="1">
      <c r="A3410" s="13"/>
      <c r="B3410" s="238"/>
      <c r="C3410" s="239"/>
      <c r="D3410" s="240" t="s">
        <v>327</v>
      </c>
      <c r="E3410" s="241" t="s">
        <v>19</v>
      </c>
      <c r="F3410" s="242" t="s">
        <v>3513</v>
      </c>
      <c r="G3410" s="239"/>
      <c r="H3410" s="241" t="s">
        <v>19</v>
      </c>
      <c r="I3410" s="243"/>
      <c r="J3410" s="239"/>
      <c r="K3410" s="239"/>
      <c r="L3410" s="244"/>
      <c r="M3410" s="245"/>
      <c r="N3410" s="246"/>
      <c r="O3410" s="246"/>
      <c r="P3410" s="246"/>
      <c r="Q3410" s="246"/>
      <c r="R3410" s="246"/>
      <c r="S3410" s="246"/>
      <c r="T3410" s="247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8" t="s">
        <v>327</v>
      </c>
      <c r="AU3410" s="248" t="s">
        <v>85</v>
      </c>
      <c r="AV3410" s="13" t="s">
        <v>82</v>
      </c>
      <c r="AW3410" s="13" t="s">
        <v>36</v>
      </c>
      <c r="AX3410" s="13" t="s">
        <v>75</v>
      </c>
      <c r="AY3410" s="248" t="s">
        <v>207</v>
      </c>
    </row>
    <row r="3411" s="14" customFormat="1">
      <c r="A3411" s="14"/>
      <c r="B3411" s="249"/>
      <c r="C3411" s="250"/>
      <c r="D3411" s="240" t="s">
        <v>327</v>
      </c>
      <c r="E3411" s="251" t="s">
        <v>19</v>
      </c>
      <c r="F3411" s="252" t="s">
        <v>3831</v>
      </c>
      <c r="G3411" s="250"/>
      <c r="H3411" s="253">
        <v>7.8300000000000001</v>
      </c>
      <c r="I3411" s="254"/>
      <c r="J3411" s="250"/>
      <c r="K3411" s="250"/>
      <c r="L3411" s="255"/>
      <c r="M3411" s="256"/>
      <c r="N3411" s="257"/>
      <c r="O3411" s="257"/>
      <c r="P3411" s="257"/>
      <c r="Q3411" s="257"/>
      <c r="R3411" s="257"/>
      <c r="S3411" s="257"/>
      <c r="T3411" s="258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9" t="s">
        <v>327</v>
      </c>
      <c r="AU3411" s="259" t="s">
        <v>85</v>
      </c>
      <c r="AV3411" s="14" t="s">
        <v>85</v>
      </c>
      <c r="AW3411" s="14" t="s">
        <v>36</v>
      </c>
      <c r="AX3411" s="14" t="s">
        <v>75</v>
      </c>
      <c r="AY3411" s="259" t="s">
        <v>207</v>
      </c>
    </row>
    <row r="3412" s="13" customFormat="1">
      <c r="A3412" s="13"/>
      <c r="B3412" s="238"/>
      <c r="C3412" s="239"/>
      <c r="D3412" s="240" t="s">
        <v>327</v>
      </c>
      <c r="E3412" s="241" t="s">
        <v>19</v>
      </c>
      <c r="F3412" s="242" t="s">
        <v>3832</v>
      </c>
      <c r="G3412" s="239"/>
      <c r="H3412" s="241" t="s">
        <v>19</v>
      </c>
      <c r="I3412" s="243"/>
      <c r="J3412" s="239"/>
      <c r="K3412" s="239"/>
      <c r="L3412" s="244"/>
      <c r="M3412" s="245"/>
      <c r="N3412" s="246"/>
      <c r="O3412" s="246"/>
      <c r="P3412" s="246"/>
      <c r="Q3412" s="246"/>
      <c r="R3412" s="246"/>
      <c r="S3412" s="246"/>
      <c r="T3412" s="247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8" t="s">
        <v>327</v>
      </c>
      <c r="AU3412" s="248" t="s">
        <v>85</v>
      </c>
      <c r="AV3412" s="13" t="s">
        <v>82</v>
      </c>
      <c r="AW3412" s="13" t="s">
        <v>36</v>
      </c>
      <c r="AX3412" s="13" t="s">
        <v>75</v>
      </c>
      <c r="AY3412" s="248" t="s">
        <v>207</v>
      </c>
    </row>
    <row r="3413" s="14" customFormat="1">
      <c r="A3413" s="14"/>
      <c r="B3413" s="249"/>
      <c r="C3413" s="250"/>
      <c r="D3413" s="240" t="s">
        <v>327</v>
      </c>
      <c r="E3413" s="251" t="s">
        <v>19</v>
      </c>
      <c r="F3413" s="252" t="s">
        <v>3833</v>
      </c>
      <c r="G3413" s="250"/>
      <c r="H3413" s="253">
        <v>14.130000000000001</v>
      </c>
      <c r="I3413" s="254"/>
      <c r="J3413" s="250"/>
      <c r="K3413" s="250"/>
      <c r="L3413" s="255"/>
      <c r="M3413" s="256"/>
      <c r="N3413" s="257"/>
      <c r="O3413" s="257"/>
      <c r="P3413" s="257"/>
      <c r="Q3413" s="257"/>
      <c r="R3413" s="257"/>
      <c r="S3413" s="257"/>
      <c r="T3413" s="258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9" t="s">
        <v>327</v>
      </c>
      <c r="AU3413" s="259" t="s">
        <v>85</v>
      </c>
      <c r="AV3413" s="14" t="s">
        <v>85</v>
      </c>
      <c r="AW3413" s="14" t="s">
        <v>36</v>
      </c>
      <c r="AX3413" s="14" t="s">
        <v>75</v>
      </c>
      <c r="AY3413" s="259" t="s">
        <v>207</v>
      </c>
    </row>
    <row r="3414" s="13" customFormat="1">
      <c r="A3414" s="13"/>
      <c r="B3414" s="238"/>
      <c r="C3414" s="239"/>
      <c r="D3414" s="240" t="s">
        <v>327</v>
      </c>
      <c r="E3414" s="241" t="s">
        <v>19</v>
      </c>
      <c r="F3414" s="242" t="s">
        <v>3834</v>
      </c>
      <c r="G3414" s="239"/>
      <c r="H3414" s="241" t="s">
        <v>19</v>
      </c>
      <c r="I3414" s="243"/>
      <c r="J3414" s="239"/>
      <c r="K3414" s="239"/>
      <c r="L3414" s="244"/>
      <c r="M3414" s="245"/>
      <c r="N3414" s="246"/>
      <c r="O3414" s="246"/>
      <c r="P3414" s="246"/>
      <c r="Q3414" s="246"/>
      <c r="R3414" s="246"/>
      <c r="S3414" s="246"/>
      <c r="T3414" s="247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8" t="s">
        <v>327</v>
      </c>
      <c r="AU3414" s="248" t="s">
        <v>85</v>
      </c>
      <c r="AV3414" s="13" t="s">
        <v>82</v>
      </c>
      <c r="AW3414" s="13" t="s">
        <v>36</v>
      </c>
      <c r="AX3414" s="13" t="s">
        <v>75</v>
      </c>
      <c r="AY3414" s="248" t="s">
        <v>207</v>
      </c>
    </row>
    <row r="3415" s="14" customFormat="1">
      <c r="A3415" s="14"/>
      <c r="B3415" s="249"/>
      <c r="C3415" s="250"/>
      <c r="D3415" s="240" t="s">
        <v>327</v>
      </c>
      <c r="E3415" s="251" t="s">
        <v>19</v>
      </c>
      <c r="F3415" s="252" t="s">
        <v>3835</v>
      </c>
      <c r="G3415" s="250"/>
      <c r="H3415" s="253">
        <v>7.2000000000000002</v>
      </c>
      <c r="I3415" s="254"/>
      <c r="J3415" s="250"/>
      <c r="K3415" s="250"/>
      <c r="L3415" s="255"/>
      <c r="M3415" s="256"/>
      <c r="N3415" s="257"/>
      <c r="O3415" s="257"/>
      <c r="P3415" s="257"/>
      <c r="Q3415" s="257"/>
      <c r="R3415" s="257"/>
      <c r="S3415" s="257"/>
      <c r="T3415" s="258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9" t="s">
        <v>327</v>
      </c>
      <c r="AU3415" s="259" t="s">
        <v>85</v>
      </c>
      <c r="AV3415" s="14" t="s">
        <v>85</v>
      </c>
      <c r="AW3415" s="14" t="s">
        <v>36</v>
      </c>
      <c r="AX3415" s="14" t="s">
        <v>75</v>
      </c>
      <c r="AY3415" s="259" t="s">
        <v>207</v>
      </c>
    </row>
    <row r="3416" s="13" customFormat="1">
      <c r="A3416" s="13"/>
      <c r="B3416" s="238"/>
      <c r="C3416" s="239"/>
      <c r="D3416" s="240" t="s">
        <v>327</v>
      </c>
      <c r="E3416" s="241" t="s">
        <v>19</v>
      </c>
      <c r="F3416" s="242" t="s">
        <v>2802</v>
      </c>
      <c r="G3416" s="239"/>
      <c r="H3416" s="241" t="s">
        <v>19</v>
      </c>
      <c r="I3416" s="243"/>
      <c r="J3416" s="239"/>
      <c r="K3416" s="239"/>
      <c r="L3416" s="244"/>
      <c r="M3416" s="245"/>
      <c r="N3416" s="246"/>
      <c r="O3416" s="246"/>
      <c r="P3416" s="246"/>
      <c r="Q3416" s="246"/>
      <c r="R3416" s="246"/>
      <c r="S3416" s="246"/>
      <c r="T3416" s="247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8" t="s">
        <v>327</v>
      </c>
      <c r="AU3416" s="248" t="s">
        <v>85</v>
      </c>
      <c r="AV3416" s="13" t="s">
        <v>82</v>
      </c>
      <c r="AW3416" s="13" t="s">
        <v>36</v>
      </c>
      <c r="AX3416" s="13" t="s">
        <v>75</v>
      </c>
      <c r="AY3416" s="248" t="s">
        <v>207</v>
      </c>
    </row>
    <row r="3417" s="14" customFormat="1">
      <c r="A3417" s="14"/>
      <c r="B3417" s="249"/>
      <c r="C3417" s="250"/>
      <c r="D3417" s="240" t="s">
        <v>327</v>
      </c>
      <c r="E3417" s="251" t="s">
        <v>19</v>
      </c>
      <c r="F3417" s="252" t="s">
        <v>3833</v>
      </c>
      <c r="G3417" s="250"/>
      <c r="H3417" s="253">
        <v>14.130000000000001</v>
      </c>
      <c r="I3417" s="254"/>
      <c r="J3417" s="250"/>
      <c r="K3417" s="250"/>
      <c r="L3417" s="255"/>
      <c r="M3417" s="256"/>
      <c r="N3417" s="257"/>
      <c r="O3417" s="257"/>
      <c r="P3417" s="257"/>
      <c r="Q3417" s="257"/>
      <c r="R3417" s="257"/>
      <c r="S3417" s="257"/>
      <c r="T3417" s="258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9" t="s">
        <v>327</v>
      </c>
      <c r="AU3417" s="259" t="s">
        <v>85</v>
      </c>
      <c r="AV3417" s="14" t="s">
        <v>85</v>
      </c>
      <c r="AW3417" s="14" t="s">
        <v>36</v>
      </c>
      <c r="AX3417" s="14" t="s">
        <v>75</v>
      </c>
      <c r="AY3417" s="259" t="s">
        <v>207</v>
      </c>
    </row>
    <row r="3418" s="13" customFormat="1">
      <c r="A3418" s="13"/>
      <c r="B3418" s="238"/>
      <c r="C3418" s="239"/>
      <c r="D3418" s="240" t="s">
        <v>327</v>
      </c>
      <c r="E3418" s="241" t="s">
        <v>19</v>
      </c>
      <c r="F3418" s="242" t="s">
        <v>3247</v>
      </c>
      <c r="G3418" s="239"/>
      <c r="H3418" s="241" t="s">
        <v>19</v>
      </c>
      <c r="I3418" s="243"/>
      <c r="J3418" s="239"/>
      <c r="K3418" s="239"/>
      <c r="L3418" s="244"/>
      <c r="M3418" s="245"/>
      <c r="N3418" s="246"/>
      <c r="O3418" s="246"/>
      <c r="P3418" s="246"/>
      <c r="Q3418" s="246"/>
      <c r="R3418" s="246"/>
      <c r="S3418" s="246"/>
      <c r="T3418" s="247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8" t="s">
        <v>327</v>
      </c>
      <c r="AU3418" s="248" t="s">
        <v>85</v>
      </c>
      <c r="AV3418" s="13" t="s">
        <v>82</v>
      </c>
      <c r="AW3418" s="13" t="s">
        <v>36</v>
      </c>
      <c r="AX3418" s="13" t="s">
        <v>75</v>
      </c>
      <c r="AY3418" s="248" t="s">
        <v>207</v>
      </c>
    </row>
    <row r="3419" s="14" customFormat="1">
      <c r="A3419" s="14"/>
      <c r="B3419" s="249"/>
      <c r="C3419" s="250"/>
      <c r="D3419" s="240" t="s">
        <v>327</v>
      </c>
      <c r="E3419" s="251" t="s">
        <v>19</v>
      </c>
      <c r="F3419" s="252" t="s">
        <v>3831</v>
      </c>
      <c r="G3419" s="250"/>
      <c r="H3419" s="253">
        <v>7.8300000000000001</v>
      </c>
      <c r="I3419" s="254"/>
      <c r="J3419" s="250"/>
      <c r="K3419" s="250"/>
      <c r="L3419" s="255"/>
      <c r="M3419" s="256"/>
      <c r="N3419" s="257"/>
      <c r="O3419" s="257"/>
      <c r="P3419" s="257"/>
      <c r="Q3419" s="257"/>
      <c r="R3419" s="257"/>
      <c r="S3419" s="257"/>
      <c r="T3419" s="258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9" t="s">
        <v>327</v>
      </c>
      <c r="AU3419" s="259" t="s">
        <v>85</v>
      </c>
      <c r="AV3419" s="14" t="s">
        <v>85</v>
      </c>
      <c r="AW3419" s="14" t="s">
        <v>36</v>
      </c>
      <c r="AX3419" s="14" t="s">
        <v>75</v>
      </c>
      <c r="AY3419" s="259" t="s">
        <v>207</v>
      </c>
    </row>
    <row r="3420" s="13" customFormat="1">
      <c r="A3420" s="13"/>
      <c r="B3420" s="238"/>
      <c r="C3420" s="239"/>
      <c r="D3420" s="240" t="s">
        <v>327</v>
      </c>
      <c r="E3420" s="241" t="s">
        <v>19</v>
      </c>
      <c r="F3420" s="242" t="s">
        <v>3836</v>
      </c>
      <c r="G3420" s="239"/>
      <c r="H3420" s="241" t="s">
        <v>19</v>
      </c>
      <c r="I3420" s="243"/>
      <c r="J3420" s="239"/>
      <c r="K3420" s="239"/>
      <c r="L3420" s="244"/>
      <c r="M3420" s="245"/>
      <c r="N3420" s="246"/>
      <c r="O3420" s="246"/>
      <c r="P3420" s="246"/>
      <c r="Q3420" s="246"/>
      <c r="R3420" s="246"/>
      <c r="S3420" s="246"/>
      <c r="T3420" s="247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8" t="s">
        <v>327</v>
      </c>
      <c r="AU3420" s="248" t="s">
        <v>85</v>
      </c>
      <c r="AV3420" s="13" t="s">
        <v>82</v>
      </c>
      <c r="AW3420" s="13" t="s">
        <v>36</v>
      </c>
      <c r="AX3420" s="13" t="s">
        <v>75</v>
      </c>
      <c r="AY3420" s="248" t="s">
        <v>207</v>
      </c>
    </row>
    <row r="3421" s="14" customFormat="1">
      <c r="A3421" s="14"/>
      <c r="B3421" s="249"/>
      <c r="C3421" s="250"/>
      <c r="D3421" s="240" t="s">
        <v>327</v>
      </c>
      <c r="E3421" s="251" t="s">
        <v>19</v>
      </c>
      <c r="F3421" s="252" t="s">
        <v>3837</v>
      </c>
      <c r="G3421" s="250"/>
      <c r="H3421" s="253">
        <v>6.9299999999999997</v>
      </c>
      <c r="I3421" s="254"/>
      <c r="J3421" s="250"/>
      <c r="K3421" s="250"/>
      <c r="L3421" s="255"/>
      <c r="M3421" s="256"/>
      <c r="N3421" s="257"/>
      <c r="O3421" s="257"/>
      <c r="P3421" s="257"/>
      <c r="Q3421" s="257"/>
      <c r="R3421" s="257"/>
      <c r="S3421" s="257"/>
      <c r="T3421" s="258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9" t="s">
        <v>327</v>
      </c>
      <c r="AU3421" s="259" t="s">
        <v>85</v>
      </c>
      <c r="AV3421" s="14" t="s">
        <v>85</v>
      </c>
      <c r="AW3421" s="14" t="s">
        <v>36</v>
      </c>
      <c r="AX3421" s="14" t="s">
        <v>75</v>
      </c>
      <c r="AY3421" s="259" t="s">
        <v>207</v>
      </c>
    </row>
    <row r="3422" s="16" customFormat="1">
      <c r="A3422" s="16"/>
      <c r="B3422" s="271"/>
      <c r="C3422" s="272"/>
      <c r="D3422" s="240" t="s">
        <v>327</v>
      </c>
      <c r="E3422" s="273" t="s">
        <v>19</v>
      </c>
      <c r="F3422" s="274" t="s">
        <v>420</v>
      </c>
      <c r="G3422" s="272"/>
      <c r="H3422" s="275">
        <v>64.510000000000005</v>
      </c>
      <c r="I3422" s="276"/>
      <c r="J3422" s="272"/>
      <c r="K3422" s="272"/>
      <c r="L3422" s="277"/>
      <c r="M3422" s="278"/>
      <c r="N3422" s="279"/>
      <c r="O3422" s="279"/>
      <c r="P3422" s="279"/>
      <c r="Q3422" s="279"/>
      <c r="R3422" s="279"/>
      <c r="S3422" s="279"/>
      <c r="T3422" s="280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T3422" s="281" t="s">
        <v>327</v>
      </c>
      <c r="AU3422" s="281" t="s">
        <v>85</v>
      </c>
      <c r="AV3422" s="16" t="s">
        <v>216</v>
      </c>
      <c r="AW3422" s="16" t="s">
        <v>36</v>
      </c>
      <c r="AX3422" s="16" t="s">
        <v>75</v>
      </c>
      <c r="AY3422" s="281" t="s">
        <v>207</v>
      </c>
    </row>
    <row r="3423" s="15" customFormat="1">
      <c r="A3423" s="15"/>
      <c r="B3423" s="260"/>
      <c r="C3423" s="261"/>
      <c r="D3423" s="240" t="s">
        <v>327</v>
      </c>
      <c r="E3423" s="262" t="s">
        <v>19</v>
      </c>
      <c r="F3423" s="263" t="s">
        <v>345</v>
      </c>
      <c r="G3423" s="261"/>
      <c r="H3423" s="264">
        <v>451.464</v>
      </c>
      <c r="I3423" s="265"/>
      <c r="J3423" s="261"/>
      <c r="K3423" s="261"/>
      <c r="L3423" s="266"/>
      <c r="M3423" s="267"/>
      <c r="N3423" s="268"/>
      <c r="O3423" s="268"/>
      <c r="P3423" s="268"/>
      <c r="Q3423" s="268"/>
      <c r="R3423" s="268"/>
      <c r="S3423" s="268"/>
      <c r="T3423" s="269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70" t="s">
        <v>327</v>
      </c>
      <c r="AU3423" s="270" t="s">
        <v>85</v>
      </c>
      <c r="AV3423" s="15" t="s">
        <v>215</v>
      </c>
      <c r="AW3423" s="15" t="s">
        <v>36</v>
      </c>
      <c r="AX3423" s="15" t="s">
        <v>82</v>
      </c>
      <c r="AY3423" s="270" t="s">
        <v>207</v>
      </c>
    </row>
    <row r="3424" s="2" customFormat="1" ht="24.15" customHeight="1">
      <c r="A3424" s="40"/>
      <c r="B3424" s="41"/>
      <c r="C3424" s="214" t="s">
        <v>3838</v>
      </c>
      <c r="D3424" s="214" t="s">
        <v>211</v>
      </c>
      <c r="E3424" s="215" t="s">
        <v>3839</v>
      </c>
      <c r="F3424" s="216" t="s">
        <v>3840</v>
      </c>
      <c r="G3424" s="217" t="s">
        <v>220</v>
      </c>
      <c r="H3424" s="218">
        <v>293.00799999999998</v>
      </c>
      <c r="I3424" s="219"/>
      <c r="J3424" s="220">
        <f>ROUND(I3424*H3424,2)</f>
        <v>0</v>
      </c>
      <c r="K3424" s="216" t="s">
        <v>323</v>
      </c>
      <c r="L3424" s="46"/>
      <c r="M3424" s="229" t="s">
        <v>19</v>
      </c>
      <c r="N3424" s="230" t="s">
        <v>46</v>
      </c>
      <c r="O3424" s="86"/>
      <c r="P3424" s="231">
        <f>O3424*H3424</f>
        <v>0</v>
      </c>
      <c r="Q3424" s="231">
        <v>0.00025999999999999998</v>
      </c>
      <c r="R3424" s="231">
        <f>Q3424*H3424</f>
        <v>0.076182079999999985</v>
      </c>
      <c r="S3424" s="231">
        <v>0</v>
      </c>
      <c r="T3424" s="232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6" t="s">
        <v>486</v>
      </c>
      <c r="AT3424" s="226" t="s">
        <v>211</v>
      </c>
      <c r="AU3424" s="226" t="s">
        <v>85</v>
      </c>
      <c r="AY3424" s="19" t="s">
        <v>207</v>
      </c>
      <c r="BE3424" s="227">
        <f>IF(N3424="základní",J3424,0)</f>
        <v>0</v>
      </c>
      <c r="BF3424" s="227">
        <f>IF(N3424="snížená",J3424,0)</f>
        <v>0</v>
      </c>
      <c r="BG3424" s="227">
        <f>IF(N3424="zákl. přenesená",J3424,0)</f>
        <v>0</v>
      </c>
      <c r="BH3424" s="227">
        <f>IF(N3424="sníž. přenesená",J3424,0)</f>
        <v>0</v>
      </c>
      <c r="BI3424" s="227">
        <f>IF(N3424="nulová",J3424,0)</f>
        <v>0</v>
      </c>
      <c r="BJ3424" s="19" t="s">
        <v>82</v>
      </c>
      <c r="BK3424" s="227">
        <f>ROUND(I3424*H3424,2)</f>
        <v>0</v>
      </c>
      <c r="BL3424" s="19" t="s">
        <v>486</v>
      </c>
      <c r="BM3424" s="226" t="s">
        <v>3841</v>
      </c>
    </row>
    <row r="3425" s="2" customFormat="1">
      <c r="A3425" s="40"/>
      <c r="B3425" s="41"/>
      <c r="C3425" s="42"/>
      <c r="D3425" s="233" t="s">
        <v>325</v>
      </c>
      <c r="E3425" s="42"/>
      <c r="F3425" s="234" t="s">
        <v>3842</v>
      </c>
      <c r="G3425" s="42"/>
      <c r="H3425" s="42"/>
      <c r="I3425" s="235"/>
      <c r="J3425" s="42"/>
      <c r="K3425" s="42"/>
      <c r="L3425" s="46"/>
      <c r="M3425" s="236"/>
      <c r="N3425" s="237"/>
      <c r="O3425" s="86"/>
      <c r="P3425" s="86"/>
      <c r="Q3425" s="86"/>
      <c r="R3425" s="86"/>
      <c r="S3425" s="86"/>
      <c r="T3425" s="87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T3425" s="19" t="s">
        <v>325</v>
      </c>
      <c r="AU3425" s="19" t="s">
        <v>85</v>
      </c>
    </row>
    <row r="3426" s="13" customFormat="1">
      <c r="A3426" s="13"/>
      <c r="B3426" s="238"/>
      <c r="C3426" s="239"/>
      <c r="D3426" s="240" t="s">
        <v>327</v>
      </c>
      <c r="E3426" s="241" t="s">
        <v>19</v>
      </c>
      <c r="F3426" s="242" t="s">
        <v>764</v>
      </c>
      <c r="G3426" s="239"/>
      <c r="H3426" s="241" t="s">
        <v>19</v>
      </c>
      <c r="I3426" s="243"/>
      <c r="J3426" s="239"/>
      <c r="K3426" s="239"/>
      <c r="L3426" s="244"/>
      <c r="M3426" s="245"/>
      <c r="N3426" s="246"/>
      <c r="O3426" s="246"/>
      <c r="P3426" s="246"/>
      <c r="Q3426" s="246"/>
      <c r="R3426" s="246"/>
      <c r="S3426" s="246"/>
      <c r="T3426" s="247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8" t="s">
        <v>327</v>
      </c>
      <c r="AU3426" s="248" t="s">
        <v>85</v>
      </c>
      <c r="AV3426" s="13" t="s">
        <v>82</v>
      </c>
      <c r="AW3426" s="13" t="s">
        <v>36</v>
      </c>
      <c r="AX3426" s="13" t="s">
        <v>75</v>
      </c>
      <c r="AY3426" s="248" t="s">
        <v>207</v>
      </c>
    </row>
    <row r="3427" s="13" customFormat="1">
      <c r="A3427" s="13"/>
      <c r="B3427" s="238"/>
      <c r="C3427" s="239"/>
      <c r="D3427" s="240" t="s">
        <v>327</v>
      </c>
      <c r="E3427" s="241" t="s">
        <v>19</v>
      </c>
      <c r="F3427" s="242" t="s">
        <v>1386</v>
      </c>
      <c r="G3427" s="239"/>
      <c r="H3427" s="241" t="s">
        <v>19</v>
      </c>
      <c r="I3427" s="243"/>
      <c r="J3427" s="239"/>
      <c r="K3427" s="239"/>
      <c r="L3427" s="244"/>
      <c r="M3427" s="245"/>
      <c r="N3427" s="246"/>
      <c r="O3427" s="246"/>
      <c r="P3427" s="246"/>
      <c r="Q3427" s="246"/>
      <c r="R3427" s="246"/>
      <c r="S3427" s="246"/>
      <c r="T3427" s="247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8" t="s">
        <v>327</v>
      </c>
      <c r="AU3427" s="248" t="s">
        <v>85</v>
      </c>
      <c r="AV3427" s="13" t="s">
        <v>82</v>
      </c>
      <c r="AW3427" s="13" t="s">
        <v>36</v>
      </c>
      <c r="AX3427" s="13" t="s">
        <v>75</v>
      </c>
      <c r="AY3427" s="248" t="s">
        <v>207</v>
      </c>
    </row>
    <row r="3428" s="14" customFormat="1">
      <c r="A3428" s="14"/>
      <c r="B3428" s="249"/>
      <c r="C3428" s="250"/>
      <c r="D3428" s="240" t="s">
        <v>327</v>
      </c>
      <c r="E3428" s="251" t="s">
        <v>19</v>
      </c>
      <c r="F3428" s="252" t="s">
        <v>1387</v>
      </c>
      <c r="G3428" s="250"/>
      <c r="H3428" s="253">
        <v>8.0220000000000002</v>
      </c>
      <c r="I3428" s="254"/>
      <c r="J3428" s="250"/>
      <c r="K3428" s="250"/>
      <c r="L3428" s="255"/>
      <c r="M3428" s="256"/>
      <c r="N3428" s="257"/>
      <c r="O3428" s="257"/>
      <c r="P3428" s="257"/>
      <c r="Q3428" s="257"/>
      <c r="R3428" s="257"/>
      <c r="S3428" s="257"/>
      <c r="T3428" s="258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9" t="s">
        <v>327</v>
      </c>
      <c r="AU3428" s="259" t="s">
        <v>85</v>
      </c>
      <c r="AV3428" s="14" t="s">
        <v>85</v>
      </c>
      <c r="AW3428" s="14" t="s">
        <v>36</v>
      </c>
      <c r="AX3428" s="14" t="s">
        <v>75</v>
      </c>
      <c r="AY3428" s="259" t="s">
        <v>207</v>
      </c>
    </row>
    <row r="3429" s="13" customFormat="1">
      <c r="A3429" s="13"/>
      <c r="B3429" s="238"/>
      <c r="C3429" s="239"/>
      <c r="D3429" s="240" t="s">
        <v>327</v>
      </c>
      <c r="E3429" s="241" t="s">
        <v>19</v>
      </c>
      <c r="F3429" s="242" t="s">
        <v>1623</v>
      </c>
      <c r="G3429" s="239"/>
      <c r="H3429" s="241" t="s">
        <v>19</v>
      </c>
      <c r="I3429" s="243"/>
      <c r="J3429" s="239"/>
      <c r="K3429" s="239"/>
      <c r="L3429" s="244"/>
      <c r="M3429" s="245"/>
      <c r="N3429" s="246"/>
      <c r="O3429" s="246"/>
      <c r="P3429" s="246"/>
      <c r="Q3429" s="246"/>
      <c r="R3429" s="246"/>
      <c r="S3429" s="246"/>
      <c r="T3429" s="247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8" t="s">
        <v>327</v>
      </c>
      <c r="AU3429" s="248" t="s">
        <v>85</v>
      </c>
      <c r="AV3429" s="13" t="s">
        <v>82</v>
      </c>
      <c r="AW3429" s="13" t="s">
        <v>36</v>
      </c>
      <c r="AX3429" s="13" t="s">
        <v>75</v>
      </c>
      <c r="AY3429" s="248" t="s">
        <v>207</v>
      </c>
    </row>
    <row r="3430" s="14" customFormat="1">
      <c r="A3430" s="14"/>
      <c r="B3430" s="249"/>
      <c r="C3430" s="250"/>
      <c r="D3430" s="240" t="s">
        <v>327</v>
      </c>
      <c r="E3430" s="251" t="s">
        <v>19</v>
      </c>
      <c r="F3430" s="252" t="s">
        <v>3843</v>
      </c>
      <c r="G3430" s="250"/>
      <c r="H3430" s="253">
        <v>8.6120000000000001</v>
      </c>
      <c r="I3430" s="254"/>
      <c r="J3430" s="250"/>
      <c r="K3430" s="250"/>
      <c r="L3430" s="255"/>
      <c r="M3430" s="256"/>
      <c r="N3430" s="257"/>
      <c r="O3430" s="257"/>
      <c r="P3430" s="257"/>
      <c r="Q3430" s="257"/>
      <c r="R3430" s="257"/>
      <c r="S3430" s="257"/>
      <c r="T3430" s="258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9" t="s">
        <v>327</v>
      </c>
      <c r="AU3430" s="259" t="s">
        <v>85</v>
      </c>
      <c r="AV3430" s="14" t="s">
        <v>85</v>
      </c>
      <c r="AW3430" s="14" t="s">
        <v>36</v>
      </c>
      <c r="AX3430" s="14" t="s">
        <v>75</v>
      </c>
      <c r="AY3430" s="259" t="s">
        <v>207</v>
      </c>
    </row>
    <row r="3431" s="13" customFormat="1">
      <c r="A3431" s="13"/>
      <c r="B3431" s="238"/>
      <c r="C3431" s="239"/>
      <c r="D3431" s="240" t="s">
        <v>327</v>
      </c>
      <c r="E3431" s="241" t="s">
        <v>19</v>
      </c>
      <c r="F3431" s="242" t="s">
        <v>1335</v>
      </c>
      <c r="G3431" s="239"/>
      <c r="H3431" s="241" t="s">
        <v>19</v>
      </c>
      <c r="I3431" s="243"/>
      <c r="J3431" s="239"/>
      <c r="K3431" s="239"/>
      <c r="L3431" s="244"/>
      <c r="M3431" s="245"/>
      <c r="N3431" s="246"/>
      <c r="O3431" s="246"/>
      <c r="P3431" s="246"/>
      <c r="Q3431" s="246"/>
      <c r="R3431" s="246"/>
      <c r="S3431" s="246"/>
      <c r="T3431" s="247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8" t="s">
        <v>327</v>
      </c>
      <c r="AU3431" s="248" t="s">
        <v>85</v>
      </c>
      <c r="AV3431" s="13" t="s">
        <v>82</v>
      </c>
      <c r="AW3431" s="13" t="s">
        <v>36</v>
      </c>
      <c r="AX3431" s="13" t="s">
        <v>75</v>
      </c>
      <c r="AY3431" s="248" t="s">
        <v>207</v>
      </c>
    </row>
    <row r="3432" s="14" customFormat="1">
      <c r="A3432" s="14"/>
      <c r="B3432" s="249"/>
      <c r="C3432" s="250"/>
      <c r="D3432" s="240" t="s">
        <v>327</v>
      </c>
      <c r="E3432" s="251" t="s">
        <v>19</v>
      </c>
      <c r="F3432" s="252" t="s">
        <v>3844</v>
      </c>
      <c r="G3432" s="250"/>
      <c r="H3432" s="253">
        <v>119.209</v>
      </c>
      <c r="I3432" s="254"/>
      <c r="J3432" s="250"/>
      <c r="K3432" s="250"/>
      <c r="L3432" s="255"/>
      <c r="M3432" s="256"/>
      <c r="N3432" s="257"/>
      <c r="O3432" s="257"/>
      <c r="P3432" s="257"/>
      <c r="Q3432" s="257"/>
      <c r="R3432" s="257"/>
      <c r="S3432" s="257"/>
      <c r="T3432" s="258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9" t="s">
        <v>327</v>
      </c>
      <c r="AU3432" s="259" t="s">
        <v>85</v>
      </c>
      <c r="AV3432" s="14" t="s">
        <v>85</v>
      </c>
      <c r="AW3432" s="14" t="s">
        <v>36</v>
      </c>
      <c r="AX3432" s="14" t="s">
        <v>75</v>
      </c>
      <c r="AY3432" s="259" t="s">
        <v>207</v>
      </c>
    </row>
    <row r="3433" s="14" customFormat="1">
      <c r="A3433" s="14"/>
      <c r="B3433" s="249"/>
      <c r="C3433" s="250"/>
      <c r="D3433" s="240" t="s">
        <v>327</v>
      </c>
      <c r="E3433" s="251" t="s">
        <v>19</v>
      </c>
      <c r="F3433" s="252" t="s">
        <v>1338</v>
      </c>
      <c r="G3433" s="250"/>
      <c r="H3433" s="253">
        <v>6.0579999999999998</v>
      </c>
      <c r="I3433" s="254"/>
      <c r="J3433" s="250"/>
      <c r="K3433" s="250"/>
      <c r="L3433" s="255"/>
      <c r="M3433" s="256"/>
      <c r="N3433" s="257"/>
      <c r="O3433" s="257"/>
      <c r="P3433" s="257"/>
      <c r="Q3433" s="257"/>
      <c r="R3433" s="257"/>
      <c r="S3433" s="257"/>
      <c r="T3433" s="258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9" t="s">
        <v>327</v>
      </c>
      <c r="AU3433" s="259" t="s">
        <v>85</v>
      </c>
      <c r="AV3433" s="14" t="s">
        <v>85</v>
      </c>
      <c r="AW3433" s="14" t="s">
        <v>36</v>
      </c>
      <c r="AX3433" s="14" t="s">
        <v>75</v>
      </c>
      <c r="AY3433" s="259" t="s">
        <v>207</v>
      </c>
    </row>
    <row r="3434" s="13" customFormat="1">
      <c r="A3434" s="13"/>
      <c r="B3434" s="238"/>
      <c r="C3434" s="239"/>
      <c r="D3434" s="240" t="s">
        <v>327</v>
      </c>
      <c r="E3434" s="241" t="s">
        <v>19</v>
      </c>
      <c r="F3434" s="242" t="s">
        <v>1339</v>
      </c>
      <c r="G3434" s="239"/>
      <c r="H3434" s="241" t="s">
        <v>19</v>
      </c>
      <c r="I3434" s="243"/>
      <c r="J3434" s="239"/>
      <c r="K3434" s="239"/>
      <c r="L3434" s="244"/>
      <c r="M3434" s="245"/>
      <c r="N3434" s="246"/>
      <c r="O3434" s="246"/>
      <c r="P3434" s="246"/>
      <c r="Q3434" s="246"/>
      <c r="R3434" s="246"/>
      <c r="S3434" s="246"/>
      <c r="T3434" s="247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8" t="s">
        <v>327</v>
      </c>
      <c r="AU3434" s="248" t="s">
        <v>85</v>
      </c>
      <c r="AV3434" s="13" t="s">
        <v>82</v>
      </c>
      <c r="AW3434" s="13" t="s">
        <v>36</v>
      </c>
      <c r="AX3434" s="13" t="s">
        <v>75</v>
      </c>
      <c r="AY3434" s="248" t="s">
        <v>207</v>
      </c>
    </row>
    <row r="3435" s="14" customFormat="1">
      <c r="A3435" s="14"/>
      <c r="B3435" s="249"/>
      <c r="C3435" s="250"/>
      <c r="D3435" s="240" t="s">
        <v>327</v>
      </c>
      <c r="E3435" s="251" t="s">
        <v>19</v>
      </c>
      <c r="F3435" s="252" t="s">
        <v>3845</v>
      </c>
      <c r="G3435" s="250"/>
      <c r="H3435" s="253">
        <v>43.595999999999997</v>
      </c>
      <c r="I3435" s="254"/>
      <c r="J3435" s="250"/>
      <c r="K3435" s="250"/>
      <c r="L3435" s="255"/>
      <c r="M3435" s="256"/>
      <c r="N3435" s="257"/>
      <c r="O3435" s="257"/>
      <c r="P3435" s="257"/>
      <c r="Q3435" s="257"/>
      <c r="R3435" s="257"/>
      <c r="S3435" s="257"/>
      <c r="T3435" s="258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9" t="s">
        <v>327</v>
      </c>
      <c r="AU3435" s="259" t="s">
        <v>85</v>
      </c>
      <c r="AV3435" s="14" t="s">
        <v>85</v>
      </c>
      <c r="AW3435" s="14" t="s">
        <v>36</v>
      </c>
      <c r="AX3435" s="14" t="s">
        <v>75</v>
      </c>
      <c r="AY3435" s="259" t="s">
        <v>207</v>
      </c>
    </row>
    <row r="3436" s="13" customFormat="1">
      <c r="A3436" s="13"/>
      <c r="B3436" s="238"/>
      <c r="C3436" s="239"/>
      <c r="D3436" s="240" t="s">
        <v>327</v>
      </c>
      <c r="E3436" s="241" t="s">
        <v>19</v>
      </c>
      <c r="F3436" s="242" t="s">
        <v>1341</v>
      </c>
      <c r="G3436" s="239"/>
      <c r="H3436" s="241" t="s">
        <v>19</v>
      </c>
      <c r="I3436" s="243"/>
      <c r="J3436" s="239"/>
      <c r="K3436" s="239"/>
      <c r="L3436" s="244"/>
      <c r="M3436" s="245"/>
      <c r="N3436" s="246"/>
      <c r="O3436" s="246"/>
      <c r="P3436" s="246"/>
      <c r="Q3436" s="246"/>
      <c r="R3436" s="246"/>
      <c r="S3436" s="246"/>
      <c r="T3436" s="247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8" t="s">
        <v>327</v>
      </c>
      <c r="AU3436" s="248" t="s">
        <v>85</v>
      </c>
      <c r="AV3436" s="13" t="s">
        <v>82</v>
      </c>
      <c r="AW3436" s="13" t="s">
        <v>36</v>
      </c>
      <c r="AX3436" s="13" t="s">
        <v>75</v>
      </c>
      <c r="AY3436" s="248" t="s">
        <v>207</v>
      </c>
    </row>
    <row r="3437" s="14" customFormat="1">
      <c r="A3437" s="14"/>
      <c r="B3437" s="249"/>
      <c r="C3437" s="250"/>
      <c r="D3437" s="240" t="s">
        <v>327</v>
      </c>
      <c r="E3437" s="251" t="s">
        <v>19</v>
      </c>
      <c r="F3437" s="252" t="s">
        <v>3846</v>
      </c>
      <c r="G3437" s="250"/>
      <c r="H3437" s="253">
        <v>33.265999999999998</v>
      </c>
      <c r="I3437" s="254"/>
      <c r="J3437" s="250"/>
      <c r="K3437" s="250"/>
      <c r="L3437" s="255"/>
      <c r="M3437" s="256"/>
      <c r="N3437" s="257"/>
      <c r="O3437" s="257"/>
      <c r="P3437" s="257"/>
      <c r="Q3437" s="257"/>
      <c r="R3437" s="257"/>
      <c r="S3437" s="257"/>
      <c r="T3437" s="258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9" t="s">
        <v>327</v>
      </c>
      <c r="AU3437" s="259" t="s">
        <v>85</v>
      </c>
      <c r="AV3437" s="14" t="s">
        <v>85</v>
      </c>
      <c r="AW3437" s="14" t="s">
        <v>36</v>
      </c>
      <c r="AX3437" s="14" t="s">
        <v>75</v>
      </c>
      <c r="AY3437" s="259" t="s">
        <v>207</v>
      </c>
    </row>
    <row r="3438" s="14" customFormat="1">
      <c r="A3438" s="14"/>
      <c r="B3438" s="249"/>
      <c r="C3438" s="250"/>
      <c r="D3438" s="240" t="s">
        <v>327</v>
      </c>
      <c r="E3438" s="251" t="s">
        <v>19</v>
      </c>
      <c r="F3438" s="252" t="s">
        <v>1343</v>
      </c>
      <c r="G3438" s="250"/>
      <c r="H3438" s="253">
        <v>2.3999999999999999</v>
      </c>
      <c r="I3438" s="254"/>
      <c r="J3438" s="250"/>
      <c r="K3438" s="250"/>
      <c r="L3438" s="255"/>
      <c r="M3438" s="256"/>
      <c r="N3438" s="257"/>
      <c r="O3438" s="257"/>
      <c r="P3438" s="257"/>
      <c r="Q3438" s="257"/>
      <c r="R3438" s="257"/>
      <c r="S3438" s="257"/>
      <c r="T3438" s="258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9" t="s">
        <v>327</v>
      </c>
      <c r="AU3438" s="259" t="s">
        <v>85</v>
      </c>
      <c r="AV3438" s="14" t="s">
        <v>85</v>
      </c>
      <c r="AW3438" s="14" t="s">
        <v>36</v>
      </c>
      <c r="AX3438" s="14" t="s">
        <v>75</v>
      </c>
      <c r="AY3438" s="259" t="s">
        <v>207</v>
      </c>
    </row>
    <row r="3439" s="13" customFormat="1">
      <c r="A3439" s="13"/>
      <c r="B3439" s="238"/>
      <c r="C3439" s="239"/>
      <c r="D3439" s="240" t="s">
        <v>327</v>
      </c>
      <c r="E3439" s="241" t="s">
        <v>19</v>
      </c>
      <c r="F3439" s="242" t="s">
        <v>1235</v>
      </c>
      <c r="G3439" s="239"/>
      <c r="H3439" s="241" t="s">
        <v>19</v>
      </c>
      <c r="I3439" s="243"/>
      <c r="J3439" s="239"/>
      <c r="K3439" s="239"/>
      <c r="L3439" s="244"/>
      <c r="M3439" s="245"/>
      <c r="N3439" s="246"/>
      <c r="O3439" s="246"/>
      <c r="P3439" s="246"/>
      <c r="Q3439" s="246"/>
      <c r="R3439" s="246"/>
      <c r="S3439" s="246"/>
      <c r="T3439" s="247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8" t="s">
        <v>327</v>
      </c>
      <c r="AU3439" s="248" t="s">
        <v>85</v>
      </c>
      <c r="AV3439" s="13" t="s">
        <v>82</v>
      </c>
      <c r="AW3439" s="13" t="s">
        <v>36</v>
      </c>
      <c r="AX3439" s="13" t="s">
        <v>75</v>
      </c>
      <c r="AY3439" s="248" t="s">
        <v>207</v>
      </c>
    </row>
    <row r="3440" s="14" customFormat="1">
      <c r="A3440" s="14"/>
      <c r="B3440" s="249"/>
      <c r="C3440" s="250"/>
      <c r="D3440" s="240" t="s">
        <v>327</v>
      </c>
      <c r="E3440" s="251" t="s">
        <v>19</v>
      </c>
      <c r="F3440" s="252" t="s">
        <v>1344</v>
      </c>
      <c r="G3440" s="250"/>
      <c r="H3440" s="253">
        <v>110.743</v>
      </c>
      <c r="I3440" s="254"/>
      <c r="J3440" s="250"/>
      <c r="K3440" s="250"/>
      <c r="L3440" s="255"/>
      <c r="M3440" s="256"/>
      <c r="N3440" s="257"/>
      <c r="O3440" s="257"/>
      <c r="P3440" s="257"/>
      <c r="Q3440" s="257"/>
      <c r="R3440" s="257"/>
      <c r="S3440" s="257"/>
      <c r="T3440" s="258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9" t="s">
        <v>327</v>
      </c>
      <c r="AU3440" s="259" t="s">
        <v>85</v>
      </c>
      <c r="AV3440" s="14" t="s">
        <v>85</v>
      </c>
      <c r="AW3440" s="14" t="s">
        <v>36</v>
      </c>
      <c r="AX3440" s="14" t="s">
        <v>75</v>
      </c>
      <c r="AY3440" s="259" t="s">
        <v>207</v>
      </c>
    </row>
    <row r="3441" s="14" customFormat="1">
      <c r="A3441" s="14"/>
      <c r="B3441" s="249"/>
      <c r="C3441" s="250"/>
      <c r="D3441" s="240" t="s">
        <v>327</v>
      </c>
      <c r="E3441" s="251" t="s">
        <v>19</v>
      </c>
      <c r="F3441" s="252" t="s">
        <v>1345</v>
      </c>
      <c r="G3441" s="250"/>
      <c r="H3441" s="253">
        <v>-15.048</v>
      </c>
      <c r="I3441" s="254"/>
      <c r="J3441" s="250"/>
      <c r="K3441" s="250"/>
      <c r="L3441" s="255"/>
      <c r="M3441" s="256"/>
      <c r="N3441" s="257"/>
      <c r="O3441" s="257"/>
      <c r="P3441" s="257"/>
      <c r="Q3441" s="257"/>
      <c r="R3441" s="257"/>
      <c r="S3441" s="257"/>
      <c r="T3441" s="258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9" t="s">
        <v>327</v>
      </c>
      <c r="AU3441" s="259" t="s">
        <v>85</v>
      </c>
      <c r="AV3441" s="14" t="s">
        <v>85</v>
      </c>
      <c r="AW3441" s="14" t="s">
        <v>36</v>
      </c>
      <c r="AX3441" s="14" t="s">
        <v>75</v>
      </c>
      <c r="AY3441" s="259" t="s">
        <v>207</v>
      </c>
    </row>
    <row r="3442" s="14" customFormat="1">
      <c r="A3442" s="14"/>
      <c r="B3442" s="249"/>
      <c r="C3442" s="250"/>
      <c r="D3442" s="240" t="s">
        <v>327</v>
      </c>
      <c r="E3442" s="251" t="s">
        <v>19</v>
      </c>
      <c r="F3442" s="252" t="s">
        <v>1346</v>
      </c>
      <c r="G3442" s="250"/>
      <c r="H3442" s="253">
        <v>4.2000000000000002</v>
      </c>
      <c r="I3442" s="254"/>
      <c r="J3442" s="250"/>
      <c r="K3442" s="250"/>
      <c r="L3442" s="255"/>
      <c r="M3442" s="256"/>
      <c r="N3442" s="257"/>
      <c r="O3442" s="257"/>
      <c r="P3442" s="257"/>
      <c r="Q3442" s="257"/>
      <c r="R3442" s="257"/>
      <c r="S3442" s="257"/>
      <c r="T3442" s="258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9" t="s">
        <v>327</v>
      </c>
      <c r="AU3442" s="259" t="s">
        <v>85</v>
      </c>
      <c r="AV3442" s="14" t="s">
        <v>85</v>
      </c>
      <c r="AW3442" s="14" t="s">
        <v>36</v>
      </c>
      <c r="AX3442" s="14" t="s">
        <v>75</v>
      </c>
      <c r="AY3442" s="259" t="s">
        <v>207</v>
      </c>
    </row>
    <row r="3443" s="14" customFormat="1">
      <c r="A3443" s="14"/>
      <c r="B3443" s="249"/>
      <c r="C3443" s="250"/>
      <c r="D3443" s="240" t="s">
        <v>327</v>
      </c>
      <c r="E3443" s="251" t="s">
        <v>19</v>
      </c>
      <c r="F3443" s="252" t="s">
        <v>1347</v>
      </c>
      <c r="G3443" s="250"/>
      <c r="H3443" s="253">
        <v>-28.050000000000001</v>
      </c>
      <c r="I3443" s="254"/>
      <c r="J3443" s="250"/>
      <c r="K3443" s="250"/>
      <c r="L3443" s="255"/>
      <c r="M3443" s="256"/>
      <c r="N3443" s="257"/>
      <c r="O3443" s="257"/>
      <c r="P3443" s="257"/>
      <c r="Q3443" s="257"/>
      <c r="R3443" s="257"/>
      <c r="S3443" s="257"/>
      <c r="T3443" s="258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9" t="s">
        <v>327</v>
      </c>
      <c r="AU3443" s="259" t="s">
        <v>85</v>
      </c>
      <c r="AV3443" s="14" t="s">
        <v>85</v>
      </c>
      <c r="AW3443" s="14" t="s">
        <v>36</v>
      </c>
      <c r="AX3443" s="14" t="s">
        <v>75</v>
      </c>
      <c r="AY3443" s="259" t="s">
        <v>207</v>
      </c>
    </row>
    <row r="3444" s="15" customFormat="1">
      <c r="A3444" s="15"/>
      <c r="B3444" s="260"/>
      <c r="C3444" s="261"/>
      <c r="D3444" s="240" t="s">
        <v>327</v>
      </c>
      <c r="E3444" s="262" t="s">
        <v>19</v>
      </c>
      <c r="F3444" s="263" t="s">
        <v>345</v>
      </c>
      <c r="G3444" s="261"/>
      <c r="H3444" s="264">
        <v>293.00799999999998</v>
      </c>
      <c r="I3444" s="265"/>
      <c r="J3444" s="261"/>
      <c r="K3444" s="261"/>
      <c r="L3444" s="266"/>
      <c r="M3444" s="267"/>
      <c r="N3444" s="268"/>
      <c r="O3444" s="268"/>
      <c r="P3444" s="268"/>
      <c r="Q3444" s="268"/>
      <c r="R3444" s="268"/>
      <c r="S3444" s="268"/>
      <c r="T3444" s="269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70" t="s">
        <v>327</v>
      </c>
      <c r="AU3444" s="270" t="s">
        <v>85</v>
      </c>
      <c r="AV3444" s="15" t="s">
        <v>215</v>
      </c>
      <c r="AW3444" s="15" t="s">
        <v>36</v>
      </c>
      <c r="AX3444" s="15" t="s">
        <v>82</v>
      </c>
      <c r="AY3444" s="270" t="s">
        <v>207</v>
      </c>
    </row>
    <row r="3445" s="2" customFormat="1" ht="24.15" customHeight="1">
      <c r="A3445" s="40"/>
      <c r="B3445" s="41"/>
      <c r="C3445" s="214" t="s">
        <v>3847</v>
      </c>
      <c r="D3445" s="214" t="s">
        <v>211</v>
      </c>
      <c r="E3445" s="215" t="s">
        <v>3848</v>
      </c>
      <c r="F3445" s="216" t="s">
        <v>3849</v>
      </c>
      <c r="G3445" s="217" t="s">
        <v>220</v>
      </c>
      <c r="H3445" s="218">
        <v>947.654</v>
      </c>
      <c r="I3445" s="219"/>
      <c r="J3445" s="220">
        <f>ROUND(I3445*H3445,2)</f>
        <v>0</v>
      </c>
      <c r="K3445" s="216" t="s">
        <v>323</v>
      </c>
      <c r="L3445" s="46"/>
      <c r="M3445" s="229" t="s">
        <v>19</v>
      </c>
      <c r="N3445" s="230" t="s">
        <v>46</v>
      </c>
      <c r="O3445" s="86"/>
      <c r="P3445" s="231">
        <f>O3445*H3445</f>
        <v>0</v>
      </c>
      <c r="Q3445" s="231">
        <v>0.00025999999999999998</v>
      </c>
      <c r="R3445" s="231">
        <f>Q3445*H3445</f>
        <v>0.24639003999999998</v>
      </c>
      <c r="S3445" s="231">
        <v>0</v>
      </c>
      <c r="T3445" s="232">
        <f>S3445*H3445</f>
        <v>0</v>
      </c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R3445" s="226" t="s">
        <v>486</v>
      </c>
      <c r="AT3445" s="226" t="s">
        <v>211</v>
      </c>
      <c r="AU3445" s="226" t="s">
        <v>85</v>
      </c>
      <c r="AY3445" s="19" t="s">
        <v>207</v>
      </c>
      <c r="BE3445" s="227">
        <f>IF(N3445="základní",J3445,0)</f>
        <v>0</v>
      </c>
      <c r="BF3445" s="227">
        <f>IF(N3445="snížená",J3445,0)</f>
        <v>0</v>
      </c>
      <c r="BG3445" s="227">
        <f>IF(N3445="zákl. přenesená",J3445,0)</f>
        <v>0</v>
      </c>
      <c r="BH3445" s="227">
        <f>IF(N3445="sníž. přenesená",J3445,0)</f>
        <v>0</v>
      </c>
      <c r="BI3445" s="227">
        <f>IF(N3445="nulová",J3445,0)</f>
        <v>0</v>
      </c>
      <c r="BJ3445" s="19" t="s">
        <v>82</v>
      </c>
      <c r="BK3445" s="227">
        <f>ROUND(I3445*H3445,2)</f>
        <v>0</v>
      </c>
      <c r="BL3445" s="19" t="s">
        <v>486</v>
      </c>
      <c r="BM3445" s="226" t="s">
        <v>3850</v>
      </c>
    </row>
    <row r="3446" s="2" customFormat="1">
      <c r="A3446" s="40"/>
      <c r="B3446" s="41"/>
      <c r="C3446" s="42"/>
      <c r="D3446" s="233" t="s">
        <v>325</v>
      </c>
      <c r="E3446" s="42"/>
      <c r="F3446" s="234" t="s">
        <v>3851</v>
      </c>
      <c r="G3446" s="42"/>
      <c r="H3446" s="42"/>
      <c r="I3446" s="235"/>
      <c r="J3446" s="42"/>
      <c r="K3446" s="42"/>
      <c r="L3446" s="46"/>
      <c r="M3446" s="236"/>
      <c r="N3446" s="237"/>
      <c r="O3446" s="86"/>
      <c r="P3446" s="86"/>
      <c r="Q3446" s="86"/>
      <c r="R3446" s="86"/>
      <c r="S3446" s="86"/>
      <c r="T3446" s="87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T3446" s="19" t="s">
        <v>325</v>
      </c>
      <c r="AU3446" s="19" t="s">
        <v>85</v>
      </c>
    </row>
    <row r="3447" s="13" customFormat="1">
      <c r="A3447" s="13"/>
      <c r="B3447" s="238"/>
      <c r="C3447" s="239"/>
      <c r="D3447" s="240" t="s">
        <v>327</v>
      </c>
      <c r="E3447" s="241" t="s">
        <v>19</v>
      </c>
      <c r="F3447" s="242" t="s">
        <v>3852</v>
      </c>
      <c r="G3447" s="239"/>
      <c r="H3447" s="241" t="s">
        <v>19</v>
      </c>
      <c r="I3447" s="243"/>
      <c r="J3447" s="239"/>
      <c r="K3447" s="239"/>
      <c r="L3447" s="244"/>
      <c r="M3447" s="245"/>
      <c r="N3447" s="246"/>
      <c r="O3447" s="246"/>
      <c r="P3447" s="246"/>
      <c r="Q3447" s="246"/>
      <c r="R3447" s="246"/>
      <c r="S3447" s="246"/>
      <c r="T3447" s="247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8" t="s">
        <v>327</v>
      </c>
      <c r="AU3447" s="248" t="s">
        <v>85</v>
      </c>
      <c r="AV3447" s="13" t="s">
        <v>82</v>
      </c>
      <c r="AW3447" s="13" t="s">
        <v>36</v>
      </c>
      <c r="AX3447" s="13" t="s">
        <v>75</v>
      </c>
      <c r="AY3447" s="248" t="s">
        <v>207</v>
      </c>
    </row>
    <row r="3448" s="13" customFormat="1">
      <c r="A3448" s="13"/>
      <c r="B3448" s="238"/>
      <c r="C3448" s="239"/>
      <c r="D3448" s="240" t="s">
        <v>327</v>
      </c>
      <c r="E3448" s="241" t="s">
        <v>19</v>
      </c>
      <c r="F3448" s="242" t="s">
        <v>1381</v>
      </c>
      <c r="G3448" s="239"/>
      <c r="H3448" s="241" t="s">
        <v>19</v>
      </c>
      <c r="I3448" s="243"/>
      <c r="J3448" s="239"/>
      <c r="K3448" s="239"/>
      <c r="L3448" s="244"/>
      <c r="M3448" s="245"/>
      <c r="N3448" s="246"/>
      <c r="O3448" s="246"/>
      <c r="P3448" s="246"/>
      <c r="Q3448" s="246"/>
      <c r="R3448" s="246"/>
      <c r="S3448" s="246"/>
      <c r="T3448" s="247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8" t="s">
        <v>327</v>
      </c>
      <c r="AU3448" s="248" t="s">
        <v>85</v>
      </c>
      <c r="AV3448" s="13" t="s">
        <v>82</v>
      </c>
      <c r="AW3448" s="13" t="s">
        <v>36</v>
      </c>
      <c r="AX3448" s="13" t="s">
        <v>75</v>
      </c>
      <c r="AY3448" s="248" t="s">
        <v>207</v>
      </c>
    </row>
    <row r="3449" s="14" customFormat="1">
      <c r="A3449" s="14"/>
      <c r="B3449" s="249"/>
      <c r="C3449" s="250"/>
      <c r="D3449" s="240" t="s">
        <v>327</v>
      </c>
      <c r="E3449" s="251" t="s">
        <v>19</v>
      </c>
      <c r="F3449" s="252" t="s">
        <v>1382</v>
      </c>
      <c r="G3449" s="250"/>
      <c r="H3449" s="253">
        <v>17.928000000000001</v>
      </c>
      <c r="I3449" s="254"/>
      <c r="J3449" s="250"/>
      <c r="K3449" s="250"/>
      <c r="L3449" s="255"/>
      <c r="M3449" s="256"/>
      <c r="N3449" s="257"/>
      <c r="O3449" s="257"/>
      <c r="P3449" s="257"/>
      <c r="Q3449" s="257"/>
      <c r="R3449" s="257"/>
      <c r="S3449" s="257"/>
      <c r="T3449" s="258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9" t="s">
        <v>327</v>
      </c>
      <c r="AU3449" s="259" t="s">
        <v>85</v>
      </c>
      <c r="AV3449" s="14" t="s">
        <v>85</v>
      </c>
      <c r="AW3449" s="14" t="s">
        <v>36</v>
      </c>
      <c r="AX3449" s="14" t="s">
        <v>75</v>
      </c>
      <c r="AY3449" s="259" t="s">
        <v>207</v>
      </c>
    </row>
    <row r="3450" s="13" customFormat="1">
      <c r="A3450" s="13"/>
      <c r="B3450" s="238"/>
      <c r="C3450" s="239"/>
      <c r="D3450" s="240" t="s">
        <v>327</v>
      </c>
      <c r="E3450" s="241" t="s">
        <v>19</v>
      </c>
      <c r="F3450" s="242" t="s">
        <v>1371</v>
      </c>
      <c r="G3450" s="239"/>
      <c r="H3450" s="241" t="s">
        <v>19</v>
      </c>
      <c r="I3450" s="243"/>
      <c r="J3450" s="239"/>
      <c r="K3450" s="239"/>
      <c r="L3450" s="244"/>
      <c r="M3450" s="245"/>
      <c r="N3450" s="246"/>
      <c r="O3450" s="246"/>
      <c r="P3450" s="246"/>
      <c r="Q3450" s="246"/>
      <c r="R3450" s="246"/>
      <c r="S3450" s="246"/>
      <c r="T3450" s="247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8" t="s">
        <v>327</v>
      </c>
      <c r="AU3450" s="248" t="s">
        <v>85</v>
      </c>
      <c r="AV3450" s="13" t="s">
        <v>82</v>
      </c>
      <c r="AW3450" s="13" t="s">
        <v>36</v>
      </c>
      <c r="AX3450" s="13" t="s">
        <v>75</v>
      </c>
      <c r="AY3450" s="248" t="s">
        <v>207</v>
      </c>
    </row>
    <row r="3451" s="13" customFormat="1">
      <c r="A3451" s="13"/>
      <c r="B3451" s="238"/>
      <c r="C3451" s="239"/>
      <c r="D3451" s="240" t="s">
        <v>327</v>
      </c>
      <c r="E3451" s="241" t="s">
        <v>19</v>
      </c>
      <c r="F3451" s="242" t="s">
        <v>795</v>
      </c>
      <c r="G3451" s="239"/>
      <c r="H3451" s="241" t="s">
        <v>19</v>
      </c>
      <c r="I3451" s="243"/>
      <c r="J3451" s="239"/>
      <c r="K3451" s="239"/>
      <c r="L3451" s="244"/>
      <c r="M3451" s="245"/>
      <c r="N3451" s="246"/>
      <c r="O3451" s="246"/>
      <c r="P3451" s="246"/>
      <c r="Q3451" s="246"/>
      <c r="R3451" s="246"/>
      <c r="S3451" s="246"/>
      <c r="T3451" s="247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8" t="s">
        <v>327</v>
      </c>
      <c r="AU3451" s="248" t="s">
        <v>85</v>
      </c>
      <c r="AV3451" s="13" t="s">
        <v>82</v>
      </c>
      <c r="AW3451" s="13" t="s">
        <v>36</v>
      </c>
      <c r="AX3451" s="13" t="s">
        <v>75</v>
      </c>
      <c r="AY3451" s="248" t="s">
        <v>207</v>
      </c>
    </row>
    <row r="3452" s="14" customFormat="1">
      <c r="A3452" s="14"/>
      <c r="B3452" s="249"/>
      <c r="C3452" s="250"/>
      <c r="D3452" s="240" t="s">
        <v>327</v>
      </c>
      <c r="E3452" s="251" t="s">
        <v>19</v>
      </c>
      <c r="F3452" s="252" t="s">
        <v>1383</v>
      </c>
      <c r="G3452" s="250"/>
      <c r="H3452" s="253">
        <v>88.349999999999994</v>
      </c>
      <c r="I3452" s="254"/>
      <c r="J3452" s="250"/>
      <c r="K3452" s="250"/>
      <c r="L3452" s="255"/>
      <c r="M3452" s="256"/>
      <c r="N3452" s="257"/>
      <c r="O3452" s="257"/>
      <c r="P3452" s="257"/>
      <c r="Q3452" s="257"/>
      <c r="R3452" s="257"/>
      <c r="S3452" s="257"/>
      <c r="T3452" s="258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9" t="s">
        <v>327</v>
      </c>
      <c r="AU3452" s="259" t="s">
        <v>85</v>
      </c>
      <c r="AV3452" s="14" t="s">
        <v>85</v>
      </c>
      <c r="AW3452" s="14" t="s">
        <v>36</v>
      </c>
      <c r="AX3452" s="14" t="s">
        <v>75</v>
      </c>
      <c r="AY3452" s="259" t="s">
        <v>207</v>
      </c>
    </row>
    <row r="3453" s="13" customFormat="1">
      <c r="A3453" s="13"/>
      <c r="B3453" s="238"/>
      <c r="C3453" s="239"/>
      <c r="D3453" s="240" t="s">
        <v>327</v>
      </c>
      <c r="E3453" s="241" t="s">
        <v>19</v>
      </c>
      <c r="F3453" s="242" t="s">
        <v>797</v>
      </c>
      <c r="G3453" s="239"/>
      <c r="H3453" s="241" t="s">
        <v>19</v>
      </c>
      <c r="I3453" s="243"/>
      <c r="J3453" s="239"/>
      <c r="K3453" s="239"/>
      <c r="L3453" s="244"/>
      <c r="M3453" s="245"/>
      <c r="N3453" s="246"/>
      <c r="O3453" s="246"/>
      <c r="P3453" s="246"/>
      <c r="Q3453" s="246"/>
      <c r="R3453" s="246"/>
      <c r="S3453" s="246"/>
      <c r="T3453" s="247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8" t="s">
        <v>327</v>
      </c>
      <c r="AU3453" s="248" t="s">
        <v>85</v>
      </c>
      <c r="AV3453" s="13" t="s">
        <v>82</v>
      </c>
      <c r="AW3453" s="13" t="s">
        <v>36</v>
      </c>
      <c r="AX3453" s="13" t="s">
        <v>75</v>
      </c>
      <c r="AY3453" s="248" t="s">
        <v>207</v>
      </c>
    </row>
    <row r="3454" s="14" customFormat="1">
      <c r="A3454" s="14"/>
      <c r="B3454" s="249"/>
      <c r="C3454" s="250"/>
      <c r="D3454" s="240" t="s">
        <v>327</v>
      </c>
      <c r="E3454" s="251" t="s">
        <v>19</v>
      </c>
      <c r="F3454" s="252" t="s">
        <v>1384</v>
      </c>
      <c r="G3454" s="250"/>
      <c r="H3454" s="253">
        <v>113.575</v>
      </c>
      <c r="I3454" s="254"/>
      <c r="J3454" s="250"/>
      <c r="K3454" s="250"/>
      <c r="L3454" s="255"/>
      <c r="M3454" s="256"/>
      <c r="N3454" s="257"/>
      <c r="O3454" s="257"/>
      <c r="P3454" s="257"/>
      <c r="Q3454" s="257"/>
      <c r="R3454" s="257"/>
      <c r="S3454" s="257"/>
      <c r="T3454" s="258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9" t="s">
        <v>327</v>
      </c>
      <c r="AU3454" s="259" t="s">
        <v>85</v>
      </c>
      <c r="AV3454" s="14" t="s">
        <v>85</v>
      </c>
      <c r="AW3454" s="14" t="s">
        <v>36</v>
      </c>
      <c r="AX3454" s="14" t="s">
        <v>75</v>
      </c>
      <c r="AY3454" s="259" t="s">
        <v>207</v>
      </c>
    </row>
    <row r="3455" s="13" customFormat="1">
      <c r="A3455" s="13"/>
      <c r="B3455" s="238"/>
      <c r="C3455" s="239"/>
      <c r="D3455" s="240" t="s">
        <v>327</v>
      </c>
      <c r="E3455" s="241" t="s">
        <v>19</v>
      </c>
      <c r="F3455" s="242" t="s">
        <v>800</v>
      </c>
      <c r="G3455" s="239"/>
      <c r="H3455" s="241" t="s">
        <v>19</v>
      </c>
      <c r="I3455" s="243"/>
      <c r="J3455" s="239"/>
      <c r="K3455" s="239"/>
      <c r="L3455" s="244"/>
      <c r="M3455" s="245"/>
      <c r="N3455" s="246"/>
      <c r="O3455" s="246"/>
      <c r="P3455" s="246"/>
      <c r="Q3455" s="246"/>
      <c r="R3455" s="246"/>
      <c r="S3455" s="246"/>
      <c r="T3455" s="247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8" t="s">
        <v>327</v>
      </c>
      <c r="AU3455" s="248" t="s">
        <v>85</v>
      </c>
      <c r="AV3455" s="13" t="s">
        <v>82</v>
      </c>
      <c r="AW3455" s="13" t="s">
        <v>36</v>
      </c>
      <c r="AX3455" s="13" t="s">
        <v>75</v>
      </c>
      <c r="AY3455" s="248" t="s">
        <v>207</v>
      </c>
    </row>
    <row r="3456" s="14" customFormat="1">
      <c r="A3456" s="14"/>
      <c r="B3456" s="249"/>
      <c r="C3456" s="250"/>
      <c r="D3456" s="240" t="s">
        <v>327</v>
      </c>
      <c r="E3456" s="251" t="s">
        <v>19</v>
      </c>
      <c r="F3456" s="252" t="s">
        <v>1385</v>
      </c>
      <c r="G3456" s="250"/>
      <c r="H3456" s="253">
        <v>88.159999999999997</v>
      </c>
      <c r="I3456" s="254"/>
      <c r="J3456" s="250"/>
      <c r="K3456" s="250"/>
      <c r="L3456" s="255"/>
      <c r="M3456" s="256"/>
      <c r="N3456" s="257"/>
      <c r="O3456" s="257"/>
      <c r="P3456" s="257"/>
      <c r="Q3456" s="257"/>
      <c r="R3456" s="257"/>
      <c r="S3456" s="257"/>
      <c r="T3456" s="258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9" t="s">
        <v>327</v>
      </c>
      <c r="AU3456" s="259" t="s">
        <v>85</v>
      </c>
      <c r="AV3456" s="14" t="s">
        <v>85</v>
      </c>
      <c r="AW3456" s="14" t="s">
        <v>36</v>
      </c>
      <c r="AX3456" s="14" t="s">
        <v>75</v>
      </c>
      <c r="AY3456" s="259" t="s">
        <v>207</v>
      </c>
    </row>
    <row r="3457" s="13" customFormat="1">
      <c r="A3457" s="13"/>
      <c r="B3457" s="238"/>
      <c r="C3457" s="239"/>
      <c r="D3457" s="240" t="s">
        <v>327</v>
      </c>
      <c r="E3457" s="241" t="s">
        <v>19</v>
      </c>
      <c r="F3457" s="242" t="s">
        <v>1322</v>
      </c>
      <c r="G3457" s="239"/>
      <c r="H3457" s="241" t="s">
        <v>19</v>
      </c>
      <c r="I3457" s="243"/>
      <c r="J3457" s="239"/>
      <c r="K3457" s="239"/>
      <c r="L3457" s="244"/>
      <c r="M3457" s="245"/>
      <c r="N3457" s="246"/>
      <c r="O3457" s="246"/>
      <c r="P3457" s="246"/>
      <c r="Q3457" s="246"/>
      <c r="R3457" s="246"/>
      <c r="S3457" s="246"/>
      <c r="T3457" s="247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8" t="s">
        <v>327</v>
      </c>
      <c r="AU3457" s="248" t="s">
        <v>85</v>
      </c>
      <c r="AV3457" s="13" t="s">
        <v>82</v>
      </c>
      <c r="AW3457" s="13" t="s">
        <v>36</v>
      </c>
      <c r="AX3457" s="13" t="s">
        <v>75</v>
      </c>
      <c r="AY3457" s="248" t="s">
        <v>207</v>
      </c>
    </row>
    <row r="3458" s="14" customFormat="1">
      <c r="A3458" s="14"/>
      <c r="B3458" s="249"/>
      <c r="C3458" s="250"/>
      <c r="D3458" s="240" t="s">
        <v>327</v>
      </c>
      <c r="E3458" s="251" t="s">
        <v>19</v>
      </c>
      <c r="F3458" s="252" t="s">
        <v>1390</v>
      </c>
      <c r="G3458" s="250"/>
      <c r="H3458" s="253">
        <v>47.310000000000002</v>
      </c>
      <c r="I3458" s="254"/>
      <c r="J3458" s="250"/>
      <c r="K3458" s="250"/>
      <c r="L3458" s="255"/>
      <c r="M3458" s="256"/>
      <c r="N3458" s="257"/>
      <c r="O3458" s="257"/>
      <c r="P3458" s="257"/>
      <c r="Q3458" s="257"/>
      <c r="R3458" s="257"/>
      <c r="S3458" s="257"/>
      <c r="T3458" s="258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9" t="s">
        <v>327</v>
      </c>
      <c r="AU3458" s="259" t="s">
        <v>85</v>
      </c>
      <c r="AV3458" s="14" t="s">
        <v>85</v>
      </c>
      <c r="AW3458" s="14" t="s">
        <v>36</v>
      </c>
      <c r="AX3458" s="14" t="s">
        <v>75</v>
      </c>
      <c r="AY3458" s="259" t="s">
        <v>207</v>
      </c>
    </row>
    <row r="3459" s="14" customFormat="1">
      <c r="A3459" s="14"/>
      <c r="B3459" s="249"/>
      <c r="C3459" s="250"/>
      <c r="D3459" s="240" t="s">
        <v>327</v>
      </c>
      <c r="E3459" s="251" t="s">
        <v>19</v>
      </c>
      <c r="F3459" s="252" t="s">
        <v>3853</v>
      </c>
      <c r="G3459" s="250"/>
      <c r="H3459" s="253">
        <v>171.42500000000001</v>
      </c>
      <c r="I3459" s="254"/>
      <c r="J3459" s="250"/>
      <c r="K3459" s="250"/>
      <c r="L3459" s="255"/>
      <c r="M3459" s="256"/>
      <c r="N3459" s="257"/>
      <c r="O3459" s="257"/>
      <c r="P3459" s="257"/>
      <c r="Q3459" s="257"/>
      <c r="R3459" s="257"/>
      <c r="S3459" s="257"/>
      <c r="T3459" s="258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9" t="s">
        <v>327</v>
      </c>
      <c r="AU3459" s="259" t="s">
        <v>85</v>
      </c>
      <c r="AV3459" s="14" t="s">
        <v>85</v>
      </c>
      <c r="AW3459" s="14" t="s">
        <v>36</v>
      </c>
      <c r="AX3459" s="14" t="s">
        <v>75</v>
      </c>
      <c r="AY3459" s="259" t="s">
        <v>207</v>
      </c>
    </row>
    <row r="3460" s="14" customFormat="1">
      <c r="A3460" s="14"/>
      <c r="B3460" s="249"/>
      <c r="C3460" s="250"/>
      <c r="D3460" s="240" t="s">
        <v>327</v>
      </c>
      <c r="E3460" s="251" t="s">
        <v>19</v>
      </c>
      <c r="F3460" s="252" t="s">
        <v>1325</v>
      </c>
      <c r="G3460" s="250"/>
      <c r="H3460" s="253">
        <v>0.48899999999999999</v>
      </c>
      <c r="I3460" s="254"/>
      <c r="J3460" s="250"/>
      <c r="K3460" s="250"/>
      <c r="L3460" s="255"/>
      <c r="M3460" s="256"/>
      <c r="N3460" s="257"/>
      <c r="O3460" s="257"/>
      <c r="P3460" s="257"/>
      <c r="Q3460" s="257"/>
      <c r="R3460" s="257"/>
      <c r="S3460" s="257"/>
      <c r="T3460" s="258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9" t="s">
        <v>327</v>
      </c>
      <c r="AU3460" s="259" t="s">
        <v>85</v>
      </c>
      <c r="AV3460" s="14" t="s">
        <v>85</v>
      </c>
      <c r="AW3460" s="14" t="s">
        <v>36</v>
      </c>
      <c r="AX3460" s="14" t="s">
        <v>75</v>
      </c>
      <c r="AY3460" s="259" t="s">
        <v>207</v>
      </c>
    </row>
    <row r="3461" s="14" customFormat="1">
      <c r="A3461" s="14"/>
      <c r="B3461" s="249"/>
      <c r="C3461" s="250"/>
      <c r="D3461" s="240" t="s">
        <v>327</v>
      </c>
      <c r="E3461" s="251" t="s">
        <v>19</v>
      </c>
      <c r="F3461" s="252" t="s">
        <v>1327</v>
      </c>
      <c r="G3461" s="250"/>
      <c r="H3461" s="253">
        <v>3.4620000000000002</v>
      </c>
      <c r="I3461" s="254"/>
      <c r="J3461" s="250"/>
      <c r="K3461" s="250"/>
      <c r="L3461" s="255"/>
      <c r="M3461" s="256"/>
      <c r="N3461" s="257"/>
      <c r="O3461" s="257"/>
      <c r="P3461" s="257"/>
      <c r="Q3461" s="257"/>
      <c r="R3461" s="257"/>
      <c r="S3461" s="257"/>
      <c r="T3461" s="258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9" t="s">
        <v>327</v>
      </c>
      <c r="AU3461" s="259" t="s">
        <v>85</v>
      </c>
      <c r="AV3461" s="14" t="s">
        <v>85</v>
      </c>
      <c r="AW3461" s="14" t="s">
        <v>36</v>
      </c>
      <c r="AX3461" s="14" t="s">
        <v>75</v>
      </c>
      <c r="AY3461" s="259" t="s">
        <v>207</v>
      </c>
    </row>
    <row r="3462" s="14" customFormat="1">
      <c r="A3462" s="14"/>
      <c r="B3462" s="249"/>
      <c r="C3462" s="250"/>
      <c r="D3462" s="240" t="s">
        <v>327</v>
      </c>
      <c r="E3462" s="251" t="s">
        <v>19</v>
      </c>
      <c r="F3462" s="252" t="s">
        <v>1329</v>
      </c>
      <c r="G3462" s="250"/>
      <c r="H3462" s="253">
        <v>5.9640000000000004</v>
      </c>
      <c r="I3462" s="254"/>
      <c r="J3462" s="250"/>
      <c r="K3462" s="250"/>
      <c r="L3462" s="255"/>
      <c r="M3462" s="256"/>
      <c r="N3462" s="257"/>
      <c r="O3462" s="257"/>
      <c r="P3462" s="257"/>
      <c r="Q3462" s="257"/>
      <c r="R3462" s="257"/>
      <c r="S3462" s="257"/>
      <c r="T3462" s="258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9" t="s">
        <v>327</v>
      </c>
      <c r="AU3462" s="259" t="s">
        <v>85</v>
      </c>
      <c r="AV3462" s="14" t="s">
        <v>85</v>
      </c>
      <c r="AW3462" s="14" t="s">
        <v>36</v>
      </c>
      <c r="AX3462" s="14" t="s">
        <v>75</v>
      </c>
      <c r="AY3462" s="259" t="s">
        <v>207</v>
      </c>
    </row>
    <row r="3463" s="13" customFormat="1">
      <c r="A3463" s="13"/>
      <c r="B3463" s="238"/>
      <c r="C3463" s="239"/>
      <c r="D3463" s="240" t="s">
        <v>327</v>
      </c>
      <c r="E3463" s="241" t="s">
        <v>19</v>
      </c>
      <c r="F3463" s="242" t="s">
        <v>1998</v>
      </c>
      <c r="G3463" s="239"/>
      <c r="H3463" s="241" t="s">
        <v>19</v>
      </c>
      <c r="I3463" s="243"/>
      <c r="J3463" s="239"/>
      <c r="K3463" s="239"/>
      <c r="L3463" s="244"/>
      <c r="M3463" s="245"/>
      <c r="N3463" s="246"/>
      <c r="O3463" s="246"/>
      <c r="P3463" s="246"/>
      <c r="Q3463" s="246"/>
      <c r="R3463" s="246"/>
      <c r="S3463" s="246"/>
      <c r="T3463" s="247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8" t="s">
        <v>327</v>
      </c>
      <c r="AU3463" s="248" t="s">
        <v>85</v>
      </c>
      <c r="AV3463" s="13" t="s">
        <v>82</v>
      </c>
      <c r="AW3463" s="13" t="s">
        <v>36</v>
      </c>
      <c r="AX3463" s="13" t="s">
        <v>75</v>
      </c>
      <c r="AY3463" s="248" t="s">
        <v>207</v>
      </c>
    </row>
    <row r="3464" s="14" customFormat="1">
      <c r="A3464" s="14"/>
      <c r="B3464" s="249"/>
      <c r="C3464" s="250"/>
      <c r="D3464" s="240" t="s">
        <v>327</v>
      </c>
      <c r="E3464" s="251" t="s">
        <v>19</v>
      </c>
      <c r="F3464" s="252" t="s">
        <v>3854</v>
      </c>
      <c r="G3464" s="250"/>
      <c r="H3464" s="253">
        <v>328.31999999999999</v>
      </c>
      <c r="I3464" s="254"/>
      <c r="J3464" s="250"/>
      <c r="K3464" s="250"/>
      <c r="L3464" s="255"/>
      <c r="M3464" s="256"/>
      <c r="N3464" s="257"/>
      <c r="O3464" s="257"/>
      <c r="P3464" s="257"/>
      <c r="Q3464" s="257"/>
      <c r="R3464" s="257"/>
      <c r="S3464" s="257"/>
      <c r="T3464" s="258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9" t="s">
        <v>327</v>
      </c>
      <c r="AU3464" s="259" t="s">
        <v>85</v>
      </c>
      <c r="AV3464" s="14" t="s">
        <v>85</v>
      </c>
      <c r="AW3464" s="14" t="s">
        <v>36</v>
      </c>
      <c r="AX3464" s="14" t="s">
        <v>75</v>
      </c>
      <c r="AY3464" s="259" t="s">
        <v>207</v>
      </c>
    </row>
    <row r="3465" s="14" customFormat="1">
      <c r="A3465" s="14"/>
      <c r="B3465" s="249"/>
      <c r="C3465" s="250"/>
      <c r="D3465" s="240" t="s">
        <v>327</v>
      </c>
      <c r="E3465" s="251" t="s">
        <v>19</v>
      </c>
      <c r="F3465" s="252" t="s">
        <v>1309</v>
      </c>
      <c r="G3465" s="250"/>
      <c r="H3465" s="253">
        <v>-23.245999999999999</v>
      </c>
      <c r="I3465" s="254"/>
      <c r="J3465" s="250"/>
      <c r="K3465" s="250"/>
      <c r="L3465" s="255"/>
      <c r="M3465" s="256"/>
      <c r="N3465" s="257"/>
      <c r="O3465" s="257"/>
      <c r="P3465" s="257"/>
      <c r="Q3465" s="257"/>
      <c r="R3465" s="257"/>
      <c r="S3465" s="257"/>
      <c r="T3465" s="258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9" t="s">
        <v>327</v>
      </c>
      <c r="AU3465" s="259" t="s">
        <v>85</v>
      </c>
      <c r="AV3465" s="14" t="s">
        <v>85</v>
      </c>
      <c r="AW3465" s="14" t="s">
        <v>36</v>
      </c>
      <c r="AX3465" s="14" t="s">
        <v>75</v>
      </c>
      <c r="AY3465" s="259" t="s">
        <v>207</v>
      </c>
    </row>
    <row r="3466" s="14" customFormat="1">
      <c r="A3466" s="14"/>
      <c r="B3466" s="249"/>
      <c r="C3466" s="250"/>
      <c r="D3466" s="240" t="s">
        <v>327</v>
      </c>
      <c r="E3466" s="251" t="s">
        <v>19</v>
      </c>
      <c r="F3466" s="252" t="s">
        <v>1310</v>
      </c>
      <c r="G3466" s="250"/>
      <c r="H3466" s="253">
        <v>-19.513000000000002</v>
      </c>
      <c r="I3466" s="254"/>
      <c r="J3466" s="250"/>
      <c r="K3466" s="250"/>
      <c r="L3466" s="255"/>
      <c r="M3466" s="256"/>
      <c r="N3466" s="257"/>
      <c r="O3466" s="257"/>
      <c r="P3466" s="257"/>
      <c r="Q3466" s="257"/>
      <c r="R3466" s="257"/>
      <c r="S3466" s="257"/>
      <c r="T3466" s="258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9" t="s">
        <v>327</v>
      </c>
      <c r="AU3466" s="259" t="s">
        <v>85</v>
      </c>
      <c r="AV3466" s="14" t="s">
        <v>85</v>
      </c>
      <c r="AW3466" s="14" t="s">
        <v>36</v>
      </c>
      <c r="AX3466" s="14" t="s">
        <v>75</v>
      </c>
      <c r="AY3466" s="259" t="s">
        <v>207</v>
      </c>
    </row>
    <row r="3467" s="14" customFormat="1">
      <c r="A3467" s="14"/>
      <c r="B3467" s="249"/>
      <c r="C3467" s="250"/>
      <c r="D3467" s="240" t="s">
        <v>327</v>
      </c>
      <c r="E3467" s="251" t="s">
        <v>19</v>
      </c>
      <c r="F3467" s="252" t="s">
        <v>1311</v>
      </c>
      <c r="G3467" s="250"/>
      <c r="H3467" s="253">
        <v>12.677</v>
      </c>
      <c r="I3467" s="254"/>
      <c r="J3467" s="250"/>
      <c r="K3467" s="250"/>
      <c r="L3467" s="255"/>
      <c r="M3467" s="256"/>
      <c r="N3467" s="257"/>
      <c r="O3467" s="257"/>
      <c r="P3467" s="257"/>
      <c r="Q3467" s="257"/>
      <c r="R3467" s="257"/>
      <c r="S3467" s="257"/>
      <c r="T3467" s="258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59" t="s">
        <v>327</v>
      </c>
      <c r="AU3467" s="259" t="s">
        <v>85</v>
      </c>
      <c r="AV3467" s="14" t="s">
        <v>85</v>
      </c>
      <c r="AW3467" s="14" t="s">
        <v>36</v>
      </c>
      <c r="AX3467" s="14" t="s">
        <v>75</v>
      </c>
      <c r="AY3467" s="259" t="s">
        <v>207</v>
      </c>
    </row>
    <row r="3468" s="14" customFormat="1">
      <c r="A3468" s="14"/>
      <c r="B3468" s="249"/>
      <c r="C3468" s="250"/>
      <c r="D3468" s="240" t="s">
        <v>327</v>
      </c>
      <c r="E3468" s="251" t="s">
        <v>19</v>
      </c>
      <c r="F3468" s="252" t="s">
        <v>3855</v>
      </c>
      <c r="G3468" s="250"/>
      <c r="H3468" s="253">
        <v>-6.2160000000000002</v>
      </c>
      <c r="I3468" s="254"/>
      <c r="J3468" s="250"/>
      <c r="K3468" s="250"/>
      <c r="L3468" s="255"/>
      <c r="M3468" s="256"/>
      <c r="N3468" s="257"/>
      <c r="O3468" s="257"/>
      <c r="P3468" s="257"/>
      <c r="Q3468" s="257"/>
      <c r="R3468" s="257"/>
      <c r="S3468" s="257"/>
      <c r="T3468" s="258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9" t="s">
        <v>327</v>
      </c>
      <c r="AU3468" s="259" t="s">
        <v>85</v>
      </c>
      <c r="AV3468" s="14" t="s">
        <v>85</v>
      </c>
      <c r="AW3468" s="14" t="s">
        <v>36</v>
      </c>
      <c r="AX3468" s="14" t="s">
        <v>75</v>
      </c>
      <c r="AY3468" s="259" t="s">
        <v>207</v>
      </c>
    </row>
    <row r="3469" s="14" customFormat="1">
      <c r="A3469" s="14"/>
      <c r="B3469" s="249"/>
      <c r="C3469" s="250"/>
      <c r="D3469" s="240" t="s">
        <v>327</v>
      </c>
      <c r="E3469" s="251" t="s">
        <v>19</v>
      </c>
      <c r="F3469" s="252" t="s">
        <v>3856</v>
      </c>
      <c r="G3469" s="250"/>
      <c r="H3469" s="253">
        <v>5.7919999999999998</v>
      </c>
      <c r="I3469" s="254"/>
      <c r="J3469" s="250"/>
      <c r="K3469" s="250"/>
      <c r="L3469" s="255"/>
      <c r="M3469" s="256"/>
      <c r="N3469" s="257"/>
      <c r="O3469" s="257"/>
      <c r="P3469" s="257"/>
      <c r="Q3469" s="257"/>
      <c r="R3469" s="257"/>
      <c r="S3469" s="257"/>
      <c r="T3469" s="258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9" t="s">
        <v>327</v>
      </c>
      <c r="AU3469" s="259" t="s">
        <v>85</v>
      </c>
      <c r="AV3469" s="14" t="s">
        <v>85</v>
      </c>
      <c r="AW3469" s="14" t="s">
        <v>36</v>
      </c>
      <c r="AX3469" s="14" t="s">
        <v>75</v>
      </c>
      <c r="AY3469" s="259" t="s">
        <v>207</v>
      </c>
    </row>
    <row r="3470" s="14" customFormat="1">
      <c r="A3470" s="14"/>
      <c r="B3470" s="249"/>
      <c r="C3470" s="250"/>
      <c r="D3470" s="240" t="s">
        <v>327</v>
      </c>
      <c r="E3470" s="251" t="s">
        <v>19</v>
      </c>
      <c r="F3470" s="252" t="s">
        <v>3857</v>
      </c>
      <c r="G3470" s="250"/>
      <c r="H3470" s="253">
        <v>-27.518000000000001</v>
      </c>
      <c r="I3470" s="254"/>
      <c r="J3470" s="250"/>
      <c r="K3470" s="250"/>
      <c r="L3470" s="255"/>
      <c r="M3470" s="256"/>
      <c r="N3470" s="257"/>
      <c r="O3470" s="257"/>
      <c r="P3470" s="257"/>
      <c r="Q3470" s="257"/>
      <c r="R3470" s="257"/>
      <c r="S3470" s="257"/>
      <c r="T3470" s="258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9" t="s">
        <v>327</v>
      </c>
      <c r="AU3470" s="259" t="s">
        <v>85</v>
      </c>
      <c r="AV3470" s="14" t="s">
        <v>85</v>
      </c>
      <c r="AW3470" s="14" t="s">
        <v>36</v>
      </c>
      <c r="AX3470" s="14" t="s">
        <v>75</v>
      </c>
      <c r="AY3470" s="259" t="s">
        <v>207</v>
      </c>
    </row>
    <row r="3471" s="14" customFormat="1">
      <c r="A3471" s="14"/>
      <c r="B3471" s="249"/>
      <c r="C3471" s="250"/>
      <c r="D3471" s="240" t="s">
        <v>327</v>
      </c>
      <c r="E3471" s="251" t="s">
        <v>19</v>
      </c>
      <c r="F3471" s="252" t="s">
        <v>3858</v>
      </c>
      <c r="G3471" s="250"/>
      <c r="H3471" s="253">
        <v>23.939</v>
      </c>
      <c r="I3471" s="254"/>
      <c r="J3471" s="250"/>
      <c r="K3471" s="250"/>
      <c r="L3471" s="255"/>
      <c r="M3471" s="256"/>
      <c r="N3471" s="257"/>
      <c r="O3471" s="257"/>
      <c r="P3471" s="257"/>
      <c r="Q3471" s="257"/>
      <c r="R3471" s="257"/>
      <c r="S3471" s="257"/>
      <c r="T3471" s="258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9" t="s">
        <v>327</v>
      </c>
      <c r="AU3471" s="259" t="s">
        <v>85</v>
      </c>
      <c r="AV3471" s="14" t="s">
        <v>85</v>
      </c>
      <c r="AW3471" s="14" t="s">
        <v>36</v>
      </c>
      <c r="AX3471" s="14" t="s">
        <v>75</v>
      </c>
      <c r="AY3471" s="259" t="s">
        <v>207</v>
      </c>
    </row>
    <row r="3472" s="13" customFormat="1">
      <c r="A3472" s="13"/>
      <c r="B3472" s="238"/>
      <c r="C3472" s="239"/>
      <c r="D3472" s="240" t="s">
        <v>327</v>
      </c>
      <c r="E3472" s="241" t="s">
        <v>19</v>
      </c>
      <c r="F3472" s="242" t="s">
        <v>1348</v>
      </c>
      <c r="G3472" s="239"/>
      <c r="H3472" s="241" t="s">
        <v>19</v>
      </c>
      <c r="I3472" s="243"/>
      <c r="J3472" s="239"/>
      <c r="K3472" s="239"/>
      <c r="L3472" s="244"/>
      <c r="M3472" s="245"/>
      <c r="N3472" s="246"/>
      <c r="O3472" s="246"/>
      <c r="P3472" s="246"/>
      <c r="Q3472" s="246"/>
      <c r="R3472" s="246"/>
      <c r="S3472" s="246"/>
      <c r="T3472" s="247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8" t="s">
        <v>327</v>
      </c>
      <c r="AU3472" s="248" t="s">
        <v>85</v>
      </c>
      <c r="AV3472" s="13" t="s">
        <v>82</v>
      </c>
      <c r="AW3472" s="13" t="s">
        <v>36</v>
      </c>
      <c r="AX3472" s="13" t="s">
        <v>75</v>
      </c>
      <c r="AY3472" s="248" t="s">
        <v>207</v>
      </c>
    </row>
    <row r="3473" s="14" customFormat="1">
      <c r="A3473" s="14"/>
      <c r="B3473" s="249"/>
      <c r="C3473" s="250"/>
      <c r="D3473" s="240" t="s">
        <v>327</v>
      </c>
      <c r="E3473" s="251" t="s">
        <v>19</v>
      </c>
      <c r="F3473" s="252" t="s">
        <v>3859</v>
      </c>
      <c r="G3473" s="250"/>
      <c r="H3473" s="253">
        <v>98.567999999999998</v>
      </c>
      <c r="I3473" s="254"/>
      <c r="J3473" s="250"/>
      <c r="K3473" s="250"/>
      <c r="L3473" s="255"/>
      <c r="M3473" s="256"/>
      <c r="N3473" s="257"/>
      <c r="O3473" s="257"/>
      <c r="P3473" s="257"/>
      <c r="Q3473" s="257"/>
      <c r="R3473" s="257"/>
      <c r="S3473" s="257"/>
      <c r="T3473" s="258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9" t="s">
        <v>327</v>
      </c>
      <c r="AU3473" s="259" t="s">
        <v>85</v>
      </c>
      <c r="AV3473" s="14" t="s">
        <v>85</v>
      </c>
      <c r="AW3473" s="14" t="s">
        <v>36</v>
      </c>
      <c r="AX3473" s="14" t="s">
        <v>75</v>
      </c>
      <c r="AY3473" s="259" t="s">
        <v>207</v>
      </c>
    </row>
    <row r="3474" s="14" customFormat="1">
      <c r="A3474" s="14"/>
      <c r="B3474" s="249"/>
      <c r="C3474" s="250"/>
      <c r="D3474" s="240" t="s">
        <v>327</v>
      </c>
      <c r="E3474" s="251" t="s">
        <v>19</v>
      </c>
      <c r="F3474" s="252" t="s">
        <v>3860</v>
      </c>
      <c r="G3474" s="250"/>
      <c r="H3474" s="253">
        <v>11.087999999999999</v>
      </c>
      <c r="I3474" s="254"/>
      <c r="J3474" s="250"/>
      <c r="K3474" s="250"/>
      <c r="L3474" s="255"/>
      <c r="M3474" s="256"/>
      <c r="N3474" s="257"/>
      <c r="O3474" s="257"/>
      <c r="P3474" s="257"/>
      <c r="Q3474" s="257"/>
      <c r="R3474" s="257"/>
      <c r="S3474" s="257"/>
      <c r="T3474" s="258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9" t="s">
        <v>327</v>
      </c>
      <c r="AU3474" s="259" t="s">
        <v>85</v>
      </c>
      <c r="AV3474" s="14" t="s">
        <v>85</v>
      </c>
      <c r="AW3474" s="14" t="s">
        <v>36</v>
      </c>
      <c r="AX3474" s="14" t="s">
        <v>75</v>
      </c>
      <c r="AY3474" s="259" t="s">
        <v>207</v>
      </c>
    </row>
    <row r="3475" s="14" customFormat="1">
      <c r="A3475" s="14"/>
      <c r="B3475" s="249"/>
      <c r="C3475" s="250"/>
      <c r="D3475" s="240" t="s">
        <v>327</v>
      </c>
      <c r="E3475" s="251" t="s">
        <v>19</v>
      </c>
      <c r="F3475" s="252" t="s">
        <v>3861</v>
      </c>
      <c r="G3475" s="250"/>
      <c r="H3475" s="253">
        <v>7.0999999999999996</v>
      </c>
      <c r="I3475" s="254"/>
      <c r="J3475" s="250"/>
      <c r="K3475" s="250"/>
      <c r="L3475" s="255"/>
      <c r="M3475" s="256"/>
      <c r="N3475" s="257"/>
      <c r="O3475" s="257"/>
      <c r="P3475" s="257"/>
      <c r="Q3475" s="257"/>
      <c r="R3475" s="257"/>
      <c r="S3475" s="257"/>
      <c r="T3475" s="258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9" t="s">
        <v>327</v>
      </c>
      <c r="AU3475" s="259" t="s">
        <v>85</v>
      </c>
      <c r="AV3475" s="14" t="s">
        <v>85</v>
      </c>
      <c r="AW3475" s="14" t="s">
        <v>36</v>
      </c>
      <c r="AX3475" s="14" t="s">
        <v>75</v>
      </c>
      <c r="AY3475" s="259" t="s">
        <v>207</v>
      </c>
    </row>
    <row r="3476" s="15" customFormat="1">
      <c r="A3476" s="15"/>
      <c r="B3476" s="260"/>
      <c r="C3476" s="261"/>
      <c r="D3476" s="240" t="s">
        <v>327</v>
      </c>
      <c r="E3476" s="262" t="s">
        <v>19</v>
      </c>
      <c r="F3476" s="263" t="s">
        <v>345</v>
      </c>
      <c r="G3476" s="261"/>
      <c r="H3476" s="264">
        <v>947.654</v>
      </c>
      <c r="I3476" s="265"/>
      <c r="J3476" s="261"/>
      <c r="K3476" s="261"/>
      <c r="L3476" s="266"/>
      <c r="M3476" s="267"/>
      <c r="N3476" s="268"/>
      <c r="O3476" s="268"/>
      <c r="P3476" s="268"/>
      <c r="Q3476" s="268"/>
      <c r="R3476" s="268"/>
      <c r="S3476" s="268"/>
      <c r="T3476" s="269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70" t="s">
        <v>327</v>
      </c>
      <c r="AU3476" s="270" t="s">
        <v>85</v>
      </c>
      <c r="AV3476" s="15" t="s">
        <v>215</v>
      </c>
      <c r="AW3476" s="15" t="s">
        <v>36</v>
      </c>
      <c r="AX3476" s="15" t="s">
        <v>82</v>
      </c>
      <c r="AY3476" s="270" t="s">
        <v>207</v>
      </c>
    </row>
    <row r="3477" s="2" customFormat="1" ht="24.15" customHeight="1">
      <c r="A3477" s="40"/>
      <c r="B3477" s="41"/>
      <c r="C3477" s="214" t="s">
        <v>3862</v>
      </c>
      <c r="D3477" s="214" t="s">
        <v>211</v>
      </c>
      <c r="E3477" s="215" t="s">
        <v>3863</v>
      </c>
      <c r="F3477" s="216" t="s">
        <v>3864</v>
      </c>
      <c r="G3477" s="217" t="s">
        <v>220</v>
      </c>
      <c r="H3477" s="218">
        <v>1692.114</v>
      </c>
      <c r="I3477" s="219"/>
      <c r="J3477" s="220">
        <f>ROUND(I3477*H3477,2)</f>
        <v>0</v>
      </c>
      <c r="K3477" s="216" t="s">
        <v>323</v>
      </c>
      <c r="L3477" s="46"/>
      <c r="M3477" s="229" t="s">
        <v>19</v>
      </c>
      <c r="N3477" s="230" t="s">
        <v>46</v>
      </c>
      <c r="O3477" s="86"/>
      <c r="P3477" s="231">
        <f>O3477*H3477</f>
        <v>0</v>
      </c>
      <c r="Q3477" s="231">
        <v>2.0000000000000002E-05</v>
      </c>
      <c r="R3477" s="231">
        <f>Q3477*H3477</f>
        <v>0.033842280000000002</v>
      </c>
      <c r="S3477" s="231">
        <v>0</v>
      </c>
      <c r="T3477" s="232">
        <f>S3477*H3477</f>
        <v>0</v>
      </c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R3477" s="226" t="s">
        <v>486</v>
      </c>
      <c r="AT3477" s="226" t="s">
        <v>211</v>
      </c>
      <c r="AU3477" s="226" t="s">
        <v>85</v>
      </c>
      <c r="AY3477" s="19" t="s">
        <v>207</v>
      </c>
      <c r="BE3477" s="227">
        <f>IF(N3477="základní",J3477,0)</f>
        <v>0</v>
      </c>
      <c r="BF3477" s="227">
        <f>IF(N3477="snížená",J3477,0)</f>
        <v>0</v>
      </c>
      <c r="BG3477" s="227">
        <f>IF(N3477="zákl. přenesená",J3477,0)</f>
        <v>0</v>
      </c>
      <c r="BH3477" s="227">
        <f>IF(N3477="sníž. přenesená",J3477,0)</f>
        <v>0</v>
      </c>
      <c r="BI3477" s="227">
        <f>IF(N3477="nulová",J3477,0)</f>
        <v>0</v>
      </c>
      <c r="BJ3477" s="19" t="s">
        <v>82</v>
      </c>
      <c r="BK3477" s="227">
        <f>ROUND(I3477*H3477,2)</f>
        <v>0</v>
      </c>
      <c r="BL3477" s="19" t="s">
        <v>486</v>
      </c>
      <c r="BM3477" s="226" t="s">
        <v>3865</v>
      </c>
    </row>
    <row r="3478" s="2" customFormat="1">
      <c r="A3478" s="40"/>
      <c r="B3478" s="41"/>
      <c r="C3478" s="42"/>
      <c r="D3478" s="233" t="s">
        <v>325</v>
      </c>
      <c r="E3478" s="42"/>
      <c r="F3478" s="234" t="s">
        <v>3866</v>
      </c>
      <c r="G3478" s="42"/>
      <c r="H3478" s="42"/>
      <c r="I3478" s="235"/>
      <c r="J3478" s="42"/>
      <c r="K3478" s="42"/>
      <c r="L3478" s="46"/>
      <c r="M3478" s="236"/>
      <c r="N3478" s="237"/>
      <c r="O3478" s="86"/>
      <c r="P3478" s="86"/>
      <c r="Q3478" s="86"/>
      <c r="R3478" s="86"/>
      <c r="S3478" s="86"/>
      <c r="T3478" s="87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T3478" s="19" t="s">
        <v>325</v>
      </c>
      <c r="AU3478" s="19" t="s">
        <v>85</v>
      </c>
    </row>
    <row r="3479" s="13" customFormat="1">
      <c r="A3479" s="13"/>
      <c r="B3479" s="238"/>
      <c r="C3479" s="239"/>
      <c r="D3479" s="240" t="s">
        <v>327</v>
      </c>
      <c r="E3479" s="241" t="s">
        <v>19</v>
      </c>
      <c r="F3479" s="242" t="s">
        <v>3867</v>
      </c>
      <c r="G3479" s="239"/>
      <c r="H3479" s="241" t="s">
        <v>19</v>
      </c>
      <c r="I3479" s="243"/>
      <c r="J3479" s="239"/>
      <c r="K3479" s="239"/>
      <c r="L3479" s="244"/>
      <c r="M3479" s="245"/>
      <c r="N3479" s="246"/>
      <c r="O3479" s="246"/>
      <c r="P3479" s="246"/>
      <c r="Q3479" s="246"/>
      <c r="R3479" s="246"/>
      <c r="S3479" s="246"/>
      <c r="T3479" s="247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8" t="s">
        <v>327</v>
      </c>
      <c r="AU3479" s="248" t="s">
        <v>85</v>
      </c>
      <c r="AV3479" s="13" t="s">
        <v>82</v>
      </c>
      <c r="AW3479" s="13" t="s">
        <v>36</v>
      </c>
      <c r="AX3479" s="13" t="s">
        <v>75</v>
      </c>
      <c r="AY3479" s="248" t="s">
        <v>207</v>
      </c>
    </row>
    <row r="3480" s="14" customFormat="1">
      <c r="A3480" s="14"/>
      <c r="B3480" s="249"/>
      <c r="C3480" s="250"/>
      <c r="D3480" s="240" t="s">
        <v>327</v>
      </c>
      <c r="E3480" s="251" t="s">
        <v>19</v>
      </c>
      <c r="F3480" s="252" t="s">
        <v>3868</v>
      </c>
      <c r="G3480" s="250"/>
      <c r="H3480" s="253">
        <v>1692.114</v>
      </c>
      <c r="I3480" s="254"/>
      <c r="J3480" s="250"/>
      <c r="K3480" s="250"/>
      <c r="L3480" s="255"/>
      <c r="M3480" s="256"/>
      <c r="N3480" s="257"/>
      <c r="O3480" s="257"/>
      <c r="P3480" s="257"/>
      <c r="Q3480" s="257"/>
      <c r="R3480" s="257"/>
      <c r="S3480" s="257"/>
      <c r="T3480" s="258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9" t="s">
        <v>327</v>
      </c>
      <c r="AU3480" s="259" t="s">
        <v>85</v>
      </c>
      <c r="AV3480" s="14" t="s">
        <v>85</v>
      </c>
      <c r="AW3480" s="14" t="s">
        <v>36</v>
      </c>
      <c r="AX3480" s="14" t="s">
        <v>82</v>
      </c>
      <c r="AY3480" s="259" t="s">
        <v>207</v>
      </c>
    </row>
    <row r="3481" s="12" customFormat="1" ht="22.8" customHeight="1">
      <c r="A3481" s="12"/>
      <c r="B3481" s="198"/>
      <c r="C3481" s="199"/>
      <c r="D3481" s="200" t="s">
        <v>74</v>
      </c>
      <c r="E3481" s="212" t="s">
        <v>3869</v>
      </c>
      <c r="F3481" s="212" t="s">
        <v>3870</v>
      </c>
      <c r="G3481" s="199"/>
      <c r="H3481" s="199"/>
      <c r="I3481" s="202"/>
      <c r="J3481" s="213">
        <f>BK3481</f>
        <v>0</v>
      </c>
      <c r="K3481" s="199"/>
      <c r="L3481" s="204"/>
      <c r="M3481" s="205"/>
      <c r="N3481" s="206"/>
      <c r="O3481" s="206"/>
      <c r="P3481" s="207">
        <f>SUM(P3482:P3513)</f>
        <v>0</v>
      </c>
      <c r="Q3481" s="206"/>
      <c r="R3481" s="207">
        <f>SUM(R3482:R3513)</f>
        <v>1.2490000000000001</v>
      </c>
      <c r="S3481" s="206"/>
      <c r="T3481" s="208">
        <f>SUM(T3482:T3513)</f>
        <v>0</v>
      </c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R3481" s="209" t="s">
        <v>85</v>
      </c>
      <c r="AT3481" s="210" t="s">
        <v>74</v>
      </c>
      <c r="AU3481" s="210" t="s">
        <v>82</v>
      </c>
      <c r="AY3481" s="209" t="s">
        <v>207</v>
      </c>
      <c r="BK3481" s="211">
        <f>SUM(BK3482:BK3513)</f>
        <v>0</v>
      </c>
    </row>
    <row r="3482" s="2" customFormat="1" ht="16.5" customHeight="1">
      <c r="A3482" s="40"/>
      <c r="B3482" s="41"/>
      <c r="C3482" s="214" t="s">
        <v>3871</v>
      </c>
      <c r="D3482" s="214" t="s">
        <v>211</v>
      </c>
      <c r="E3482" s="215" t="s">
        <v>3872</v>
      </c>
      <c r="F3482" s="216" t="s">
        <v>3873</v>
      </c>
      <c r="G3482" s="217" t="s">
        <v>214</v>
      </c>
      <c r="H3482" s="218">
        <v>1</v>
      </c>
      <c r="I3482" s="219"/>
      <c r="J3482" s="220">
        <f>ROUND(I3482*H3482,2)</f>
        <v>0</v>
      </c>
      <c r="K3482" s="216" t="s">
        <v>19</v>
      </c>
      <c r="L3482" s="46"/>
      <c r="M3482" s="229" t="s">
        <v>19</v>
      </c>
      <c r="N3482" s="230" t="s">
        <v>46</v>
      </c>
      <c r="O3482" s="86"/>
      <c r="P3482" s="231">
        <f>O3482*H3482</f>
        <v>0</v>
      </c>
      <c r="Q3482" s="231">
        <v>0.029999999999999999</v>
      </c>
      <c r="R3482" s="231">
        <f>Q3482*H3482</f>
        <v>0.029999999999999999</v>
      </c>
      <c r="S3482" s="231">
        <v>0</v>
      </c>
      <c r="T3482" s="232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26" t="s">
        <v>486</v>
      </c>
      <c r="AT3482" s="226" t="s">
        <v>211</v>
      </c>
      <c r="AU3482" s="226" t="s">
        <v>85</v>
      </c>
      <c r="AY3482" s="19" t="s">
        <v>207</v>
      </c>
      <c r="BE3482" s="227">
        <f>IF(N3482="základní",J3482,0)</f>
        <v>0</v>
      </c>
      <c r="BF3482" s="227">
        <f>IF(N3482="snížená",J3482,0)</f>
        <v>0</v>
      </c>
      <c r="BG3482" s="227">
        <f>IF(N3482="zákl. přenesená",J3482,0)</f>
        <v>0</v>
      </c>
      <c r="BH3482" s="227">
        <f>IF(N3482="sníž. přenesená",J3482,0)</f>
        <v>0</v>
      </c>
      <c r="BI3482" s="227">
        <f>IF(N3482="nulová",J3482,0)</f>
        <v>0</v>
      </c>
      <c r="BJ3482" s="19" t="s">
        <v>82</v>
      </c>
      <c r="BK3482" s="227">
        <f>ROUND(I3482*H3482,2)</f>
        <v>0</v>
      </c>
      <c r="BL3482" s="19" t="s">
        <v>486</v>
      </c>
      <c r="BM3482" s="226" t="s">
        <v>3874</v>
      </c>
    </row>
    <row r="3483" s="2" customFormat="1" ht="16.5" customHeight="1">
      <c r="A3483" s="40"/>
      <c r="B3483" s="41"/>
      <c r="C3483" s="214" t="s">
        <v>3875</v>
      </c>
      <c r="D3483" s="214" t="s">
        <v>211</v>
      </c>
      <c r="E3483" s="215" t="s">
        <v>3876</v>
      </c>
      <c r="F3483" s="216" t="s">
        <v>3877</v>
      </c>
      <c r="G3483" s="217" t="s">
        <v>214</v>
      </c>
      <c r="H3483" s="218">
        <v>2</v>
      </c>
      <c r="I3483" s="219"/>
      <c r="J3483" s="220">
        <f>ROUND(I3483*H3483,2)</f>
        <v>0</v>
      </c>
      <c r="K3483" s="216" t="s">
        <v>19</v>
      </c>
      <c r="L3483" s="46"/>
      <c r="M3483" s="229" t="s">
        <v>19</v>
      </c>
      <c r="N3483" s="230" t="s">
        <v>46</v>
      </c>
      <c r="O3483" s="86"/>
      <c r="P3483" s="231">
        <f>O3483*H3483</f>
        <v>0</v>
      </c>
      <c r="Q3483" s="231">
        <v>0.0050000000000000001</v>
      </c>
      <c r="R3483" s="231">
        <f>Q3483*H3483</f>
        <v>0.01</v>
      </c>
      <c r="S3483" s="231">
        <v>0</v>
      </c>
      <c r="T3483" s="232">
        <f>S3483*H3483</f>
        <v>0</v>
      </c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R3483" s="226" t="s">
        <v>486</v>
      </c>
      <c r="AT3483" s="226" t="s">
        <v>211</v>
      </c>
      <c r="AU3483" s="226" t="s">
        <v>85</v>
      </c>
      <c r="AY3483" s="19" t="s">
        <v>207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19" t="s">
        <v>82</v>
      </c>
      <c r="BK3483" s="227">
        <f>ROUND(I3483*H3483,2)</f>
        <v>0</v>
      </c>
      <c r="BL3483" s="19" t="s">
        <v>486</v>
      </c>
      <c r="BM3483" s="226" t="s">
        <v>3878</v>
      </c>
    </row>
    <row r="3484" s="2" customFormat="1" ht="24.15" customHeight="1">
      <c r="A3484" s="40"/>
      <c r="B3484" s="41"/>
      <c r="C3484" s="214" t="s">
        <v>3879</v>
      </c>
      <c r="D3484" s="214" t="s">
        <v>211</v>
      </c>
      <c r="E3484" s="215" t="s">
        <v>3880</v>
      </c>
      <c r="F3484" s="216" t="s">
        <v>3881</v>
      </c>
      <c r="G3484" s="217" t="s">
        <v>214</v>
      </c>
      <c r="H3484" s="218">
        <v>1</v>
      </c>
      <c r="I3484" s="219"/>
      <c r="J3484" s="220">
        <f>ROUND(I3484*H3484,2)</f>
        <v>0</v>
      </c>
      <c r="K3484" s="216" t="s">
        <v>19</v>
      </c>
      <c r="L3484" s="46"/>
      <c r="M3484" s="229" t="s">
        <v>19</v>
      </c>
      <c r="N3484" s="230" t="s">
        <v>46</v>
      </c>
      <c r="O3484" s="86"/>
      <c r="P3484" s="231">
        <f>O3484*H3484</f>
        <v>0</v>
      </c>
      <c r="Q3484" s="231">
        <v>0.080000000000000002</v>
      </c>
      <c r="R3484" s="231">
        <f>Q3484*H3484</f>
        <v>0.080000000000000002</v>
      </c>
      <c r="S3484" s="231">
        <v>0</v>
      </c>
      <c r="T3484" s="232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6" t="s">
        <v>486</v>
      </c>
      <c r="AT3484" s="226" t="s">
        <v>211</v>
      </c>
      <c r="AU3484" s="226" t="s">
        <v>85</v>
      </c>
      <c r="AY3484" s="19" t="s">
        <v>207</v>
      </c>
      <c r="BE3484" s="227">
        <f>IF(N3484="základní",J3484,0)</f>
        <v>0</v>
      </c>
      <c r="BF3484" s="227">
        <f>IF(N3484="snížená",J3484,0)</f>
        <v>0</v>
      </c>
      <c r="BG3484" s="227">
        <f>IF(N3484="zákl. přenesená",J3484,0)</f>
        <v>0</v>
      </c>
      <c r="BH3484" s="227">
        <f>IF(N3484="sníž. přenesená",J3484,0)</f>
        <v>0</v>
      </c>
      <c r="BI3484" s="227">
        <f>IF(N3484="nulová",J3484,0)</f>
        <v>0</v>
      </c>
      <c r="BJ3484" s="19" t="s">
        <v>82</v>
      </c>
      <c r="BK3484" s="227">
        <f>ROUND(I3484*H3484,2)</f>
        <v>0</v>
      </c>
      <c r="BL3484" s="19" t="s">
        <v>486</v>
      </c>
      <c r="BM3484" s="226" t="s">
        <v>3882</v>
      </c>
    </row>
    <row r="3485" s="2" customFormat="1" ht="24.15" customHeight="1">
      <c r="A3485" s="40"/>
      <c r="B3485" s="41"/>
      <c r="C3485" s="214" t="s">
        <v>3883</v>
      </c>
      <c r="D3485" s="214" t="s">
        <v>211</v>
      </c>
      <c r="E3485" s="215" t="s">
        <v>3884</v>
      </c>
      <c r="F3485" s="216" t="s">
        <v>3885</v>
      </c>
      <c r="G3485" s="217" t="s">
        <v>214</v>
      </c>
      <c r="H3485" s="218">
        <v>1</v>
      </c>
      <c r="I3485" s="219"/>
      <c r="J3485" s="220">
        <f>ROUND(I3485*H3485,2)</f>
        <v>0</v>
      </c>
      <c r="K3485" s="216" t="s">
        <v>19</v>
      </c>
      <c r="L3485" s="46"/>
      <c r="M3485" s="229" t="s">
        <v>19</v>
      </c>
      <c r="N3485" s="230" t="s">
        <v>46</v>
      </c>
      <c r="O3485" s="86"/>
      <c r="P3485" s="231">
        <f>O3485*H3485</f>
        <v>0</v>
      </c>
      <c r="Q3485" s="231">
        <v>0.029999999999999999</v>
      </c>
      <c r="R3485" s="231">
        <f>Q3485*H3485</f>
        <v>0.029999999999999999</v>
      </c>
      <c r="S3485" s="231">
        <v>0</v>
      </c>
      <c r="T3485" s="232">
        <f>S3485*H3485</f>
        <v>0</v>
      </c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R3485" s="226" t="s">
        <v>486</v>
      </c>
      <c r="AT3485" s="226" t="s">
        <v>211</v>
      </c>
      <c r="AU3485" s="226" t="s">
        <v>85</v>
      </c>
      <c r="AY3485" s="19" t="s">
        <v>207</v>
      </c>
      <c r="BE3485" s="227">
        <f>IF(N3485="základní",J3485,0)</f>
        <v>0</v>
      </c>
      <c r="BF3485" s="227">
        <f>IF(N3485="snížená",J3485,0)</f>
        <v>0</v>
      </c>
      <c r="BG3485" s="227">
        <f>IF(N3485="zákl. přenesená",J3485,0)</f>
        <v>0</v>
      </c>
      <c r="BH3485" s="227">
        <f>IF(N3485="sníž. přenesená",J3485,0)</f>
        <v>0</v>
      </c>
      <c r="BI3485" s="227">
        <f>IF(N3485="nulová",J3485,0)</f>
        <v>0</v>
      </c>
      <c r="BJ3485" s="19" t="s">
        <v>82</v>
      </c>
      <c r="BK3485" s="227">
        <f>ROUND(I3485*H3485,2)</f>
        <v>0</v>
      </c>
      <c r="BL3485" s="19" t="s">
        <v>486</v>
      </c>
      <c r="BM3485" s="226" t="s">
        <v>3886</v>
      </c>
    </row>
    <row r="3486" s="2" customFormat="1" ht="21.75" customHeight="1">
      <c r="A3486" s="40"/>
      <c r="B3486" s="41"/>
      <c r="C3486" s="214" t="s">
        <v>3887</v>
      </c>
      <c r="D3486" s="214" t="s">
        <v>211</v>
      </c>
      <c r="E3486" s="215" t="s">
        <v>3888</v>
      </c>
      <c r="F3486" s="216" t="s">
        <v>3889</v>
      </c>
      <c r="G3486" s="217" t="s">
        <v>214</v>
      </c>
      <c r="H3486" s="218">
        <v>1</v>
      </c>
      <c r="I3486" s="219"/>
      <c r="J3486" s="220">
        <f>ROUND(I3486*H3486,2)</f>
        <v>0</v>
      </c>
      <c r="K3486" s="216" t="s">
        <v>19</v>
      </c>
      <c r="L3486" s="46"/>
      <c r="M3486" s="229" t="s">
        <v>19</v>
      </c>
      <c r="N3486" s="230" t="s">
        <v>46</v>
      </c>
      <c r="O3486" s="86"/>
      <c r="P3486" s="231">
        <f>O3486*H3486</f>
        <v>0</v>
      </c>
      <c r="Q3486" s="231">
        <v>0.01</v>
      </c>
      <c r="R3486" s="231">
        <f>Q3486*H3486</f>
        <v>0.01</v>
      </c>
      <c r="S3486" s="231">
        <v>0</v>
      </c>
      <c r="T3486" s="232">
        <f>S3486*H3486</f>
        <v>0</v>
      </c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R3486" s="226" t="s">
        <v>486</v>
      </c>
      <c r="AT3486" s="226" t="s">
        <v>211</v>
      </c>
      <c r="AU3486" s="226" t="s">
        <v>85</v>
      </c>
      <c r="AY3486" s="19" t="s">
        <v>207</v>
      </c>
      <c r="BE3486" s="227">
        <f>IF(N3486="základní",J3486,0)</f>
        <v>0</v>
      </c>
      <c r="BF3486" s="227">
        <f>IF(N3486="snížená",J3486,0)</f>
        <v>0</v>
      </c>
      <c r="BG3486" s="227">
        <f>IF(N3486="zákl. přenesená",J3486,0)</f>
        <v>0</v>
      </c>
      <c r="BH3486" s="227">
        <f>IF(N3486="sníž. přenesená",J3486,0)</f>
        <v>0</v>
      </c>
      <c r="BI3486" s="227">
        <f>IF(N3486="nulová",J3486,0)</f>
        <v>0</v>
      </c>
      <c r="BJ3486" s="19" t="s">
        <v>82</v>
      </c>
      <c r="BK3486" s="227">
        <f>ROUND(I3486*H3486,2)</f>
        <v>0</v>
      </c>
      <c r="BL3486" s="19" t="s">
        <v>486</v>
      </c>
      <c r="BM3486" s="226" t="s">
        <v>3890</v>
      </c>
    </row>
    <row r="3487" s="2" customFormat="1" ht="21.75" customHeight="1">
      <c r="A3487" s="40"/>
      <c r="B3487" s="41"/>
      <c r="C3487" s="214" t="s">
        <v>3891</v>
      </c>
      <c r="D3487" s="214" t="s">
        <v>211</v>
      </c>
      <c r="E3487" s="215" t="s">
        <v>3892</v>
      </c>
      <c r="F3487" s="216" t="s">
        <v>3893</v>
      </c>
      <c r="G3487" s="217" t="s">
        <v>214</v>
      </c>
      <c r="H3487" s="218">
        <v>4</v>
      </c>
      <c r="I3487" s="219"/>
      <c r="J3487" s="220">
        <f>ROUND(I3487*H3487,2)</f>
        <v>0</v>
      </c>
      <c r="K3487" s="216" t="s">
        <v>19</v>
      </c>
      <c r="L3487" s="46"/>
      <c r="M3487" s="229" t="s">
        <v>19</v>
      </c>
      <c r="N3487" s="230" t="s">
        <v>46</v>
      </c>
      <c r="O3487" s="86"/>
      <c r="P3487" s="231">
        <f>O3487*H3487</f>
        <v>0</v>
      </c>
      <c r="Q3487" s="231">
        <v>0.080000000000000002</v>
      </c>
      <c r="R3487" s="231">
        <f>Q3487*H3487</f>
        <v>0.32000000000000001</v>
      </c>
      <c r="S3487" s="231">
        <v>0</v>
      </c>
      <c r="T3487" s="232">
        <f>S3487*H3487</f>
        <v>0</v>
      </c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R3487" s="226" t="s">
        <v>486</v>
      </c>
      <c r="AT3487" s="226" t="s">
        <v>211</v>
      </c>
      <c r="AU3487" s="226" t="s">
        <v>85</v>
      </c>
      <c r="AY3487" s="19" t="s">
        <v>207</v>
      </c>
      <c r="BE3487" s="227">
        <f>IF(N3487="základní",J3487,0)</f>
        <v>0</v>
      </c>
      <c r="BF3487" s="227">
        <f>IF(N3487="snížená",J3487,0)</f>
        <v>0</v>
      </c>
      <c r="BG3487" s="227">
        <f>IF(N3487="zákl. přenesená",J3487,0)</f>
        <v>0</v>
      </c>
      <c r="BH3487" s="227">
        <f>IF(N3487="sníž. přenesená",J3487,0)</f>
        <v>0</v>
      </c>
      <c r="BI3487" s="227">
        <f>IF(N3487="nulová",J3487,0)</f>
        <v>0</v>
      </c>
      <c r="BJ3487" s="19" t="s">
        <v>82</v>
      </c>
      <c r="BK3487" s="227">
        <f>ROUND(I3487*H3487,2)</f>
        <v>0</v>
      </c>
      <c r="BL3487" s="19" t="s">
        <v>486</v>
      </c>
      <c r="BM3487" s="226" t="s">
        <v>3894</v>
      </c>
    </row>
    <row r="3488" s="2" customFormat="1" ht="24.15" customHeight="1">
      <c r="A3488" s="40"/>
      <c r="B3488" s="41"/>
      <c r="C3488" s="214" t="s">
        <v>3895</v>
      </c>
      <c r="D3488" s="214" t="s">
        <v>211</v>
      </c>
      <c r="E3488" s="215" t="s">
        <v>3896</v>
      </c>
      <c r="F3488" s="216" t="s">
        <v>3897</v>
      </c>
      <c r="G3488" s="217" t="s">
        <v>214</v>
      </c>
      <c r="H3488" s="218">
        <v>1</v>
      </c>
      <c r="I3488" s="219"/>
      <c r="J3488" s="220">
        <f>ROUND(I3488*H3488,2)</f>
        <v>0</v>
      </c>
      <c r="K3488" s="216" t="s">
        <v>19</v>
      </c>
      <c r="L3488" s="46"/>
      <c r="M3488" s="229" t="s">
        <v>19</v>
      </c>
      <c r="N3488" s="230" t="s">
        <v>46</v>
      </c>
      <c r="O3488" s="86"/>
      <c r="P3488" s="231">
        <f>O3488*H3488</f>
        <v>0</v>
      </c>
      <c r="Q3488" s="231">
        <v>0.01</v>
      </c>
      <c r="R3488" s="231">
        <f>Q3488*H3488</f>
        <v>0.01</v>
      </c>
      <c r="S3488" s="231">
        <v>0</v>
      </c>
      <c r="T3488" s="232">
        <f>S3488*H3488</f>
        <v>0</v>
      </c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R3488" s="226" t="s">
        <v>486</v>
      </c>
      <c r="AT3488" s="226" t="s">
        <v>211</v>
      </c>
      <c r="AU3488" s="226" t="s">
        <v>85</v>
      </c>
      <c r="AY3488" s="19" t="s">
        <v>207</v>
      </c>
      <c r="BE3488" s="227">
        <f>IF(N3488="základní",J3488,0)</f>
        <v>0</v>
      </c>
      <c r="BF3488" s="227">
        <f>IF(N3488="snížená",J3488,0)</f>
        <v>0</v>
      </c>
      <c r="BG3488" s="227">
        <f>IF(N3488="zákl. přenesená",J3488,0)</f>
        <v>0</v>
      </c>
      <c r="BH3488" s="227">
        <f>IF(N3488="sníž. přenesená",J3488,0)</f>
        <v>0</v>
      </c>
      <c r="BI3488" s="227">
        <f>IF(N3488="nulová",J3488,0)</f>
        <v>0</v>
      </c>
      <c r="BJ3488" s="19" t="s">
        <v>82</v>
      </c>
      <c r="BK3488" s="227">
        <f>ROUND(I3488*H3488,2)</f>
        <v>0</v>
      </c>
      <c r="BL3488" s="19" t="s">
        <v>486</v>
      </c>
      <c r="BM3488" s="226" t="s">
        <v>3898</v>
      </c>
    </row>
    <row r="3489" s="2" customFormat="1" ht="16.5" customHeight="1">
      <c r="A3489" s="40"/>
      <c r="B3489" s="41"/>
      <c r="C3489" s="214" t="s">
        <v>3899</v>
      </c>
      <c r="D3489" s="214" t="s">
        <v>211</v>
      </c>
      <c r="E3489" s="215" t="s">
        <v>3900</v>
      </c>
      <c r="F3489" s="216" t="s">
        <v>3901</v>
      </c>
      <c r="G3489" s="217" t="s">
        <v>214</v>
      </c>
      <c r="H3489" s="218">
        <v>1</v>
      </c>
      <c r="I3489" s="219"/>
      <c r="J3489" s="220">
        <f>ROUND(I3489*H3489,2)</f>
        <v>0</v>
      </c>
      <c r="K3489" s="216" t="s">
        <v>19</v>
      </c>
      <c r="L3489" s="46"/>
      <c r="M3489" s="229" t="s">
        <v>19</v>
      </c>
      <c r="N3489" s="230" t="s">
        <v>46</v>
      </c>
      <c r="O3489" s="86"/>
      <c r="P3489" s="231">
        <f>O3489*H3489</f>
        <v>0</v>
      </c>
      <c r="Q3489" s="231">
        <v>0.001</v>
      </c>
      <c r="R3489" s="231">
        <f>Q3489*H3489</f>
        <v>0.001</v>
      </c>
      <c r="S3489" s="231">
        <v>0</v>
      </c>
      <c r="T3489" s="232">
        <f>S3489*H3489</f>
        <v>0</v>
      </c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R3489" s="226" t="s">
        <v>486</v>
      </c>
      <c r="AT3489" s="226" t="s">
        <v>211</v>
      </c>
      <c r="AU3489" s="226" t="s">
        <v>85</v>
      </c>
      <c r="AY3489" s="19" t="s">
        <v>207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19" t="s">
        <v>82</v>
      </c>
      <c r="BK3489" s="227">
        <f>ROUND(I3489*H3489,2)</f>
        <v>0</v>
      </c>
      <c r="BL3489" s="19" t="s">
        <v>486</v>
      </c>
      <c r="BM3489" s="226" t="s">
        <v>3902</v>
      </c>
    </row>
    <row r="3490" s="2" customFormat="1" ht="16.5" customHeight="1">
      <c r="A3490" s="40"/>
      <c r="B3490" s="41"/>
      <c r="C3490" s="214" t="s">
        <v>3903</v>
      </c>
      <c r="D3490" s="214" t="s">
        <v>211</v>
      </c>
      <c r="E3490" s="215" t="s">
        <v>3904</v>
      </c>
      <c r="F3490" s="216" t="s">
        <v>3905</v>
      </c>
      <c r="G3490" s="217" t="s">
        <v>214</v>
      </c>
      <c r="H3490" s="218">
        <v>1</v>
      </c>
      <c r="I3490" s="219"/>
      <c r="J3490" s="220">
        <f>ROUND(I3490*H3490,2)</f>
        <v>0</v>
      </c>
      <c r="K3490" s="216" t="s">
        <v>19</v>
      </c>
      <c r="L3490" s="46"/>
      <c r="M3490" s="229" t="s">
        <v>19</v>
      </c>
      <c r="N3490" s="230" t="s">
        <v>46</v>
      </c>
      <c r="O3490" s="86"/>
      <c r="P3490" s="231">
        <f>O3490*H3490</f>
        <v>0</v>
      </c>
      <c r="Q3490" s="231">
        <v>0.0050000000000000001</v>
      </c>
      <c r="R3490" s="231">
        <f>Q3490*H3490</f>
        <v>0.0050000000000000001</v>
      </c>
      <c r="S3490" s="231">
        <v>0</v>
      </c>
      <c r="T3490" s="232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6" t="s">
        <v>486</v>
      </c>
      <c r="AT3490" s="226" t="s">
        <v>211</v>
      </c>
      <c r="AU3490" s="226" t="s">
        <v>85</v>
      </c>
      <c r="AY3490" s="19" t="s">
        <v>207</v>
      </c>
      <c r="BE3490" s="227">
        <f>IF(N3490="základní",J3490,0)</f>
        <v>0</v>
      </c>
      <c r="BF3490" s="227">
        <f>IF(N3490="snížená",J3490,0)</f>
        <v>0</v>
      </c>
      <c r="BG3490" s="227">
        <f>IF(N3490="zákl. přenesená",J3490,0)</f>
        <v>0</v>
      </c>
      <c r="BH3490" s="227">
        <f>IF(N3490="sníž. přenesená",J3490,0)</f>
        <v>0</v>
      </c>
      <c r="BI3490" s="227">
        <f>IF(N3490="nulová",J3490,0)</f>
        <v>0</v>
      </c>
      <c r="BJ3490" s="19" t="s">
        <v>82</v>
      </c>
      <c r="BK3490" s="227">
        <f>ROUND(I3490*H3490,2)</f>
        <v>0</v>
      </c>
      <c r="BL3490" s="19" t="s">
        <v>486</v>
      </c>
      <c r="BM3490" s="226" t="s">
        <v>3906</v>
      </c>
    </row>
    <row r="3491" s="2" customFormat="1" ht="16.5" customHeight="1">
      <c r="A3491" s="40"/>
      <c r="B3491" s="41"/>
      <c r="C3491" s="214" t="s">
        <v>3907</v>
      </c>
      <c r="D3491" s="214" t="s">
        <v>211</v>
      </c>
      <c r="E3491" s="215" t="s">
        <v>3908</v>
      </c>
      <c r="F3491" s="216" t="s">
        <v>3909</v>
      </c>
      <c r="G3491" s="217" t="s">
        <v>214</v>
      </c>
      <c r="H3491" s="218">
        <v>1</v>
      </c>
      <c r="I3491" s="219"/>
      <c r="J3491" s="220">
        <f>ROUND(I3491*H3491,2)</f>
        <v>0</v>
      </c>
      <c r="K3491" s="216" t="s">
        <v>19</v>
      </c>
      <c r="L3491" s="46"/>
      <c r="M3491" s="229" t="s">
        <v>19</v>
      </c>
      <c r="N3491" s="230" t="s">
        <v>46</v>
      </c>
      <c r="O3491" s="86"/>
      <c r="P3491" s="231">
        <f>O3491*H3491</f>
        <v>0</v>
      </c>
      <c r="Q3491" s="231">
        <v>0.01</v>
      </c>
      <c r="R3491" s="231">
        <f>Q3491*H3491</f>
        <v>0.01</v>
      </c>
      <c r="S3491" s="231">
        <v>0</v>
      </c>
      <c r="T3491" s="232">
        <f>S3491*H3491</f>
        <v>0</v>
      </c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R3491" s="226" t="s">
        <v>486</v>
      </c>
      <c r="AT3491" s="226" t="s">
        <v>211</v>
      </c>
      <c r="AU3491" s="226" t="s">
        <v>85</v>
      </c>
      <c r="AY3491" s="19" t="s">
        <v>207</v>
      </c>
      <c r="BE3491" s="227">
        <f>IF(N3491="základní",J3491,0)</f>
        <v>0</v>
      </c>
      <c r="BF3491" s="227">
        <f>IF(N3491="snížená",J3491,0)</f>
        <v>0</v>
      </c>
      <c r="BG3491" s="227">
        <f>IF(N3491="zákl. přenesená",J3491,0)</f>
        <v>0</v>
      </c>
      <c r="BH3491" s="227">
        <f>IF(N3491="sníž. přenesená",J3491,0)</f>
        <v>0</v>
      </c>
      <c r="BI3491" s="227">
        <f>IF(N3491="nulová",J3491,0)</f>
        <v>0</v>
      </c>
      <c r="BJ3491" s="19" t="s">
        <v>82</v>
      </c>
      <c r="BK3491" s="227">
        <f>ROUND(I3491*H3491,2)</f>
        <v>0</v>
      </c>
      <c r="BL3491" s="19" t="s">
        <v>486</v>
      </c>
      <c r="BM3491" s="226" t="s">
        <v>3910</v>
      </c>
    </row>
    <row r="3492" s="2" customFormat="1" ht="16.5" customHeight="1">
      <c r="A3492" s="40"/>
      <c r="B3492" s="41"/>
      <c r="C3492" s="214" t="s">
        <v>3911</v>
      </c>
      <c r="D3492" s="214" t="s">
        <v>211</v>
      </c>
      <c r="E3492" s="215" t="s">
        <v>3912</v>
      </c>
      <c r="F3492" s="216" t="s">
        <v>3913</v>
      </c>
      <c r="G3492" s="217" t="s">
        <v>214</v>
      </c>
      <c r="H3492" s="218">
        <v>6</v>
      </c>
      <c r="I3492" s="219"/>
      <c r="J3492" s="220">
        <f>ROUND(I3492*H3492,2)</f>
        <v>0</v>
      </c>
      <c r="K3492" s="216" t="s">
        <v>19</v>
      </c>
      <c r="L3492" s="46"/>
      <c r="M3492" s="229" t="s">
        <v>19</v>
      </c>
      <c r="N3492" s="230" t="s">
        <v>46</v>
      </c>
      <c r="O3492" s="86"/>
      <c r="P3492" s="231">
        <f>O3492*H3492</f>
        <v>0</v>
      </c>
      <c r="Q3492" s="231">
        <v>0.0050000000000000001</v>
      </c>
      <c r="R3492" s="231">
        <f>Q3492*H3492</f>
        <v>0.029999999999999999</v>
      </c>
      <c r="S3492" s="231">
        <v>0</v>
      </c>
      <c r="T3492" s="232">
        <f>S3492*H3492</f>
        <v>0</v>
      </c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R3492" s="226" t="s">
        <v>486</v>
      </c>
      <c r="AT3492" s="226" t="s">
        <v>211</v>
      </c>
      <c r="AU3492" s="226" t="s">
        <v>85</v>
      </c>
      <c r="AY3492" s="19" t="s">
        <v>207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19" t="s">
        <v>82</v>
      </c>
      <c r="BK3492" s="227">
        <f>ROUND(I3492*H3492,2)</f>
        <v>0</v>
      </c>
      <c r="BL3492" s="19" t="s">
        <v>486</v>
      </c>
      <c r="BM3492" s="226" t="s">
        <v>3914</v>
      </c>
    </row>
    <row r="3493" s="2" customFormat="1" ht="16.5" customHeight="1">
      <c r="A3493" s="40"/>
      <c r="B3493" s="41"/>
      <c r="C3493" s="214" t="s">
        <v>3915</v>
      </c>
      <c r="D3493" s="214" t="s">
        <v>211</v>
      </c>
      <c r="E3493" s="215" t="s">
        <v>3916</v>
      </c>
      <c r="F3493" s="216" t="s">
        <v>3917</v>
      </c>
      <c r="G3493" s="217" t="s">
        <v>214</v>
      </c>
      <c r="H3493" s="218">
        <v>7</v>
      </c>
      <c r="I3493" s="219"/>
      <c r="J3493" s="220">
        <f>ROUND(I3493*H3493,2)</f>
        <v>0</v>
      </c>
      <c r="K3493" s="216" t="s">
        <v>19</v>
      </c>
      <c r="L3493" s="46"/>
      <c r="M3493" s="229" t="s">
        <v>19</v>
      </c>
      <c r="N3493" s="230" t="s">
        <v>46</v>
      </c>
      <c r="O3493" s="86"/>
      <c r="P3493" s="231">
        <f>O3493*H3493</f>
        <v>0</v>
      </c>
      <c r="Q3493" s="231">
        <v>0.0050000000000000001</v>
      </c>
      <c r="R3493" s="231">
        <f>Q3493*H3493</f>
        <v>0.035000000000000003</v>
      </c>
      <c r="S3493" s="231">
        <v>0</v>
      </c>
      <c r="T3493" s="232">
        <f>S3493*H3493</f>
        <v>0</v>
      </c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R3493" s="226" t="s">
        <v>486</v>
      </c>
      <c r="AT3493" s="226" t="s">
        <v>211</v>
      </c>
      <c r="AU3493" s="226" t="s">
        <v>85</v>
      </c>
      <c r="AY3493" s="19" t="s">
        <v>207</v>
      </c>
      <c r="BE3493" s="227">
        <f>IF(N3493="základní",J3493,0)</f>
        <v>0</v>
      </c>
      <c r="BF3493" s="227">
        <f>IF(N3493="snížená",J3493,0)</f>
        <v>0</v>
      </c>
      <c r="BG3493" s="227">
        <f>IF(N3493="zákl. přenesená",J3493,0)</f>
        <v>0</v>
      </c>
      <c r="BH3493" s="227">
        <f>IF(N3493="sníž. přenesená",J3493,0)</f>
        <v>0</v>
      </c>
      <c r="BI3493" s="227">
        <f>IF(N3493="nulová",J3493,0)</f>
        <v>0</v>
      </c>
      <c r="BJ3493" s="19" t="s">
        <v>82</v>
      </c>
      <c r="BK3493" s="227">
        <f>ROUND(I3493*H3493,2)</f>
        <v>0</v>
      </c>
      <c r="BL3493" s="19" t="s">
        <v>486</v>
      </c>
      <c r="BM3493" s="226" t="s">
        <v>3918</v>
      </c>
    </row>
    <row r="3494" s="2" customFormat="1" ht="16.5" customHeight="1">
      <c r="A3494" s="40"/>
      <c r="B3494" s="41"/>
      <c r="C3494" s="214" t="s">
        <v>3919</v>
      </c>
      <c r="D3494" s="214" t="s">
        <v>211</v>
      </c>
      <c r="E3494" s="215" t="s">
        <v>3920</v>
      </c>
      <c r="F3494" s="216" t="s">
        <v>3921</v>
      </c>
      <c r="G3494" s="217" t="s">
        <v>214</v>
      </c>
      <c r="H3494" s="218">
        <v>7</v>
      </c>
      <c r="I3494" s="219"/>
      <c r="J3494" s="220">
        <f>ROUND(I3494*H3494,2)</f>
        <v>0</v>
      </c>
      <c r="K3494" s="216" t="s">
        <v>19</v>
      </c>
      <c r="L3494" s="46"/>
      <c r="M3494" s="229" t="s">
        <v>19</v>
      </c>
      <c r="N3494" s="230" t="s">
        <v>46</v>
      </c>
      <c r="O3494" s="86"/>
      <c r="P3494" s="231">
        <f>O3494*H3494</f>
        <v>0</v>
      </c>
      <c r="Q3494" s="231">
        <v>0.01</v>
      </c>
      <c r="R3494" s="231">
        <f>Q3494*H3494</f>
        <v>0.070000000000000007</v>
      </c>
      <c r="S3494" s="231">
        <v>0</v>
      </c>
      <c r="T3494" s="232">
        <f>S3494*H3494</f>
        <v>0</v>
      </c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R3494" s="226" t="s">
        <v>486</v>
      </c>
      <c r="AT3494" s="226" t="s">
        <v>211</v>
      </c>
      <c r="AU3494" s="226" t="s">
        <v>85</v>
      </c>
      <c r="AY3494" s="19" t="s">
        <v>207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19" t="s">
        <v>82</v>
      </c>
      <c r="BK3494" s="227">
        <f>ROUND(I3494*H3494,2)</f>
        <v>0</v>
      </c>
      <c r="BL3494" s="19" t="s">
        <v>486</v>
      </c>
      <c r="BM3494" s="226" t="s">
        <v>3922</v>
      </c>
    </row>
    <row r="3495" s="2" customFormat="1" ht="16.5" customHeight="1">
      <c r="A3495" s="40"/>
      <c r="B3495" s="41"/>
      <c r="C3495" s="214" t="s">
        <v>3923</v>
      </c>
      <c r="D3495" s="214" t="s">
        <v>211</v>
      </c>
      <c r="E3495" s="215" t="s">
        <v>3924</v>
      </c>
      <c r="F3495" s="216" t="s">
        <v>3925</v>
      </c>
      <c r="G3495" s="217" t="s">
        <v>214</v>
      </c>
      <c r="H3495" s="218">
        <v>1</v>
      </c>
      <c r="I3495" s="219"/>
      <c r="J3495" s="220">
        <f>ROUND(I3495*H3495,2)</f>
        <v>0</v>
      </c>
      <c r="K3495" s="216" t="s">
        <v>19</v>
      </c>
      <c r="L3495" s="46"/>
      <c r="M3495" s="229" t="s">
        <v>19</v>
      </c>
      <c r="N3495" s="230" t="s">
        <v>46</v>
      </c>
      <c r="O3495" s="86"/>
      <c r="P3495" s="231">
        <f>O3495*H3495</f>
        <v>0</v>
      </c>
      <c r="Q3495" s="231">
        <v>0.01</v>
      </c>
      <c r="R3495" s="231">
        <f>Q3495*H3495</f>
        <v>0.01</v>
      </c>
      <c r="S3495" s="231">
        <v>0</v>
      </c>
      <c r="T3495" s="232">
        <f>S3495*H3495</f>
        <v>0</v>
      </c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R3495" s="226" t="s">
        <v>486</v>
      </c>
      <c r="AT3495" s="226" t="s">
        <v>211</v>
      </c>
      <c r="AU3495" s="226" t="s">
        <v>85</v>
      </c>
      <c r="AY3495" s="19" t="s">
        <v>207</v>
      </c>
      <c r="BE3495" s="227">
        <f>IF(N3495="základní",J3495,0)</f>
        <v>0</v>
      </c>
      <c r="BF3495" s="227">
        <f>IF(N3495="snížená",J3495,0)</f>
        <v>0</v>
      </c>
      <c r="BG3495" s="227">
        <f>IF(N3495="zákl. přenesená",J3495,0)</f>
        <v>0</v>
      </c>
      <c r="BH3495" s="227">
        <f>IF(N3495="sníž. přenesená",J3495,0)</f>
        <v>0</v>
      </c>
      <c r="BI3495" s="227">
        <f>IF(N3495="nulová",J3495,0)</f>
        <v>0</v>
      </c>
      <c r="BJ3495" s="19" t="s">
        <v>82</v>
      </c>
      <c r="BK3495" s="227">
        <f>ROUND(I3495*H3495,2)</f>
        <v>0</v>
      </c>
      <c r="BL3495" s="19" t="s">
        <v>486</v>
      </c>
      <c r="BM3495" s="226" t="s">
        <v>3926</v>
      </c>
    </row>
    <row r="3496" s="2" customFormat="1" ht="16.5" customHeight="1">
      <c r="A3496" s="40"/>
      <c r="B3496" s="41"/>
      <c r="C3496" s="214" t="s">
        <v>3927</v>
      </c>
      <c r="D3496" s="214" t="s">
        <v>211</v>
      </c>
      <c r="E3496" s="215" t="s">
        <v>3928</v>
      </c>
      <c r="F3496" s="216" t="s">
        <v>3929</v>
      </c>
      <c r="G3496" s="217" t="s">
        <v>2922</v>
      </c>
      <c r="H3496" s="218">
        <v>8.0999999999999996</v>
      </c>
      <c r="I3496" s="219"/>
      <c r="J3496" s="220">
        <f>ROUND(I3496*H3496,2)</f>
        <v>0</v>
      </c>
      <c r="K3496" s="216" t="s">
        <v>19</v>
      </c>
      <c r="L3496" s="46"/>
      <c r="M3496" s="229" t="s">
        <v>19</v>
      </c>
      <c r="N3496" s="230" t="s">
        <v>46</v>
      </c>
      <c r="O3496" s="86"/>
      <c r="P3496" s="231">
        <f>O3496*H3496</f>
        <v>0</v>
      </c>
      <c r="Q3496" s="231">
        <v>0.01</v>
      </c>
      <c r="R3496" s="231">
        <f>Q3496*H3496</f>
        <v>0.081000000000000003</v>
      </c>
      <c r="S3496" s="231">
        <v>0</v>
      </c>
      <c r="T3496" s="232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6" t="s">
        <v>486</v>
      </c>
      <c r="AT3496" s="226" t="s">
        <v>211</v>
      </c>
      <c r="AU3496" s="226" t="s">
        <v>85</v>
      </c>
      <c r="AY3496" s="19" t="s">
        <v>207</v>
      </c>
      <c r="BE3496" s="227">
        <f>IF(N3496="základní",J3496,0)</f>
        <v>0</v>
      </c>
      <c r="BF3496" s="227">
        <f>IF(N3496="snížená",J3496,0)</f>
        <v>0</v>
      </c>
      <c r="BG3496" s="227">
        <f>IF(N3496="zákl. přenesená",J3496,0)</f>
        <v>0</v>
      </c>
      <c r="BH3496" s="227">
        <f>IF(N3496="sníž. přenesená",J3496,0)</f>
        <v>0</v>
      </c>
      <c r="BI3496" s="227">
        <f>IF(N3496="nulová",J3496,0)</f>
        <v>0</v>
      </c>
      <c r="BJ3496" s="19" t="s">
        <v>82</v>
      </c>
      <c r="BK3496" s="227">
        <f>ROUND(I3496*H3496,2)</f>
        <v>0</v>
      </c>
      <c r="BL3496" s="19" t="s">
        <v>486</v>
      </c>
      <c r="BM3496" s="226" t="s">
        <v>3930</v>
      </c>
    </row>
    <row r="3497" s="2" customFormat="1" ht="21.75" customHeight="1">
      <c r="A3497" s="40"/>
      <c r="B3497" s="41"/>
      <c r="C3497" s="214" t="s">
        <v>3931</v>
      </c>
      <c r="D3497" s="214" t="s">
        <v>211</v>
      </c>
      <c r="E3497" s="215" t="s">
        <v>3932</v>
      </c>
      <c r="F3497" s="216" t="s">
        <v>3933</v>
      </c>
      <c r="G3497" s="217" t="s">
        <v>214</v>
      </c>
      <c r="H3497" s="218">
        <v>1</v>
      </c>
      <c r="I3497" s="219"/>
      <c r="J3497" s="220">
        <f>ROUND(I3497*H3497,2)</f>
        <v>0</v>
      </c>
      <c r="K3497" s="216" t="s">
        <v>19</v>
      </c>
      <c r="L3497" s="46"/>
      <c r="M3497" s="229" t="s">
        <v>19</v>
      </c>
      <c r="N3497" s="230" t="s">
        <v>46</v>
      </c>
      <c r="O3497" s="86"/>
      <c r="P3497" s="231">
        <f>O3497*H3497</f>
        <v>0</v>
      </c>
      <c r="Q3497" s="231">
        <v>0.014999999999999999</v>
      </c>
      <c r="R3497" s="231">
        <f>Q3497*H3497</f>
        <v>0.014999999999999999</v>
      </c>
      <c r="S3497" s="231">
        <v>0</v>
      </c>
      <c r="T3497" s="232">
        <f>S3497*H3497</f>
        <v>0</v>
      </c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R3497" s="226" t="s">
        <v>486</v>
      </c>
      <c r="AT3497" s="226" t="s">
        <v>211</v>
      </c>
      <c r="AU3497" s="226" t="s">
        <v>85</v>
      </c>
      <c r="AY3497" s="19" t="s">
        <v>207</v>
      </c>
      <c r="BE3497" s="227">
        <f>IF(N3497="základní",J3497,0)</f>
        <v>0</v>
      </c>
      <c r="BF3497" s="227">
        <f>IF(N3497="snížená",J3497,0)</f>
        <v>0</v>
      </c>
      <c r="BG3497" s="227">
        <f>IF(N3497="zákl. přenesená",J3497,0)</f>
        <v>0</v>
      </c>
      <c r="BH3497" s="227">
        <f>IF(N3497="sníž. přenesená",J3497,0)</f>
        <v>0</v>
      </c>
      <c r="BI3497" s="227">
        <f>IF(N3497="nulová",J3497,0)</f>
        <v>0</v>
      </c>
      <c r="BJ3497" s="19" t="s">
        <v>82</v>
      </c>
      <c r="BK3497" s="227">
        <f>ROUND(I3497*H3497,2)</f>
        <v>0</v>
      </c>
      <c r="BL3497" s="19" t="s">
        <v>486</v>
      </c>
      <c r="BM3497" s="226" t="s">
        <v>3934</v>
      </c>
    </row>
    <row r="3498" s="2" customFormat="1" ht="21.75" customHeight="1">
      <c r="A3498" s="40"/>
      <c r="B3498" s="41"/>
      <c r="C3498" s="214" t="s">
        <v>3935</v>
      </c>
      <c r="D3498" s="214" t="s">
        <v>211</v>
      </c>
      <c r="E3498" s="215" t="s">
        <v>3936</v>
      </c>
      <c r="F3498" s="216" t="s">
        <v>3937</v>
      </c>
      <c r="G3498" s="217" t="s">
        <v>214</v>
      </c>
      <c r="H3498" s="218">
        <v>1</v>
      </c>
      <c r="I3498" s="219"/>
      <c r="J3498" s="220">
        <f>ROUND(I3498*H3498,2)</f>
        <v>0</v>
      </c>
      <c r="K3498" s="216" t="s">
        <v>19</v>
      </c>
      <c r="L3498" s="46"/>
      <c r="M3498" s="229" t="s">
        <v>19</v>
      </c>
      <c r="N3498" s="230" t="s">
        <v>46</v>
      </c>
      <c r="O3498" s="86"/>
      <c r="P3498" s="231">
        <f>O3498*H3498</f>
        <v>0</v>
      </c>
      <c r="Q3498" s="231">
        <v>0.0050000000000000001</v>
      </c>
      <c r="R3498" s="231">
        <f>Q3498*H3498</f>
        <v>0.0050000000000000001</v>
      </c>
      <c r="S3498" s="231">
        <v>0</v>
      </c>
      <c r="T3498" s="232">
        <f>S3498*H3498</f>
        <v>0</v>
      </c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R3498" s="226" t="s">
        <v>486</v>
      </c>
      <c r="AT3498" s="226" t="s">
        <v>211</v>
      </c>
      <c r="AU3498" s="226" t="s">
        <v>85</v>
      </c>
      <c r="AY3498" s="19" t="s">
        <v>207</v>
      </c>
      <c r="BE3498" s="227">
        <f>IF(N3498="základní",J3498,0)</f>
        <v>0</v>
      </c>
      <c r="BF3498" s="227">
        <f>IF(N3498="snížená",J3498,0)</f>
        <v>0</v>
      </c>
      <c r="BG3498" s="227">
        <f>IF(N3498="zákl. přenesená",J3498,0)</f>
        <v>0</v>
      </c>
      <c r="BH3498" s="227">
        <f>IF(N3498="sníž. přenesená",J3498,0)</f>
        <v>0</v>
      </c>
      <c r="BI3498" s="227">
        <f>IF(N3498="nulová",J3498,0)</f>
        <v>0</v>
      </c>
      <c r="BJ3498" s="19" t="s">
        <v>82</v>
      </c>
      <c r="BK3498" s="227">
        <f>ROUND(I3498*H3498,2)</f>
        <v>0</v>
      </c>
      <c r="BL3498" s="19" t="s">
        <v>486</v>
      </c>
      <c r="BM3498" s="226" t="s">
        <v>3938</v>
      </c>
    </row>
    <row r="3499" s="2" customFormat="1" ht="16.5" customHeight="1">
      <c r="A3499" s="40"/>
      <c r="B3499" s="41"/>
      <c r="C3499" s="214" t="s">
        <v>3939</v>
      </c>
      <c r="D3499" s="214" t="s">
        <v>211</v>
      </c>
      <c r="E3499" s="215" t="s">
        <v>3940</v>
      </c>
      <c r="F3499" s="216" t="s">
        <v>3941</v>
      </c>
      <c r="G3499" s="217" t="s">
        <v>214</v>
      </c>
      <c r="H3499" s="218">
        <v>4</v>
      </c>
      <c r="I3499" s="219"/>
      <c r="J3499" s="220">
        <f>ROUND(I3499*H3499,2)</f>
        <v>0</v>
      </c>
      <c r="K3499" s="216" t="s">
        <v>19</v>
      </c>
      <c r="L3499" s="46"/>
      <c r="M3499" s="229" t="s">
        <v>19</v>
      </c>
      <c r="N3499" s="230" t="s">
        <v>46</v>
      </c>
      <c r="O3499" s="86"/>
      <c r="P3499" s="231">
        <f>O3499*H3499</f>
        <v>0</v>
      </c>
      <c r="Q3499" s="231">
        <v>0.0050000000000000001</v>
      </c>
      <c r="R3499" s="231">
        <f>Q3499*H3499</f>
        <v>0.02</v>
      </c>
      <c r="S3499" s="231">
        <v>0</v>
      </c>
      <c r="T3499" s="232">
        <f>S3499*H3499</f>
        <v>0</v>
      </c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R3499" s="226" t="s">
        <v>486</v>
      </c>
      <c r="AT3499" s="226" t="s">
        <v>211</v>
      </c>
      <c r="AU3499" s="226" t="s">
        <v>85</v>
      </c>
      <c r="AY3499" s="19" t="s">
        <v>207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19" t="s">
        <v>82</v>
      </c>
      <c r="BK3499" s="227">
        <f>ROUND(I3499*H3499,2)</f>
        <v>0</v>
      </c>
      <c r="BL3499" s="19" t="s">
        <v>486</v>
      </c>
      <c r="BM3499" s="226" t="s">
        <v>3942</v>
      </c>
    </row>
    <row r="3500" s="2" customFormat="1" ht="16.5" customHeight="1">
      <c r="A3500" s="40"/>
      <c r="B3500" s="41"/>
      <c r="C3500" s="214" t="s">
        <v>3943</v>
      </c>
      <c r="D3500" s="214" t="s">
        <v>211</v>
      </c>
      <c r="E3500" s="215" t="s">
        <v>3944</v>
      </c>
      <c r="F3500" s="216" t="s">
        <v>3945</v>
      </c>
      <c r="G3500" s="217" t="s">
        <v>214</v>
      </c>
      <c r="H3500" s="218">
        <v>3</v>
      </c>
      <c r="I3500" s="219"/>
      <c r="J3500" s="220">
        <f>ROUND(I3500*H3500,2)</f>
        <v>0</v>
      </c>
      <c r="K3500" s="216" t="s">
        <v>19</v>
      </c>
      <c r="L3500" s="46"/>
      <c r="M3500" s="229" t="s">
        <v>19</v>
      </c>
      <c r="N3500" s="230" t="s">
        <v>46</v>
      </c>
      <c r="O3500" s="86"/>
      <c r="P3500" s="231">
        <f>O3500*H3500</f>
        <v>0</v>
      </c>
      <c r="Q3500" s="231">
        <v>0.0050000000000000001</v>
      </c>
      <c r="R3500" s="231">
        <f>Q3500*H3500</f>
        <v>0.014999999999999999</v>
      </c>
      <c r="S3500" s="231">
        <v>0</v>
      </c>
      <c r="T3500" s="232">
        <f>S3500*H3500</f>
        <v>0</v>
      </c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R3500" s="226" t="s">
        <v>486</v>
      </c>
      <c r="AT3500" s="226" t="s">
        <v>211</v>
      </c>
      <c r="AU3500" s="226" t="s">
        <v>85</v>
      </c>
      <c r="AY3500" s="19" t="s">
        <v>207</v>
      </c>
      <c r="BE3500" s="227">
        <f>IF(N3500="základní",J3500,0)</f>
        <v>0</v>
      </c>
      <c r="BF3500" s="227">
        <f>IF(N3500="snížená",J3500,0)</f>
        <v>0</v>
      </c>
      <c r="BG3500" s="227">
        <f>IF(N3500="zákl. přenesená",J3500,0)</f>
        <v>0</v>
      </c>
      <c r="BH3500" s="227">
        <f>IF(N3500="sníž. přenesená",J3500,0)</f>
        <v>0</v>
      </c>
      <c r="BI3500" s="227">
        <f>IF(N3500="nulová",J3500,0)</f>
        <v>0</v>
      </c>
      <c r="BJ3500" s="19" t="s">
        <v>82</v>
      </c>
      <c r="BK3500" s="227">
        <f>ROUND(I3500*H3500,2)</f>
        <v>0</v>
      </c>
      <c r="BL3500" s="19" t="s">
        <v>486</v>
      </c>
      <c r="BM3500" s="226" t="s">
        <v>3946</v>
      </c>
    </row>
    <row r="3501" s="2" customFormat="1" ht="16.5" customHeight="1">
      <c r="A3501" s="40"/>
      <c r="B3501" s="41"/>
      <c r="C3501" s="214" t="s">
        <v>3947</v>
      </c>
      <c r="D3501" s="214" t="s">
        <v>211</v>
      </c>
      <c r="E3501" s="215" t="s">
        <v>3948</v>
      </c>
      <c r="F3501" s="216" t="s">
        <v>3949</v>
      </c>
      <c r="G3501" s="217" t="s">
        <v>214</v>
      </c>
      <c r="H3501" s="218">
        <v>5</v>
      </c>
      <c r="I3501" s="219"/>
      <c r="J3501" s="220">
        <f>ROUND(I3501*H3501,2)</f>
        <v>0</v>
      </c>
      <c r="K3501" s="216" t="s">
        <v>19</v>
      </c>
      <c r="L3501" s="46"/>
      <c r="M3501" s="229" t="s">
        <v>19</v>
      </c>
      <c r="N3501" s="230" t="s">
        <v>46</v>
      </c>
      <c r="O3501" s="86"/>
      <c r="P3501" s="231">
        <f>O3501*H3501</f>
        <v>0</v>
      </c>
      <c r="Q3501" s="231">
        <v>0.01</v>
      </c>
      <c r="R3501" s="231">
        <f>Q3501*H3501</f>
        <v>0.050000000000000003</v>
      </c>
      <c r="S3501" s="231">
        <v>0</v>
      </c>
      <c r="T3501" s="232">
        <f>S3501*H3501</f>
        <v>0</v>
      </c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R3501" s="226" t="s">
        <v>486</v>
      </c>
      <c r="AT3501" s="226" t="s">
        <v>211</v>
      </c>
      <c r="AU3501" s="226" t="s">
        <v>85</v>
      </c>
      <c r="AY3501" s="19" t="s">
        <v>207</v>
      </c>
      <c r="BE3501" s="227">
        <f>IF(N3501="základní",J3501,0)</f>
        <v>0</v>
      </c>
      <c r="BF3501" s="227">
        <f>IF(N3501="snížená",J3501,0)</f>
        <v>0</v>
      </c>
      <c r="BG3501" s="227">
        <f>IF(N3501="zákl. přenesená",J3501,0)</f>
        <v>0</v>
      </c>
      <c r="BH3501" s="227">
        <f>IF(N3501="sníž. přenesená",J3501,0)</f>
        <v>0</v>
      </c>
      <c r="BI3501" s="227">
        <f>IF(N3501="nulová",J3501,0)</f>
        <v>0</v>
      </c>
      <c r="BJ3501" s="19" t="s">
        <v>82</v>
      </c>
      <c r="BK3501" s="227">
        <f>ROUND(I3501*H3501,2)</f>
        <v>0</v>
      </c>
      <c r="BL3501" s="19" t="s">
        <v>486</v>
      </c>
      <c r="BM3501" s="226" t="s">
        <v>3950</v>
      </c>
    </row>
    <row r="3502" s="2" customFormat="1" ht="16.5" customHeight="1">
      <c r="A3502" s="40"/>
      <c r="B3502" s="41"/>
      <c r="C3502" s="214" t="s">
        <v>3951</v>
      </c>
      <c r="D3502" s="214" t="s">
        <v>211</v>
      </c>
      <c r="E3502" s="215" t="s">
        <v>3952</v>
      </c>
      <c r="F3502" s="216" t="s">
        <v>3953</v>
      </c>
      <c r="G3502" s="217" t="s">
        <v>214</v>
      </c>
      <c r="H3502" s="218">
        <v>9</v>
      </c>
      <c r="I3502" s="219"/>
      <c r="J3502" s="220">
        <f>ROUND(I3502*H3502,2)</f>
        <v>0</v>
      </c>
      <c r="K3502" s="216" t="s">
        <v>19</v>
      </c>
      <c r="L3502" s="46"/>
      <c r="M3502" s="229" t="s">
        <v>19</v>
      </c>
      <c r="N3502" s="230" t="s">
        <v>46</v>
      </c>
      <c r="O3502" s="86"/>
      <c r="P3502" s="231">
        <f>O3502*H3502</f>
        <v>0</v>
      </c>
      <c r="Q3502" s="231">
        <v>0.0050000000000000001</v>
      </c>
      <c r="R3502" s="231">
        <f>Q3502*H3502</f>
        <v>0.044999999999999998</v>
      </c>
      <c r="S3502" s="231">
        <v>0</v>
      </c>
      <c r="T3502" s="232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6" t="s">
        <v>486</v>
      </c>
      <c r="AT3502" s="226" t="s">
        <v>211</v>
      </c>
      <c r="AU3502" s="226" t="s">
        <v>85</v>
      </c>
      <c r="AY3502" s="19" t="s">
        <v>207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19" t="s">
        <v>82</v>
      </c>
      <c r="BK3502" s="227">
        <f>ROUND(I3502*H3502,2)</f>
        <v>0</v>
      </c>
      <c r="BL3502" s="19" t="s">
        <v>486</v>
      </c>
      <c r="BM3502" s="226" t="s">
        <v>3954</v>
      </c>
    </row>
    <row r="3503" s="2" customFormat="1" ht="16.5" customHeight="1">
      <c r="A3503" s="40"/>
      <c r="B3503" s="41"/>
      <c r="C3503" s="214" t="s">
        <v>3955</v>
      </c>
      <c r="D3503" s="214" t="s">
        <v>211</v>
      </c>
      <c r="E3503" s="215" t="s">
        <v>3956</v>
      </c>
      <c r="F3503" s="216" t="s">
        <v>3957</v>
      </c>
      <c r="G3503" s="217" t="s">
        <v>214</v>
      </c>
      <c r="H3503" s="218">
        <v>82</v>
      </c>
      <c r="I3503" s="219"/>
      <c r="J3503" s="220">
        <f>ROUND(I3503*H3503,2)</f>
        <v>0</v>
      </c>
      <c r="K3503" s="216" t="s">
        <v>19</v>
      </c>
      <c r="L3503" s="46"/>
      <c r="M3503" s="229" t="s">
        <v>19</v>
      </c>
      <c r="N3503" s="230" t="s">
        <v>46</v>
      </c>
      <c r="O3503" s="86"/>
      <c r="P3503" s="231">
        <f>O3503*H3503</f>
        <v>0</v>
      </c>
      <c r="Q3503" s="231">
        <v>0.001</v>
      </c>
      <c r="R3503" s="231">
        <f>Q3503*H3503</f>
        <v>0.082000000000000003</v>
      </c>
      <c r="S3503" s="231">
        <v>0</v>
      </c>
      <c r="T3503" s="232">
        <f>S3503*H3503</f>
        <v>0</v>
      </c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R3503" s="226" t="s">
        <v>486</v>
      </c>
      <c r="AT3503" s="226" t="s">
        <v>211</v>
      </c>
      <c r="AU3503" s="226" t="s">
        <v>85</v>
      </c>
      <c r="AY3503" s="19" t="s">
        <v>207</v>
      </c>
      <c r="BE3503" s="227">
        <f>IF(N3503="základní",J3503,0)</f>
        <v>0</v>
      </c>
      <c r="BF3503" s="227">
        <f>IF(N3503="snížená",J3503,0)</f>
        <v>0</v>
      </c>
      <c r="BG3503" s="227">
        <f>IF(N3503="zákl. přenesená",J3503,0)</f>
        <v>0</v>
      </c>
      <c r="BH3503" s="227">
        <f>IF(N3503="sníž. přenesená",J3503,0)</f>
        <v>0</v>
      </c>
      <c r="BI3503" s="227">
        <f>IF(N3503="nulová",J3503,0)</f>
        <v>0</v>
      </c>
      <c r="BJ3503" s="19" t="s">
        <v>82</v>
      </c>
      <c r="BK3503" s="227">
        <f>ROUND(I3503*H3503,2)</f>
        <v>0</v>
      </c>
      <c r="BL3503" s="19" t="s">
        <v>486</v>
      </c>
      <c r="BM3503" s="226" t="s">
        <v>3958</v>
      </c>
    </row>
    <row r="3504" s="2" customFormat="1" ht="24.15" customHeight="1">
      <c r="A3504" s="40"/>
      <c r="B3504" s="41"/>
      <c r="C3504" s="214" t="s">
        <v>3959</v>
      </c>
      <c r="D3504" s="214" t="s">
        <v>211</v>
      </c>
      <c r="E3504" s="215" t="s">
        <v>3960</v>
      </c>
      <c r="F3504" s="216" t="s">
        <v>3961</v>
      </c>
      <c r="G3504" s="217" t="s">
        <v>214</v>
      </c>
      <c r="H3504" s="218">
        <v>1</v>
      </c>
      <c r="I3504" s="219"/>
      <c r="J3504" s="220">
        <f>ROUND(I3504*H3504,2)</f>
        <v>0</v>
      </c>
      <c r="K3504" s="216" t="s">
        <v>19</v>
      </c>
      <c r="L3504" s="46"/>
      <c r="M3504" s="229" t="s">
        <v>19</v>
      </c>
      <c r="N3504" s="230" t="s">
        <v>46</v>
      </c>
      <c r="O3504" s="86"/>
      <c r="P3504" s="231">
        <f>O3504*H3504</f>
        <v>0</v>
      </c>
      <c r="Q3504" s="231">
        <v>0.14999999999999999</v>
      </c>
      <c r="R3504" s="231">
        <f>Q3504*H3504</f>
        <v>0.14999999999999999</v>
      </c>
      <c r="S3504" s="231">
        <v>0</v>
      </c>
      <c r="T3504" s="232">
        <f>S3504*H3504</f>
        <v>0</v>
      </c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R3504" s="226" t="s">
        <v>486</v>
      </c>
      <c r="AT3504" s="226" t="s">
        <v>211</v>
      </c>
      <c r="AU3504" s="226" t="s">
        <v>85</v>
      </c>
      <c r="AY3504" s="19" t="s">
        <v>207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19" t="s">
        <v>82</v>
      </c>
      <c r="BK3504" s="227">
        <f>ROUND(I3504*H3504,2)</f>
        <v>0</v>
      </c>
      <c r="BL3504" s="19" t="s">
        <v>486</v>
      </c>
      <c r="BM3504" s="226" t="s">
        <v>3962</v>
      </c>
    </row>
    <row r="3505" s="2" customFormat="1" ht="16.5" customHeight="1">
      <c r="A3505" s="40"/>
      <c r="B3505" s="41"/>
      <c r="C3505" s="214" t="s">
        <v>3963</v>
      </c>
      <c r="D3505" s="214" t="s">
        <v>211</v>
      </c>
      <c r="E3505" s="215" t="s">
        <v>3964</v>
      </c>
      <c r="F3505" s="216" t="s">
        <v>3965</v>
      </c>
      <c r="G3505" s="217" t="s">
        <v>214</v>
      </c>
      <c r="H3505" s="218">
        <v>4</v>
      </c>
      <c r="I3505" s="219"/>
      <c r="J3505" s="220">
        <f>ROUND(I3505*H3505,2)</f>
        <v>0</v>
      </c>
      <c r="K3505" s="216" t="s">
        <v>19</v>
      </c>
      <c r="L3505" s="46"/>
      <c r="M3505" s="229" t="s">
        <v>19</v>
      </c>
      <c r="N3505" s="230" t="s">
        <v>46</v>
      </c>
      <c r="O3505" s="86"/>
      <c r="P3505" s="231">
        <f>O3505*H3505</f>
        <v>0</v>
      </c>
      <c r="Q3505" s="231">
        <v>0.001</v>
      </c>
      <c r="R3505" s="231">
        <f>Q3505*H3505</f>
        <v>0.0040000000000000001</v>
      </c>
      <c r="S3505" s="231">
        <v>0</v>
      </c>
      <c r="T3505" s="232">
        <f>S3505*H3505</f>
        <v>0</v>
      </c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R3505" s="226" t="s">
        <v>486</v>
      </c>
      <c r="AT3505" s="226" t="s">
        <v>211</v>
      </c>
      <c r="AU3505" s="226" t="s">
        <v>85</v>
      </c>
      <c r="AY3505" s="19" t="s">
        <v>207</v>
      </c>
      <c r="BE3505" s="227">
        <f>IF(N3505="základní",J3505,0)</f>
        <v>0</v>
      </c>
      <c r="BF3505" s="227">
        <f>IF(N3505="snížená",J3505,0)</f>
        <v>0</v>
      </c>
      <c r="BG3505" s="227">
        <f>IF(N3505="zákl. přenesená",J3505,0)</f>
        <v>0</v>
      </c>
      <c r="BH3505" s="227">
        <f>IF(N3505="sníž. přenesená",J3505,0)</f>
        <v>0</v>
      </c>
      <c r="BI3505" s="227">
        <f>IF(N3505="nulová",J3505,0)</f>
        <v>0</v>
      </c>
      <c r="BJ3505" s="19" t="s">
        <v>82</v>
      </c>
      <c r="BK3505" s="227">
        <f>ROUND(I3505*H3505,2)</f>
        <v>0</v>
      </c>
      <c r="BL3505" s="19" t="s">
        <v>486</v>
      </c>
      <c r="BM3505" s="226" t="s">
        <v>3966</v>
      </c>
    </row>
    <row r="3506" s="2" customFormat="1" ht="16.5" customHeight="1">
      <c r="A3506" s="40"/>
      <c r="B3506" s="41"/>
      <c r="C3506" s="214" t="s">
        <v>3967</v>
      </c>
      <c r="D3506" s="214" t="s">
        <v>211</v>
      </c>
      <c r="E3506" s="215" t="s">
        <v>3968</v>
      </c>
      <c r="F3506" s="216" t="s">
        <v>3969</v>
      </c>
      <c r="G3506" s="217" t="s">
        <v>214</v>
      </c>
      <c r="H3506" s="218">
        <v>8</v>
      </c>
      <c r="I3506" s="219"/>
      <c r="J3506" s="220">
        <f>ROUND(I3506*H3506,2)</f>
        <v>0</v>
      </c>
      <c r="K3506" s="216" t="s">
        <v>19</v>
      </c>
      <c r="L3506" s="46"/>
      <c r="M3506" s="229" t="s">
        <v>19</v>
      </c>
      <c r="N3506" s="230" t="s">
        <v>46</v>
      </c>
      <c r="O3506" s="86"/>
      <c r="P3506" s="231">
        <f>O3506*H3506</f>
        <v>0</v>
      </c>
      <c r="Q3506" s="231">
        <v>0.001</v>
      </c>
      <c r="R3506" s="231">
        <f>Q3506*H3506</f>
        <v>0.0080000000000000002</v>
      </c>
      <c r="S3506" s="231">
        <v>0</v>
      </c>
      <c r="T3506" s="232">
        <f>S3506*H3506</f>
        <v>0</v>
      </c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R3506" s="226" t="s">
        <v>486</v>
      </c>
      <c r="AT3506" s="226" t="s">
        <v>211</v>
      </c>
      <c r="AU3506" s="226" t="s">
        <v>85</v>
      </c>
      <c r="AY3506" s="19" t="s">
        <v>207</v>
      </c>
      <c r="BE3506" s="227">
        <f>IF(N3506="základní",J3506,0)</f>
        <v>0</v>
      </c>
      <c r="BF3506" s="227">
        <f>IF(N3506="snížená",J3506,0)</f>
        <v>0</v>
      </c>
      <c r="BG3506" s="227">
        <f>IF(N3506="zákl. přenesená",J3506,0)</f>
        <v>0</v>
      </c>
      <c r="BH3506" s="227">
        <f>IF(N3506="sníž. přenesená",J3506,0)</f>
        <v>0</v>
      </c>
      <c r="BI3506" s="227">
        <f>IF(N3506="nulová",J3506,0)</f>
        <v>0</v>
      </c>
      <c r="BJ3506" s="19" t="s">
        <v>82</v>
      </c>
      <c r="BK3506" s="227">
        <f>ROUND(I3506*H3506,2)</f>
        <v>0</v>
      </c>
      <c r="BL3506" s="19" t="s">
        <v>486</v>
      </c>
      <c r="BM3506" s="226" t="s">
        <v>3970</v>
      </c>
    </row>
    <row r="3507" s="2" customFormat="1" ht="16.5" customHeight="1">
      <c r="A3507" s="40"/>
      <c r="B3507" s="41"/>
      <c r="C3507" s="214" t="s">
        <v>3971</v>
      </c>
      <c r="D3507" s="214" t="s">
        <v>211</v>
      </c>
      <c r="E3507" s="215" t="s">
        <v>3972</v>
      </c>
      <c r="F3507" s="216" t="s">
        <v>3973</v>
      </c>
      <c r="G3507" s="217" t="s">
        <v>214</v>
      </c>
      <c r="H3507" s="218">
        <v>6</v>
      </c>
      <c r="I3507" s="219"/>
      <c r="J3507" s="220">
        <f>ROUND(I3507*H3507,2)</f>
        <v>0</v>
      </c>
      <c r="K3507" s="216" t="s">
        <v>19</v>
      </c>
      <c r="L3507" s="46"/>
      <c r="M3507" s="229" t="s">
        <v>19</v>
      </c>
      <c r="N3507" s="230" t="s">
        <v>46</v>
      </c>
      <c r="O3507" s="86"/>
      <c r="P3507" s="231">
        <f>O3507*H3507</f>
        <v>0</v>
      </c>
      <c r="Q3507" s="231">
        <v>0.001</v>
      </c>
      <c r="R3507" s="231">
        <f>Q3507*H3507</f>
        <v>0.0060000000000000001</v>
      </c>
      <c r="S3507" s="231">
        <v>0</v>
      </c>
      <c r="T3507" s="232">
        <f>S3507*H3507</f>
        <v>0</v>
      </c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R3507" s="226" t="s">
        <v>486</v>
      </c>
      <c r="AT3507" s="226" t="s">
        <v>211</v>
      </c>
      <c r="AU3507" s="226" t="s">
        <v>85</v>
      </c>
      <c r="AY3507" s="19" t="s">
        <v>207</v>
      </c>
      <c r="BE3507" s="227">
        <f>IF(N3507="základní",J3507,0)</f>
        <v>0</v>
      </c>
      <c r="BF3507" s="227">
        <f>IF(N3507="snížená",J3507,0)</f>
        <v>0</v>
      </c>
      <c r="BG3507" s="227">
        <f>IF(N3507="zákl. přenesená",J3507,0)</f>
        <v>0</v>
      </c>
      <c r="BH3507" s="227">
        <f>IF(N3507="sníž. přenesená",J3507,0)</f>
        <v>0</v>
      </c>
      <c r="BI3507" s="227">
        <f>IF(N3507="nulová",J3507,0)</f>
        <v>0</v>
      </c>
      <c r="BJ3507" s="19" t="s">
        <v>82</v>
      </c>
      <c r="BK3507" s="227">
        <f>ROUND(I3507*H3507,2)</f>
        <v>0</v>
      </c>
      <c r="BL3507" s="19" t="s">
        <v>486</v>
      </c>
      <c r="BM3507" s="226" t="s">
        <v>3974</v>
      </c>
    </row>
    <row r="3508" s="2" customFormat="1" ht="16.5" customHeight="1">
      <c r="A3508" s="40"/>
      <c r="B3508" s="41"/>
      <c r="C3508" s="214" t="s">
        <v>3975</v>
      </c>
      <c r="D3508" s="214" t="s">
        <v>211</v>
      </c>
      <c r="E3508" s="215" t="s">
        <v>3976</v>
      </c>
      <c r="F3508" s="216" t="s">
        <v>3977</v>
      </c>
      <c r="G3508" s="217" t="s">
        <v>214</v>
      </c>
      <c r="H3508" s="218">
        <v>2</v>
      </c>
      <c r="I3508" s="219"/>
      <c r="J3508" s="220">
        <f>ROUND(I3508*H3508,2)</f>
        <v>0</v>
      </c>
      <c r="K3508" s="216" t="s">
        <v>19</v>
      </c>
      <c r="L3508" s="46"/>
      <c r="M3508" s="229" t="s">
        <v>19</v>
      </c>
      <c r="N3508" s="230" t="s">
        <v>46</v>
      </c>
      <c r="O3508" s="86"/>
      <c r="P3508" s="231">
        <f>O3508*H3508</f>
        <v>0</v>
      </c>
      <c r="Q3508" s="231">
        <v>0.001</v>
      </c>
      <c r="R3508" s="231">
        <f>Q3508*H3508</f>
        <v>0.002</v>
      </c>
      <c r="S3508" s="231">
        <v>0</v>
      </c>
      <c r="T3508" s="232">
        <f>S3508*H3508</f>
        <v>0</v>
      </c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R3508" s="226" t="s">
        <v>486</v>
      </c>
      <c r="AT3508" s="226" t="s">
        <v>211</v>
      </c>
      <c r="AU3508" s="226" t="s">
        <v>85</v>
      </c>
      <c r="AY3508" s="19" t="s">
        <v>207</v>
      </c>
      <c r="BE3508" s="227">
        <f>IF(N3508="základní",J3508,0)</f>
        <v>0</v>
      </c>
      <c r="BF3508" s="227">
        <f>IF(N3508="snížená",J3508,0)</f>
        <v>0</v>
      </c>
      <c r="BG3508" s="227">
        <f>IF(N3508="zákl. přenesená",J3508,0)</f>
        <v>0</v>
      </c>
      <c r="BH3508" s="227">
        <f>IF(N3508="sníž. přenesená",J3508,0)</f>
        <v>0</v>
      </c>
      <c r="BI3508" s="227">
        <f>IF(N3508="nulová",J3508,0)</f>
        <v>0</v>
      </c>
      <c r="BJ3508" s="19" t="s">
        <v>82</v>
      </c>
      <c r="BK3508" s="227">
        <f>ROUND(I3508*H3508,2)</f>
        <v>0</v>
      </c>
      <c r="BL3508" s="19" t="s">
        <v>486</v>
      </c>
      <c r="BM3508" s="226" t="s">
        <v>3978</v>
      </c>
    </row>
    <row r="3509" s="2" customFormat="1" ht="24.15" customHeight="1">
      <c r="A3509" s="40"/>
      <c r="B3509" s="41"/>
      <c r="C3509" s="214" t="s">
        <v>3979</v>
      </c>
      <c r="D3509" s="214" t="s">
        <v>211</v>
      </c>
      <c r="E3509" s="215" t="s">
        <v>3980</v>
      </c>
      <c r="F3509" s="216" t="s">
        <v>3981</v>
      </c>
      <c r="G3509" s="217" t="s">
        <v>214</v>
      </c>
      <c r="H3509" s="218">
        <v>23</v>
      </c>
      <c r="I3509" s="219"/>
      <c r="J3509" s="220">
        <f>ROUND(I3509*H3509,2)</f>
        <v>0</v>
      </c>
      <c r="K3509" s="216" t="s">
        <v>19</v>
      </c>
      <c r="L3509" s="46"/>
      <c r="M3509" s="229" t="s">
        <v>19</v>
      </c>
      <c r="N3509" s="230" t="s">
        <v>46</v>
      </c>
      <c r="O3509" s="86"/>
      <c r="P3509" s="231">
        <f>O3509*H3509</f>
        <v>0</v>
      </c>
      <c r="Q3509" s="231">
        <v>0.0050000000000000001</v>
      </c>
      <c r="R3509" s="231">
        <f>Q3509*H3509</f>
        <v>0.11500000000000001</v>
      </c>
      <c r="S3509" s="231">
        <v>0</v>
      </c>
      <c r="T3509" s="232">
        <f>S3509*H3509</f>
        <v>0</v>
      </c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R3509" s="226" t="s">
        <v>486</v>
      </c>
      <c r="AT3509" s="226" t="s">
        <v>211</v>
      </c>
      <c r="AU3509" s="226" t="s">
        <v>85</v>
      </c>
      <c r="AY3509" s="19" t="s">
        <v>207</v>
      </c>
      <c r="BE3509" s="227">
        <f>IF(N3509="základní",J3509,0)</f>
        <v>0</v>
      </c>
      <c r="BF3509" s="227">
        <f>IF(N3509="snížená",J3509,0)</f>
        <v>0</v>
      </c>
      <c r="BG3509" s="227">
        <f>IF(N3509="zákl. přenesená",J3509,0)</f>
        <v>0</v>
      </c>
      <c r="BH3509" s="227">
        <f>IF(N3509="sníž. přenesená",J3509,0)</f>
        <v>0</v>
      </c>
      <c r="BI3509" s="227">
        <f>IF(N3509="nulová",J3509,0)</f>
        <v>0</v>
      </c>
      <c r="BJ3509" s="19" t="s">
        <v>82</v>
      </c>
      <c r="BK3509" s="227">
        <f>ROUND(I3509*H3509,2)</f>
        <v>0</v>
      </c>
      <c r="BL3509" s="19" t="s">
        <v>486</v>
      </c>
      <c r="BM3509" s="226" t="s">
        <v>3982</v>
      </c>
    </row>
    <row r="3510" s="13" customFormat="1">
      <c r="A3510" s="13"/>
      <c r="B3510" s="238"/>
      <c r="C3510" s="239"/>
      <c r="D3510" s="240" t="s">
        <v>327</v>
      </c>
      <c r="E3510" s="241" t="s">
        <v>19</v>
      </c>
      <c r="F3510" s="242" t="s">
        <v>3983</v>
      </c>
      <c r="G3510" s="239"/>
      <c r="H3510" s="241" t="s">
        <v>19</v>
      </c>
      <c r="I3510" s="243"/>
      <c r="J3510" s="239"/>
      <c r="K3510" s="239"/>
      <c r="L3510" s="244"/>
      <c r="M3510" s="245"/>
      <c r="N3510" s="246"/>
      <c r="O3510" s="246"/>
      <c r="P3510" s="246"/>
      <c r="Q3510" s="246"/>
      <c r="R3510" s="246"/>
      <c r="S3510" s="246"/>
      <c r="T3510" s="247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8" t="s">
        <v>327</v>
      </c>
      <c r="AU3510" s="248" t="s">
        <v>85</v>
      </c>
      <c r="AV3510" s="13" t="s">
        <v>82</v>
      </c>
      <c r="AW3510" s="13" t="s">
        <v>36</v>
      </c>
      <c r="AX3510" s="13" t="s">
        <v>75</v>
      </c>
      <c r="AY3510" s="248" t="s">
        <v>207</v>
      </c>
    </row>
    <row r="3511" s="14" customFormat="1">
      <c r="A3511" s="14"/>
      <c r="B3511" s="249"/>
      <c r="C3511" s="250"/>
      <c r="D3511" s="240" t="s">
        <v>327</v>
      </c>
      <c r="E3511" s="251" t="s">
        <v>19</v>
      </c>
      <c r="F3511" s="252" t="s">
        <v>510</v>
      </c>
      <c r="G3511" s="250"/>
      <c r="H3511" s="253">
        <v>23</v>
      </c>
      <c r="I3511" s="254"/>
      <c r="J3511" s="250"/>
      <c r="K3511" s="250"/>
      <c r="L3511" s="255"/>
      <c r="M3511" s="256"/>
      <c r="N3511" s="257"/>
      <c r="O3511" s="257"/>
      <c r="P3511" s="257"/>
      <c r="Q3511" s="257"/>
      <c r="R3511" s="257"/>
      <c r="S3511" s="257"/>
      <c r="T3511" s="258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9" t="s">
        <v>327</v>
      </c>
      <c r="AU3511" s="259" t="s">
        <v>85</v>
      </c>
      <c r="AV3511" s="14" t="s">
        <v>85</v>
      </c>
      <c r="AW3511" s="14" t="s">
        <v>36</v>
      </c>
      <c r="AX3511" s="14" t="s">
        <v>82</v>
      </c>
      <c r="AY3511" s="259" t="s">
        <v>207</v>
      </c>
    </row>
    <row r="3512" s="2" customFormat="1" ht="24.15" customHeight="1">
      <c r="A3512" s="40"/>
      <c r="B3512" s="41"/>
      <c r="C3512" s="214" t="s">
        <v>3984</v>
      </c>
      <c r="D3512" s="214" t="s">
        <v>211</v>
      </c>
      <c r="E3512" s="215" t="s">
        <v>3985</v>
      </c>
      <c r="F3512" s="216" t="s">
        <v>3986</v>
      </c>
      <c r="G3512" s="217" t="s">
        <v>430</v>
      </c>
      <c r="H3512" s="218">
        <v>34.311999999999998</v>
      </c>
      <c r="I3512" s="219"/>
      <c r="J3512" s="220">
        <f>ROUND(I3512*H3512,2)</f>
        <v>0</v>
      </c>
      <c r="K3512" s="216" t="s">
        <v>323</v>
      </c>
      <c r="L3512" s="46"/>
      <c r="M3512" s="229" t="s">
        <v>19</v>
      </c>
      <c r="N3512" s="230" t="s">
        <v>46</v>
      </c>
      <c r="O3512" s="86"/>
      <c r="P3512" s="231">
        <f>O3512*H3512</f>
        <v>0</v>
      </c>
      <c r="Q3512" s="231">
        <v>0</v>
      </c>
      <c r="R3512" s="231">
        <f>Q3512*H3512</f>
        <v>0</v>
      </c>
      <c r="S3512" s="231">
        <v>0</v>
      </c>
      <c r="T3512" s="232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6" t="s">
        <v>486</v>
      </c>
      <c r="AT3512" s="226" t="s">
        <v>211</v>
      </c>
      <c r="AU3512" s="226" t="s">
        <v>85</v>
      </c>
      <c r="AY3512" s="19" t="s">
        <v>207</v>
      </c>
      <c r="BE3512" s="227">
        <f>IF(N3512="základní",J3512,0)</f>
        <v>0</v>
      </c>
      <c r="BF3512" s="227">
        <f>IF(N3512="snížená",J3512,0)</f>
        <v>0</v>
      </c>
      <c r="BG3512" s="227">
        <f>IF(N3512="zákl. přenesená",J3512,0)</f>
        <v>0</v>
      </c>
      <c r="BH3512" s="227">
        <f>IF(N3512="sníž. přenesená",J3512,0)</f>
        <v>0</v>
      </c>
      <c r="BI3512" s="227">
        <f>IF(N3512="nulová",J3512,0)</f>
        <v>0</v>
      </c>
      <c r="BJ3512" s="19" t="s">
        <v>82</v>
      </c>
      <c r="BK3512" s="227">
        <f>ROUND(I3512*H3512,2)</f>
        <v>0</v>
      </c>
      <c r="BL3512" s="19" t="s">
        <v>486</v>
      </c>
      <c r="BM3512" s="226" t="s">
        <v>3987</v>
      </c>
    </row>
    <row r="3513" s="2" customFormat="1">
      <c r="A3513" s="40"/>
      <c r="B3513" s="41"/>
      <c r="C3513" s="42"/>
      <c r="D3513" s="233" t="s">
        <v>325</v>
      </c>
      <c r="E3513" s="42"/>
      <c r="F3513" s="234" t="s">
        <v>3988</v>
      </c>
      <c r="G3513" s="42"/>
      <c r="H3513" s="42"/>
      <c r="I3513" s="235"/>
      <c r="J3513" s="42"/>
      <c r="K3513" s="42"/>
      <c r="L3513" s="46"/>
      <c r="M3513" s="236"/>
      <c r="N3513" s="237"/>
      <c r="O3513" s="86"/>
      <c r="P3513" s="86"/>
      <c r="Q3513" s="86"/>
      <c r="R3513" s="86"/>
      <c r="S3513" s="86"/>
      <c r="T3513" s="87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T3513" s="19" t="s">
        <v>325</v>
      </c>
      <c r="AU3513" s="19" t="s">
        <v>85</v>
      </c>
    </row>
    <row r="3514" s="12" customFormat="1" ht="25.92" customHeight="1">
      <c r="A3514" s="12"/>
      <c r="B3514" s="198"/>
      <c r="C3514" s="199"/>
      <c r="D3514" s="200" t="s">
        <v>74</v>
      </c>
      <c r="E3514" s="201" t="s">
        <v>427</v>
      </c>
      <c r="F3514" s="201" t="s">
        <v>3989</v>
      </c>
      <c r="G3514" s="199"/>
      <c r="H3514" s="199"/>
      <c r="I3514" s="202"/>
      <c r="J3514" s="203">
        <f>BK3514</f>
        <v>0</v>
      </c>
      <c r="K3514" s="199"/>
      <c r="L3514" s="204"/>
      <c r="M3514" s="205"/>
      <c r="N3514" s="206"/>
      <c r="O3514" s="206"/>
      <c r="P3514" s="207">
        <f>P3515+P3517</f>
        <v>0</v>
      </c>
      <c r="Q3514" s="206"/>
      <c r="R3514" s="207">
        <f>R3515+R3517</f>
        <v>89.795100000000005</v>
      </c>
      <c r="S3514" s="206"/>
      <c r="T3514" s="208">
        <f>T3515+T3517</f>
        <v>0</v>
      </c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R3514" s="209" t="s">
        <v>216</v>
      </c>
      <c r="AT3514" s="210" t="s">
        <v>74</v>
      </c>
      <c r="AU3514" s="210" t="s">
        <v>75</v>
      </c>
      <c r="AY3514" s="209" t="s">
        <v>207</v>
      </c>
      <c r="BK3514" s="211">
        <f>BK3515+BK3517</f>
        <v>0</v>
      </c>
    </row>
    <row r="3515" s="12" customFormat="1" ht="22.8" customHeight="1">
      <c r="A3515" s="12"/>
      <c r="B3515" s="198"/>
      <c r="C3515" s="199"/>
      <c r="D3515" s="200" t="s">
        <v>74</v>
      </c>
      <c r="E3515" s="212" t="s">
        <v>3990</v>
      </c>
      <c r="F3515" s="212" t="s">
        <v>3991</v>
      </c>
      <c r="G3515" s="199"/>
      <c r="H3515" s="199"/>
      <c r="I3515" s="202"/>
      <c r="J3515" s="213">
        <f>BK3515</f>
        <v>0</v>
      </c>
      <c r="K3515" s="199"/>
      <c r="L3515" s="204"/>
      <c r="M3515" s="205"/>
      <c r="N3515" s="206"/>
      <c r="O3515" s="206"/>
      <c r="P3515" s="207">
        <f>P3516</f>
        <v>0</v>
      </c>
      <c r="Q3515" s="206"/>
      <c r="R3515" s="207">
        <f>R3516</f>
        <v>0.5</v>
      </c>
      <c r="S3515" s="206"/>
      <c r="T3515" s="208">
        <f>T3516</f>
        <v>0</v>
      </c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R3515" s="209" t="s">
        <v>216</v>
      </c>
      <c r="AT3515" s="210" t="s">
        <v>74</v>
      </c>
      <c r="AU3515" s="210" t="s">
        <v>82</v>
      </c>
      <c r="AY3515" s="209" t="s">
        <v>207</v>
      </c>
      <c r="BK3515" s="211">
        <f>BK3516</f>
        <v>0</v>
      </c>
    </row>
    <row r="3516" s="2" customFormat="1" ht="21.75" customHeight="1">
      <c r="A3516" s="40"/>
      <c r="B3516" s="41"/>
      <c r="C3516" s="214" t="s">
        <v>3992</v>
      </c>
      <c r="D3516" s="214" t="s">
        <v>211</v>
      </c>
      <c r="E3516" s="215" t="s">
        <v>3993</v>
      </c>
      <c r="F3516" s="216" t="s">
        <v>3994</v>
      </c>
      <c r="G3516" s="217" t="s">
        <v>214</v>
      </c>
      <c r="H3516" s="218">
        <v>1</v>
      </c>
      <c r="I3516" s="219"/>
      <c r="J3516" s="220">
        <f>ROUND(I3516*H3516,2)</f>
        <v>0</v>
      </c>
      <c r="K3516" s="216" t="s">
        <v>19</v>
      </c>
      <c r="L3516" s="46"/>
      <c r="M3516" s="229" t="s">
        <v>19</v>
      </c>
      <c r="N3516" s="230" t="s">
        <v>46</v>
      </c>
      <c r="O3516" s="86"/>
      <c r="P3516" s="231">
        <f>O3516*H3516</f>
        <v>0</v>
      </c>
      <c r="Q3516" s="231">
        <v>0.5</v>
      </c>
      <c r="R3516" s="231">
        <f>Q3516*H3516</f>
        <v>0.5</v>
      </c>
      <c r="S3516" s="231">
        <v>0</v>
      </c>
      <c r="T3516" s="232">
        <f>S3516*H3516</f>
        <v>0</v>
      </c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R3516" s="226" t="s">
        <v>959</v>
      </c>
      <c r="AT3516" s="226" t="s">
        <v>211</v>
      </c>
      <c r="AU3516" s="226" t="s">
        <v>85</v>
      </c>
      <c r="AY3516" s="19" t="s">
        <v>207</v>
      </c>
      <c r="BE3516" s="227">
        <f>IF(N3516="základní",J3516,0)</f>
        <v>0</v>
      </c>
      <c r="BF3516" s="227">
        <f>IF(N3516="snížená",J3516,0)</f>
        <v>0</v>
      </c>
      <c r="BG3516" s="227">
        <f>IF(N3516="zákl. přenesená",J3516,0)</f>
        <v>0</v>
      </c>
      <c r="BH3516" s="227">
        <f>IF(N3516="sníž. přenesená",J3516,0)</f>
        <v>0</v>
      </c>
      <c r="BI3516" s="227">
        <f>IF(N3516="nulová",J3516,0)</f>
        <v>0</v>
      </c>
      <c r="BJ3516" s="19" t="s">
        <v>82</v>
      </c>
      <c r="BK3516" s="227">
        <f>ROUND(I3516*H3516,2)</f>
        <v>0</v>
      </c>
      <c r="BL3516" s="19" t="s">
        <v>959</v>
      </c>
      <c r="BM3516" s="226" t="s">
        <v>3995</v>
      </c>
    </row>
    <row r="3517" s="12" customFormat="1" ht="22.8" customHeight="1">
      <c r="A3517" s="12"/>
      <c r="B3517" s="198"/>
      <c r="C3517" s="199"/>
      <c r="D3517" s="200" t="s">
        <v>74</v>
      </c>
      <c r="E3517" s="212" t="s">
        <v>3996</v>
      </c>
      <c r="F3517" s="212" t="s">
        <v>3997</v>
      </c>
      <c r="G3517" s="199"/>
      <c r="H3517" s="199"/>
      <c r="I3517" s="202"/>
      <c r="J3517" s="213">
        <f>BK3517</f>
        <v>0</v>
      </c>
      <c r="K3517" s="199"/>
      <c r="L3517" s="204"/>
      <c r="M3517" s="205"/>
      <c r="N3517" s="206"/>
      <c r="O3517" s="206"/>
      <c r="P3517" s="207">
        <f>SUM(P3518:P3559)</f>
        <v>0</v>
      </c>
      <c r="Q3517" s="206"/>
      <c r="R3517" s="207">
        <f>SUM(R3518:R3559)</f>
        <v>89.295100000000005</v>
      </c>
      <c r="S3517" s="206"/>
      <c r="T3517" s="208">
        <f>SUM(T3518:T3559)</f>
        <v>0</v>
      </c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R3517" s="209" t="s">
        <v>216</v>
      </c>
      <c r="AT3517" s="210" t="s">
        <v>74</v>
      </c>
      <c r="AU3517" s="210" t="s">
        <v>82</v>
      </c>
      <c r="AY3517" s="209" t="s">
        <v>207</v>
      </c>
      <c r="BK3517" s="211">
        <f>SUM(BK3518:BK3559)</f>
        <v>0</v>
      </c>
    </row>
    <row r="3518" s="2" customFormat="1" ht="16.5" customHeight="1">
      <c r="A3518" s="40"/>
      <c r="B3518" s="41"/>
      <c r="C3518" s="214" t="s">
        <v>3998</v>
      </c>
      <c r="D3518" s="214" t="s">
        <v>211</v>
      </c>
      <c r="E3518" s="215" t="s">
        <v>3999</v>
      </c>
      <c r="F3518" s="216" t="s">
        <v>4000</v>
      </c>
      <c r="G3518" s="217" t="s">
        <v>220</v>
      </c>
      <c r="H3518" s="218">
        <v>1447</v>
      </c>
      <c r="I3518" s="219"/>
      <c r="J3518" s="220">
        <f>ROUND(I3518*H3518,2)</f>
        <v>0</v>
      </c>
      <c r="K3518" s="216" t="s">
        <v>323</v>
      </c>
      <c r="L3518" s="46"/>
      <c r="M3518" s="229" t="s">
        <v>19</v>
      </c>
      <c r="N3518" s="230" t="s">
        <v>46</v>
      </c>
      <c r="O3518" s="86"/>
      <c r="P3518" s="231">
        <f>O3518*H3518</f>
        <v>0</v>
      </c>
      <c r="Q3518" s="231">
        <v>0.00010000000000000001</v>
      </c>
      <c r="R3518" s="231">
        <f>Q3518*H3518</f>
        <v>0.1447</v>
      </c>
      <c r="S3518" s="231">
        <v>0</v>
      </c>
      <c r="T3518" s="232">
        <f>S3518*H3518</f>
        <v>0</v>
      </c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R3518" s="226" t="s">
        <v>959</v>
      </c>
      <c r="AT3518" s="226" t="s">
        <v>211</v>
      </c>
      <c r="AU3518" s="226" t="s">
        <v>85</v>
      </c>
      <c r="AY3518" s="19" t="s">
        <v>207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19" t="s">
        <v>82</v>
      </c>
      <c r="BK3518" s="227">
        <f>ROUND(I3518*H3518,2)</f>
        <v>0</v>
      </c>
      <c r="BL3518" s="19" t="s">
        <v>959</v>
      </c>
      <c r="BM3518" s="226" t="s">
        <v>4001</v>
      </c>
    </row>
    <row r="3519" s="2" customFormat="1">
      <c r="A3519" s="40"/>
      <c r="B3519" s="41"/>
      <c r="C3519" s="42"/>
      <c r="D3519" s="233" t="s">
        <v>325</v>
      </c>
      <c r="E3519" s="42"/>
      <c r="F3519" s="234" t="s">
        <v>4002</v>
      </c>
      <c r="G3519" s="42"/>
      <c r="H3519" s="42"/>
      <c r="I3519" s="235"/>
      <c r="J3519" s="42"/>
      <c r="K3519" s="42"/>
      <c r="L3519" s="46"/>
      <c r="M3519" s="236"/>
      <c r="N3519" s="237"/>
      <c r="O3519" s="86"/>
      <c r="P3519" s="86"/>
      <c r="Q3519" s="86"/>
      <c r="R3519" s="86"/>
      <c r="S3519" s="86"/>
      <c r="T3519" s="87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T3519" s="19" t="s">
        <v>325</v>
      </c>
      <c r="AU3519" s="19" t="s">
        <v>85</v>
      </c>
    </row>
    <row r="3520" s="13" customFormat="1">
      <c r="A3520" s="13"/>
      <c r="B3520" s="238"/>
      <c r="C3520" s="239"/>
      <c r="D3520" s="240" t="s">
        <v>327</v>
      </c>
      <c r="E3520" s="241" t="s">
        <v>19</v>
      </c>
      <c r="F3520" s="242" t="s">
        <v>4003</v>
      </c>
      <c r="G3520" s="239"/>
      <c r="H3520" s="241" t="s">
        <v>19</v>
      </c>
      <c r="I3520" s="243"/>
      <c r="J3520" s="239"/>
      <c r="K3520" s="239"/>
      <c r="L3520" s="244"/>
      <c r="M3520" s="245"/>
      <c r="N3520" s="246"/>
      <c r="O3520" s="246"/>
      <c r="P3520" s="246"/>
      <c r="Q3520" s="246"/>
      <c r="R3520" s="246"/>
      <c r="S3520" s="246"/>
      <c r="T3520" s="247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8" t="s">
        <v>327</v>
      </c>
      <c r="AU3520" s="248" t="s">
        <v>85</v>
      </c>
      <c r="AV3520" s="13" t="s">
        <v>82</v>
      </c>
      <c r="AW3520" s="13" t="s">
        <v>36</v>
      </c>
      <c r="AX3520" s="13" t="s">
        <v>75</v>
      </c>
      <c r="AY3520" s="248" t="s">
        <v>207</v>
      </c>
    </row>
    <row r="3521" s="13" customFormat="1">
      <c r="A3521" s="13"/>
      <c r="B3521" s="238"/>
      <c r="C3521" s="239"/>
      <c r="D3521" s="240" t="s">
        <v>327</v>
      </c>
      <c r="E3521" s="241" t="s">
        <v>19</v>
      </c>
      <c r="F3521" s="242" t="s">
        <v>4004</v>
      </c>
      <c r="G3521" s="239"/>
      <c r="H3521" s="241" t="s">
        <v>19</v>
      </c>
      <c r="I3521" s="243"/>
      <c r="J3521" s="239"/>
      <c r="K3521" s="239"/>
      <c r="L3521" s="244"/>
      <c r="M3521" s="245"/>
      <c r="N3521" s="246"/>
      <c r="O3521" s="246"/>
      <c r="P3521" s="246"/>
      <c r="Q3521" s="246"/>
      <c r="R3521" s="246"/>
      <c r="S3521" s="246"/>
      <c r="T3521" s="247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8" t="s">
        <v>327</v>
      </c>
      <c r="AU3521" s="248" t="s">
        <v>85</v>
      </c>
      <c r="AV3521" s="13" t="s">
        <v>82</v>
      </c>
      <c r="AW3521" s="13" t="s">
        <v>36</v>
      </c>
      <c r="AX3521" s="13" t="s">
        <v>75</v>
      </c>
      <c r="AY3521" s="248" t="s">
        <v>207</v>
      </c>
    </row>
    <row r="3522" s="14" customFormat="1">
      <c r="A3522" s="14"/>
      <c r="B3522" s="249"/>
      <c r="C3522" s="250"/>
      <c r="D3522" s="240" t="s">
        <v>327</v>
      </c>
      <c r="E3522" s="251" t="s">
        <v>19</v>
      </c>
      <c r="F3522" s="252" t="s">
        <v>4005</v>
      </c>
      <c r="G3522" s="250"/>
      <c r="H3522" s="253">
        <v>720</v>
      </c>
      <c r="I3522" s="254"/>
      <c r="J3522" s="250"/>
      <c r="K3522" s="250"/>
      <c r="L3522" s="255"/>
      <c r="M3522" s="256"/>
      <c r="N3522" s="257"/>
      <c r="O3522" s="257"/>
      <c r="P3522" s="257"/>
      <c r="Q3522" s="257"/>
      <c r="R3522" s="257"/>
      <c r="S3522" s="257"/>
      <c r="T3522" s="258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9" t="s">
        <v>327</v>
      </c>
      <c r="AU3522" s="259" t="s">
        <v>85</v>
      </c>
      <c r="AV3522" s="14" t="s">
        <v>85</v>
      </c>
      <c r="AW3522" s="14" t="s">
        <v>36</v>
      </c>
      <c r="AX3522" s="14" t="s">
        <v>75</v>
      </c>
      <c r="AY3522" s="259" t="s">
        <v>207</v>
      </c>
    </row>
    <row r="3523" s="13" customFormat="1">
      <c r="A3523" s="13"/>
      <c r="B3523" s="238"/>
      <c r="C3523" s="239"/>
      <c r="D3523" s="240" t="s">
        <v>327</v>
      </c>
      <c r="E3523" s="241" t="s">
        <v>19</v>
      </c>
      <c r="F3523" s="242" t="s">
        <v>4006</v>
      </c>
      <c r="G3523" s="239"/>
      <c r="H3523" s="241" t="s">
        <v>19</v>
      </c>
      <c r="I3523" s="243"/>
      <c r="J3523" s="239"/>
      <c r="K3523" s="239"/>
      <c r="L3523" s="244"/>
      <c r="M3523" s="245"/>
      <c r="N3523" s="246"/>
      <c r="O3523" s="246"/>
      <c r="P3523" s="246"/>
      <c r="Q3523" s="246"/>
      <c r="R3523" s="246"/>
      <c r="S3523" s="246"/>
      <c r="T3523" s="247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8" t="s">
        <v>327</v>
      </c>
      <c r="AU3523" s="248" t="s">
        <v>85</v>
      </c>
      <c r="AV3523" s="13" t="s">
        <v>82</v>
      </c>
      <c r="AW3523" s="13" t="s">
        <v>36</v>
      </c>
      <c r="AX3523" s="13" t="s">
        <v>75</v>
      </c>
      <c r="AY3523" s="248" t="s">
        <v>207</v>
      </c>
    </row>
    <row r="3524" s="14" customFormat="1">
      <c r="A3524" s="14"/>
      <c r="B3524" s="249"/>
      <c r="C3524" s="250"/>
      <c r="D3524" s="240" t="s">
        <v>327</v>
      </c>
      <c r="E3524" s="251" t="s">
        <v>19</v>
      </c>
      <c r="F3524" s="252" t="s">
        <v>4007</v>
      </c>
      <c r="G3524" s="250"/>
      <c r="H3524" s="253">
        <v>727</v>
      </c>
      <c r="I3524" s="254"/>
      <c r="J3524" s="250"/>
      <c r="K3524" s="250"/>
      <c r="L3524" s="255"/>
      <c r="M3524" s="256"/>
      <c r="N3524" s="257"/>
      <c r="O3524" s="257"/>
      <c r="P3524" s="257"/>
      <c r="Q3524" s="257"/>
      <c r="R3524" s="257"/>
      <c r="S3524" s="257"/>
      <c r="T3524" s="258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9" t="s">
        <v>327</v>
      </c>
      <c r="AU3524" s="259" t="s">
        <v>85</v>
      </c>
      <c r="AV3524" s="14" t="s">
        <v>85</v>
      </c>
      <c r="AW3524" s="14" t="s">
        <v>36</v>
      </c>
      <c r="AX3524" s="14" t="s">
        <v>75</v>
      </c>
      <c r="AY3524" s="259" t="s">
        <v>207</v>
      </c>
    </row>
    <row r="3525" s="15" customFormat="1">
      <c r="A3525" s="15"/>
      <c r="B3525" s="260"/>
      <c r="C3525" s="261"/>
      <c r="D3525" s="240" t="s">
        <v>327</v>
      </c>
      <c r="E3525" s="262" t="s">
        <v>19</v>
      </c>
      <c r="F3525" s="263" t="s">
        <v>345</v>
      </c>
      <c r="G3525" s="261"/>
      <c r="H3525" s="264">
        <v>1447</v>
      </c>
      <c r="I3525" s="265"/>
      <c r="J3525" s="261"/>
      <c r="K3525" s="261"/>
      <c r="L3525" s="266"/>
      <c r="M3525" s="267"/>
      <c r="N3525" s="268"/>
      <c r="O3525" s="268"/>
      <c r="P3525" s="268"/>
      <c r="Q3525" s="268"/>
      <c r="R3525" s="268"/>
      <c r="S3525" s="268"/>
      <c r="T3525" s="269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70" t="s">
        <v>327</v>
      </c>
      <c r="AU3525" s="270" t="s">
        <v>85</v>
      </c>
      <c r="AV3525" s="15" t="s">
        <v>215</v>
      </c>
      <c r="AW3525" s="15" t="s">
        <v>36</v>
      </c>
      <c r="AX3525" s="15" t="s">
        <v>82</v>
      </c>
      <c r="AY3525" s="270" t="s">
        <v>207</v>
      </c>
    </row>
    <row r="3526" s="2" customFormat="1" ht="16.5" customHeight="1">
      <c r="A3526" s="40"/>
      <c r="B3526" s="41"/>
      <c r="C3526" s="214" t="s">
        <v>4008</v>
      </c>
      <c r="D3526" s="214" t="s">
        <v>211</v>
      </c>
      <c r="E3526" s="215" t="s">
        <v>4009</v>
      </c>
      <c r="F3526" s="216" t="s">
        <v>4010</v>
      </c>
      <c r="G3526" s="217" t="s">
        <v>220</v>
      </c>
      <c r="H3526" s="218">
        <v>792</v>
      </c>
      <c r="I3526" s="219"/>
      <c r="J3526" s="220">
        <f>ROUND(I3526*H3526,2)</f>
        <v>0</v>
      </c>
      <c r="K3526" s="216" t="s">
        <v>19</v>
      </c>
      <c r="L3526" s="46"/>
      <c r="M3526" s="229" t="s">
        <v>19</v>
      </c>
      <c r="N3526" s="230" t="s">
        <v>46</v>
      </c>
      <c r="O3526" s="86"/>
      <c r="P3526" s="231">
        <f>O3526*H3526</f>
        <v>0</v>
      </c>
      <c r="Q3526" s="231">
        <v>0.0327</v>
      </c>
      <c r="R3526" s="231">
        <f>Q3526*H3526</f>
        <v>25.898399999999999</v>
      </c>
      <c r="S3526" s="231">
        <v>0</v>
      </c>
      <c r="T3526" s="232">
        <f>S3526*H3526</f>
        <v>0</v>
      </c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R3526" s="226" t="s">
        <v>959</v>
      </c>
      <c r="AT3526" s="226" t="s">
        <v>211</v>
      </c>
      <c r="AU3526" s="226" t="s">
        <v>85</v>
      </c>
      <c r="AY3526" s="19" t="s">
        <v>207</v>
      </c>
      <c r="BE3526" s="227">
        <f>IF(N3526="základní",J3526,0)</f>
        <v>0</v>
      </c>
      <c r="BF3526" s="227">
        <f>IF(N3526="snížená",J3526,0)</f>
        <v>0</v>
      </c>
      <c r="BG3526" s="227">
        <f>IF(N3526="zákl. přenesená",J3526,0)</f>
        <v>0</v>
      </c>
      <c r="BH3526" s="227">
        <f>IF(N3526="sníž. přenesená",J3526,0)</f>
        <v>0</v>
      </c>
      <c r="BI3526" s="227">
        <f>IF(N3526="nulová",J3526,0)</f>
        <v>0</v>
      </c>
      <c r="BJ3526" s="19" t="s">
        <v>82</v>
      </c>
      <c r="BK3526" s="227">
        <f>ROUND(I3526*H3526,2)</f>
        <v>0</v>
      </c>
      <c r="BL3526" s="19" t="s">
        <v>959</v>
      </c>
      <c r="BM3526" s="226" t="s">
        <v>4011</v>
      </c>
    </row>
    <row r="3527" s="14" customFormat="1">
      <c r="A3527" s="14"/>
      <c r="B3527" s="249"/>
      <c r="C3527" s="250"/>
      <c r="D3527" s="240" t="s">
        <v>327</v>
      </c>
      <c r="E3527" s="251" t="s">
        <v>19</v>
      </c>
      <c r="F3527" s="252" t="s">
        <v>4012</v>
      </c>
      <c r="G3527" s="250"/>
      <c r="H3527" s="253">
        <v>792</v>
      </c>
      <c r="I3527" s="254"/>
      <c r="J3527" s="250"/>
      <c r="K3527" s="250"/>
      <c r="L3527" s="255"/>
      <c r="M3527" s="256"/>
      <c r="N3527" s="257"/>
      <c r="O3527" s="257"/>
      <c r="P3527" s="257"/>
      <c r="Q3527" s="257"/>
      <c r="R3527" s="257"/>
      <c r="S3527" s="257"/>
      <c r="T3527" s="258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9" t="s">
        <v>327</v>
      </c>
      <c r="AU3527" s="259" t="s">
        <v>85</v>
      </c>
      <c r="AV3527" s="14" t="s">
        <v>85</v>
      </c>
      <c r="AW3527" s="14" t="s">
        <v>36</v>
      </c>
      <c r="AX3527" s="14" t="s">
        <v>82</v>
      </c>
      <c r="AY3527" s="259" t="s">
        <v>207</v>
      </c>
    </row>
    <row r="3528" s="2" customFormat="1" ht="16.5" customHeight="1">
      <c r="A3528" s="40"/>
      <c r="B3528" s="41"/>
      <c r="C3528" s="214" t="s">
        <v>4013</v>
      </c>
      <c r="D3528" s="214" t="s">
        <v>211</v>
      </c>
      <c r="E3528" s="215" t="s">
        <v>4014</v>
      </c>
      <c r="F3528" s="216" t="s">
        <v>4015</v>
      </c>
      <c r="G3528" s="217" t="s">
        <v>220</v>
      </c>
      <c r="H3528" s="218">
        <v>799.70000000000005</v>
      </c>
      <c r="I3528" s="219"/>
      <c r="J3528" s="220">
        <f>ROUND(I3528*H3528,2)</f>
        <v>0</v>
      </c>
      <c r="K3528" s="216" t="s">
        <v>19</v>
      </c>
      <c r="L3528" s="46"/>
      <c r="M3528" s="229" t="s">
        <v>19</v>
      </c>
      <c r="N3528" s="230" t="s">
        <v>46</v>
      </c>
      <c r="O3528" s="86"/>
      <c r="P3528" s="231">
        <f>O3528*H3528</f>
        <v>0</v>
      </c>
      <c r="Q3528" s="231">
        <v>0.029999999999999999</v>
      </c>
      <c r="R3528" s="231">
        <f>Q3528*H3528</f>
        <v>23.991</v>
      </c>
      <c r="S3528" s="231">
        <v>0</v>
      </c>
      <c r="T3528" s="232">
        <f>S3528*H3528</f>
        <v>0</v>
      </c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R3528" s="226" t="s">
        <v>959</v>
      </c>
      <c r="AT3528" s="226" t="s">
        <v>211</v>
      </c>
      <c r="AU3528" s="226" t="s">
        <v>85</v>
      </c>
      <c r="AY3528" s="19" t="s">
        <v>207</v>
      </c>
      <c r="BE3528" s="227">
        <f>IF(N3528="základní",J3528,0)</f>
        <v>0</v>
      </c>
      <c r="BF3528" s="227">
        <f>IF(N3528="snížená",J3528,0)</f>
        <v>0</v>
      </c>
      <c r="BG3528" s="227">
        <f>IF(N3528="zákl. přenesená",J3528,0)</f>
        <v>0</v>
      </c>
      <c r="BH3528" s="227">
        <f>IF(N3528="sníž. přenesená",J3528,0)</f>
        <v>0</v>
      </c>
      <c r="BI3528" s="227">
        <f>IF(N3528="nulová",J3528,0)</f>
        <v>0</v>
      </c>
      <c r="BJ3528" s="19" t="s">
        <v>82</v>
      </c>
      <c r="BK3528" s="227">
        <f>ROUND(I3528*H3528,2)</f>
        <v>0</v>
      </c>
      <c r="BL3528" s="19" t="s">
        <v>959</v>
      </c>
      <c r="BM3528" s="226" t="s">
        <v>4016</v>
      </c>
    </row>
    <row r="3529" s="14" customFormat="1">
      <c r="A3529" s="14"/>
      <c r="B3529" s="249"/>
      <c r="C3529" s="250"/>
      <c r="D3529" s="240" t="s">
        <v>327</v>
      </c>
      <c r="E3529" s="251" t="s">
        <v>19</v>
      </c>
      <c r="F3529" s="252" t="s">
        <v>4017</v>
      </c>
      <c r="G3529" s="250"/>
      <c r="H3529" s="253">
        <v>799.70000000000005</v>
      </c>
      <c r="I3529" s="254"/>
      <c r="J3529" s="250"/>
      <c r="K3529" s="250"/>
      <c r="L3529" s="255"/>
      <c r="M3529" s="256"/>
      <c r="N3529" s="257"/>
      <c r="O3529" s="257"/>
      <c r="P3529" s="257"/>
      <c r="Q3529" s="257"/>
      <c r="R3529" s="257"/>
      <c r="S3529" s="257"/>
      <c r="T3529" s="258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59" t="s">
        <v>327</v>
      </c>
      <c r="AU3529" s="259" t="s">
        <v>85</v>
      </c>
      <c r="AV3529" s="14" t="s">
        <v>85</v>
      </c>
      <c r="AW3529" s="14" t="s">
        <v>36</v>
      </c>
      <c r="AX3529" s="14" t="s">
        <v>82</v>
      </c>
      <c r="AY3529" s="259" t="s">
        <v>207</v>
      </c>
    </row>
    <row r="3530" s="2" customFormat="1" ht="21.75" customHeight="1">
      <c r="A3530" s="40"/>
      <c r="B3530" s="41"/>
      <c r="C3530" s="214" t="s">
        <v>4018</v>
      </c>
      <c r="D3530" s="214" t="s">
        <v>211</v>
      </c>
      <c r="E3530" s="215" t="s">
        <v>4019</v>
      </c>
      <c r="F3530" s="216" t="s">
        <v>4020</v>
      </c>
      <c r="G3530" s="217" t="s">
        <v>2073</v>
      </c>
      <c r="H3530" s="218">
        <v>2194</v>
      </c>
      <c r="I3530" s="219"/>
      <c r="J3530" s="220">
        <f>ROUND(I3530*H3530,2)</f>
        <v>0</v>
      </c>
      <c r="K3530" s="216" t="s">
        <v>19</v>
      </c>
      <c r="L3530" s="46"/>
      <c r="M3530" s="229" t="s">
        <v>19</v>
      </c>
      <c r="N3530" s="230" t="s">
        <v>46</v>
      </c>
      <c r="O3530" s="86"/>
      <c r="P3530" s="231">
        <f>O3530*H3530</f>
        <v>0</v>
      </c>
      <c r="Q3530" s="231">
        <v>0.001</v>
      </c>
      <c r="R3530" s="231">
        <f>Q3530*H3530</f>
        <v>2.194</v>
      </c>
      <c r="S3530" s="231">
        <v>0</v>
      </c>
      <c r="T3530" s="232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6" t="s">
        <v>959</v>
      </c>
      <c r="AT3530" s="226" t="s">
        <v>211</v>
      </c>
      <c r="AU3530" s="226" t="s">
        <v>85</v>
      </c>
      <c r="AY3530" s="19" t="s">
        <v>207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19" t="s">
        <v>82</v>
      </c>
      <c r="BK3530" s="227">
        <f>ROUND(I3530*H3530,2)</f>
        <v>0</v>
      </c>
      <c r="BL3530" s="19" t="s">
        <v>959</v>
      </c>
      <c r="BM3530" s="226" t="s">
        <v>4021</v>
      </c>
    </row>
    <row r="3531" s="13" customFormat="1">
      <c r="A3531" s="13"/>
      <c r="B3531" s="238"/>
      <c r="C3531" s="239"/>
      <c r="D3531" s="240" t="s">
        <v>327</v>
      </c>
      <c r="E3531" s="241" t="s">
        <v>19</v>
      </c>
      <c r="F3531" s="242" t="s">
        <v>4022</v>
      </c>
      <c r="G3531" s="239"/>
      <c r="H3531" s="241" t="s">
        <v>19</v>
      </c>
      <c r="I3531" s="243"/>
      <c r="J3531" s="239"/>
      <c r="K3531" s="239"/>
      <c r="L3531" s="244"/>
      <c r="M3531" s="245"/>
      <c r="N3531" s="246"/>
      <c r="O3531" s="246"/>
      <c r="P3531" s="246"/>
      <c r="Q3531" s="246"/>
      <c r="R3531" s="246"/>
      <c r="S3531" s="246"/>
      <c r="T3531" s="247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8" t="s">
        <v>327</v>
      </c>
      <c r="AU3531" s="248" t="s">
        <v>85</v>
      </c>
      <c r="AV3531" s="13" t="s">
        <v>82</v>
      </c>
      <c r="AW3531" s="13" t="s">
        <v>36</v>
      </c>
      <c r="AX3531" s="13" t="s">
        <v>75</v>
      </c>
      <c r="AY3531" s="248" t="s">
        <v>207</v>
      </c>
    </row>
    <row r="3532" s="14" customFormat="1">
      <c r="A3532" s="14"/>
      <c r="B3532" s="249"/>
      <c r="C3532" s="250"/>
      <c r="D3532" s="240" t="s">
        <v>327</v>
      </c>
      <c r="E3532" s="251" t="s">
        <v>19</v>
      </c>
      <c r="F3532" s="252" t="s">
        <v>4023</v>
      </c>
      <c r="G3532" s="250"/>
      <c r="H3532" s="253">
        <v>2194</v>
      </c>
      <c r="I3532" s="254"/>
      <c r="J3532" s="250"/>
      <c r="K3532" s="250"/>
      <c r="L3532" s="255"/>
      <c r="M3532" s="256"/>
      <c r="N3532" s="257"/>
      <c r="O3532" s="257"/>
      <c r="P3532" s="257"/>
      <c r="Q3532" s="257"/>
      <c r="R3532" s="257"/>
      <c r="S3532" s="257"/>
      <c r="T3532" s="258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9" t="s">
        <v>327</v>
      </c>
      <c r="AU3532" s="259" t="s">
        <v>85</v>
      </c>
      <c r="AV3532" s="14" t="s">
        <v>85</v>
      </c>
      <c r="AW3532" s="14" t="s">
        <v>36</v>
      </c>
      <c r="AX3532" s="14" t="s">
        <v>82</v>
      </c>
      <c r="AY3532" s="259" t="s">
        <v>207</v>
      </c>
    </row>
    <row r="3533" s="2" customFormat="1" ht="16.5" customHeight="1">
      <c r="A3533" s="40"/>
      <c r="B3533" s="41"/>
      <c r="C3533" s="214" t="s">
        <v>4024</v>
      </c>
      <c r="D3533" s="214" t="s">
        <v>211</v>
      </c>
      <c r="E3533" s="215" t="s">
        <v>4025</v>
      </c>
      <c r="F3533" s="216" t="s">
        <v>4026</v>
      </c>
      <c r="G3533" s="217" t="s">
        <v>2073</v>
      </c>
      <c r="H3533" s="218">
        <v>27500</v>
      </c>
      <c r="I3533" s="219"/>
      <c r="J3533" s="220">
        <f>ROUND(I3533*H3533,2)</f>
        <v>0</v>
      </c>
      <c r="K3533" s="216" t="s">
        <v>19</v>
      </c>
      <c r="L3533" s="46"/>
      <c r="M3533" s="229" t="s">
        <v>19</v>
      </c>
      <c r="N3533" s="230" t="s">
        <v>46</v>
      </c>
      <c r="O3533" s="86"/>
      <c r="P3533" s="231">
        <f>O3533*H3533</f>
        <v>0</v>
      </c>
      <c r="Q3533" s="231">
        <v>0.001</v>
      </c>
      <c r="R3533" s="231">
        <f>Q3533*H3533</f>
        <v>27.5</v>
      </c>
      <c r="S3533" s="231">
        <v>0</v>
      </c>
      <c r="T3533" s="232">
        <f>S3533*H3533</f>
        <v>0</v>
      </c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R3533" s="226" t="s">
        <v>959</v>
      </c>
      <c r="AT3533" s="226" t="s">
        <v>211</v>
      </c>
      <c r="AU3533" s="226" t="s">
        <v>85</v>
      </c>
      <c r="AY3533" s="19" t="s">
        <v>207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19" t="s">
        <v>82</v>
      </c>
      <c r="BK3533" s="227">
        <f>ROUND(I3533*H3533,2)</f>
        <v>0</v>
      </c>
      <c r="BL3533" s="19" t="s">
        <v>959</v>
      </c>
      <c r="BM3533" s="226" t="s">
        <v>4027</v>
      </c>
    </row>
    <row r="3534" s="13" customFormat="1">
      <c r="A3534" s="13"/>
      <c r="B3534" s="238"/>
      <c r="C3534" s="239"/>
      <c r="D3534" s="240" t="s">
        <v>327</v>
      </c>
      <c r="E3534" s="241" t="s">
        <v>19</v>
      </c>
      <c r="F3534" s="242" t="s">
        <v>4028</v>
      </c>
      <c r="G3534" s="239"/>
      <c r="H3534" s="241" t="s">
        <v>19</v>
      </c>
      <c r="I3534" s="243"/>
      <c r="J3534" s="239"/>
      <c r="K3534" s="239"/>
      <c r="L3534" s="244"/>
      <c r="M3534" s="245"/>
      <c r="N3534" s="246"/>
      <c r="O3534" s="246"/>
      <c r="P3534" s="246"/>
      <c r="Q3534" s="246"/>
      <c r="R3534" s="246"/>
      <c r="S3534" s="246"/>
      <c r="T3534" s="247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8" t="s">
        <v>327</v>
      </c>
      <c r="AU3534" s="248" t="s">
        <v>85</v>
      </c>
      <c r="AV3534" s="13" t="s">
        <v>82</v>
      </c>
      <c r="AW3534" s="13" t="s">
        <v>36</v>
      </c>
      <c r="AX3534" s="13" t="s">
        <v>75</v>
      </c>
      <c r="AY3534" s="248" t="s">
        <v>207</v>
      </c>
    </row>
    <row r="3535" s="14" customFormat="1">
      <c r="A3535" s="14"/>
      <c r="B3535" s="249"/>
      <c r="C3535" s="250"/>
      <c r="D3535" s="240" t="s">
        <v>327</v>
      </c>
      <c r="E3535" s="251" t="s">
        <v>19</v>
      </c>
      <c r="F3535" s="252" t="s">
        <v>4029</v>
      </c>
      <c r="G3535" s="250"/>
      <c r="H3535" s="253">
        <v>27500</v>
      </c>
      <c r="I3535" s="254"/>
      <c r="J3535" s="250"/>
      <c r="K3535" s="250"/>
      <c r="L3535" s="255"/>
      <c r="M3535" s="256"/>
      <c r="N3535" s="257"/>
      <c r="O3535" s="257"/>
      <c r="P3535" s="257"/>
      <c r="Q3535" s="257"/>
      <c r="R3535" s="257"/>
      <c r="S3535" s="257"/>
      <c r="T3535" s="258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9" t="s">
        <v>327</v>
      </c>
      <c r="AU3535" s="259" t="s">
        <v>85</v>
      </c>
      <c r="AV3535" s="14" t="s">
        <v>85</v>
      </c>
      <c r="AW3535" s="14" t="s">
        <v>36</v>
      </c>
      <c r="AX3535" s="14" t="s">
        <v>82</v>
      </c>
      <c r="AY3535" s="259" t="s">
        <v>207</v>
      </c>
    </row>
    <row r="3536" s="2" customFormat="1" ht="16.5" customHeight="1">
      <c r="A3536" s="40"/>
      <c r="B3536" s="41"/>
      <c r="C3536" s="214" t="s">
        <v>4030</v>
      </c>
      <c r="D3536" s="214" t="s">
        <v>211</v>
      </c>
      <c r="E3536" s="215" t="s">
        <v>4031</v>
      </c>
      <c r="F3536" s="216" t="s">
        <v>4032</v>
      </c>
      <c r="G3536" s="217" t="s">
        <v>2073</v>
      </c>
      <c r="H3536" s="218">
        <v>8107</v>
      </c>
      <c r="I3536" s="219"/>
      <c r="J3536" s="220">
        <f>ROUND(I3536*H3536,2)</f>
        <v>0</v>
      </c>
      <c r="K3536" s="216" t="s">
        <v>19</v>
      </c>
      <c r="L3536" s="46"/>
      <c r="M3536" s="229" t="s">
        <v>19</v>
      </c>
      <c r="N3536" s="230" t="s">
        <v>46</v>
      </c>
      <c r="O3536" s="86"/>
      <c r="P3536" s="231">
        <f>O3536*H3536</f>
        <v>0</v>
      </c>
      <c r="Q3536" s="231">
        <v>0.001</v>
      </c>
      <c r="R3536" s="231">
        <f>Q3536*H3536</f>
        <v>8.1069999999999993</v>
      </c>
      <c r="S3536" s="231">
        <v>0</v>
      </c>
      <c r="T3536" s="232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6" t="s">
        <v>959</v>
      </c>
      <c r="AT3536" s="226" t="s">
        <v>211</v>
      </c>
      <c r="AU3536" s="226" t="s">
        <v>85</v>
      </c>
      <c r="AY3536" s="19" t="s">
        <v>207</v>
      </c>
      <c r="BE3536" s="227">
        <f>IF(N3536="základní",J3536,0)</f>
        <v>0</v>
      </c>
      <c r="BF3536" s="227">
        <f>IF(N3536="snížená",J3536,0)</f>
        <v>0</v>
      </c>
      <c r="BG3536" s="227">
        <f>IF(N3536="zákl. přenesená",J3536,0)</f>
        <v>0</v>
      </c>
      <c r="BH3536" s="227">
        <f>IF(N3536="sníž. přenesená",J3536,0)</f>
        <v>0</v>
      </c>
      <c r="BI3536" s="227">
        <f>IF(N3536="nulová",J3536,0)</f>
        <v>0</v>
      </c>
      <c r="BJ3536" s="19" t="s">
        <v>82</v>
      </c>
      <c r="BK3536" s="227">
        <f>ROUND(I3536*H3536,2)</f>
        <v>0</v>
      </c>
      <c r="BL3536" s="19" t="s">
        <v>959</v>
      </c>
      <c r="BM3536" s="226" t="s">
        <v>4033</v>
      </c>
    </row>
    <row r="3537" s="13" customFormat="1">
      <c r="A3537" s="13"/>
      <c r="B3537" s="238"/>
      <c r="C3537" s="239"/>
      <c r="D3537" s="240" t="s">
        <v>327</v>
      </c>
      <c r="E3537" s="241" t="s">
        <v>19</v>
      </c>
      <c r="F3537" s="242" t="s">
        <v>4034</v>
      </c>
      <c r="G3537" s="239"/>
      <c r="H3537" s="241" t="s">
        <v>19</v>
      </c>
      <c r="I3537" s="243"/>
      <c r="J3537" s="239"/>
      <c r="K3537" s="239"/>
      <c r="L3537" s="244"/>
      <c r="M3537" s="245"/>
      <c r="N3537" s="246"/>
      <c r="O3537" s="246"/>
      <c r="P3537" s="246"/>
      <c r="Q3537" s="246"/>
      <c r="R3537" s="246"/>
      <c r="S3537" s="246"/>
      <c r="T3537" s="247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8" t="s">
        <v>327</v>
      </c>
      <c r="AU3537" s="248" t="s">
        <v>85</v>
      </c>
      <c r="AV3537" s="13" t="s">
        <v>82</v>
      </c>
      <c r="AW3537" s="13" t="s">
        <v>36</v>
      </c>
      <c r="AX3537" s="13" t="s">
        <v>75</v>
      </c>
      <c r="AY3537" s="248" t="s">
        <v>207</v>
      </c>
    </row>
    <row r="3538" s="13" customFormat="1">
      <c r="A3538" s="13"/>
      <c r="B3538" s="238"/>
      <c r="C3538" s="239"/>
      <c r="D3538" s="240" t="s">
        <v>327</v>
      </c>
      <c r="E3538" s="241" t="s">
        <v>19</v>
      </c>
      <c r="F3538" s="242" t="s">
        <v>4035</v>
      </c>
      <c r="G3538" s="239"/>
      <c r="H3538" s="241" t="s">
        <v>19</v>
      </c>
      <c r="I3538" s="243"/>
      <c r="J3538" s="239"/>
      <c r="K3538" s="239"/>
      <c r="L3538" s="244"/>
      <c r="M3538" s="245"/>
      <c r="N3538" s="246"/>
      <c r="O3538" s="246"/>
      <c r="P3538" s="246"/>
      <c r="Q3538" s="246"/>
      <c r="R3538" s="246"/>
      <c r="S3538" s="246"/>
      <c r="T3538" s="247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8" t="s">
        <v>327</v>
      </c>
      <c r="AU3538" s="248" t="s">
        <v>85</v>
      </c>
      <c r="AV3538" s="13" t="s">
        <v>82</v>
      </c>
      <c r="AW3538" s="13" t="s">
        <v>36</v>
      </c>
      <c r="AX3538" s="13" t="s">
        <v>75</v>
      </c>
      <c r="AY3538" s="248" t="s">
        <v>207</v>
      </c>
    </row>
    <row r="3539" s="14" customFormat="1">
      <c r="A3539" s="14"/>
      <c r="B3539" s="249"/>
      <c r="C3539" s="250"/>
      <c r="D3539" s="240" t="s">
        <v>327</v>
      </c>
      <c r="E3539" s="251" t="s">
        <v>19</v>
      </c>
      <c r="F3539" s="252" t="s">
        <v>4036</v>
      </c>
      <c r="G3539" s="250"/>
      <c r="H3539" s="253">
        <v>1825</v>
      </c>
      <c r="I3539" s="254"/>
      <c r="J3539" s="250"/>
      <c r="K3539" s="250"/>
      <c r="L3539" s="255"/>
      <c r="M3539" s="256"/>
      <c r="N3539" s="257"/>
      <c r="O3539" s="257"/>
      <c r="P3539" s="257"/>
      <c r="Q3539" s="257"/>
      <c r="R3539" s="257"/>
      <c r="S3539" s="257"/>
      <c r="T3539" s="258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9" t="s">
        <v>327</v>
      </c>
      <c r="AU3539" s="259" t="s">
        <v>85</v>
      </c>
      <c r="AV3539" s="14" t="s">
        <v>85</v>
      </c>
      <c r="AW3539" s="14" t="s">
        <v>36</v>
      </c>
      <c r="AX3539" s="14" t="s">
        <v>75</v>
      </c>
      <c r="AY3539" s="259" t="s">
        <v>207</v>
      </c>
    </row>
    <row r="3540" s="13" customFormat="1">
      <c r="A3540" s="13"/>
      <c r="B3540" s="238"/>
      <c r="C3540" s="239"/>
      <c r="D3540" s="240" t="s">
        <v>327</v>
      </c>
      <c r="E3540" s="241" t="s">
        <v>19</v>
      </c>
      <c r="F3540" s="242" t="s">
        <v>4037</v>
      </c>
      <c r="G3540" s="239"/>
      <c r="H3540" s="241" t="s">
        <v>19</v>
      </c>
      <c r="I3540" s="243"/>
      <c r="J3540" s="239"/>
      <c r="K3540" s="239"/>
      <c r="L3540" s="244"/>
      <c r="M3540" s="245"/>
      <c r="N3540" s="246"/>
      <c r="O3540" s="246"/>
      <c r="P3540" s="246"/>
      <c r="Q3540" s="246"/>
      <c r="R3540" s="246"/>
      <c r="S3540" s="246"/>
      <c r="T3540" s="247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8" t="s">
        <v>327</v>
      </c>
      <c r="AU3540" s="248" t="s">
        <v>85</v>
      </c>
      <c r="AV3540" s="13" t="s">
        <v>82</v>
      </c>
      <c r="AW3540" s="13" t="s">
        <v>36</v>
      </c>
      <c r="AX3540" s="13" t="s">
        <v>75</v>
      </c>
      <c r="AY3540" s="248" t="s">
        <v>207</v>
      </c>
    </row>
    <row r="3541" s="14" customFormat="1">
      <c r="A3541" s="14"/>
      <c r="B3541" s="249"/>
      <c r="C3541" s="250"/>
      <c r="D3541" s="240" t="s">
        <v>327</v>
      </c>
      <c r="E3541" s="251" t="s">
        <v>19</v>
      </c>
      <c r="F3541" s="252" t="s">
        <v>4038</v>
      </c>
      <c r="G3541" s="250"/>
      <c r="H3541" s="253">
        <v>6282</v>
      </c>
      <c r="I3541" s="254"/>
      <c r="J3541" s="250"/>
      <c r="K3541" s="250"/>
      <c r="L3541" s="255"/>
      <c r="M3541" s="256"/>
      <c r="N3541" s="257"/>
      <c r="O3541" s="257"/>
      <c r="P3541" s="257"/>
      <c r="Q3541" s="257"/>
      <c r="R3541" s="257"/>
      <c r="S3541" s="257"/>
      <c r="T3541" s="258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9" t="s">
        <v>327</v>
      </c>
      <c r="AU3541" s="259" t="s">
        <v>85</v>
      </c>
      <c r="AV3541" s="14" t="s">
        <v>85</v>
      </c>
      <c r="AW3541" s="14" t="s">
        <v>36</v>
      </c>
      <c r="AX3541" s="14" t="s">
        <v>75</v>
      </c>
      <c r="AY3541" s="259" t="s">
        <v>207</v>
      </c>
    </row>
    <row r="3542" s="15" customFormat="1">
      <c r="A3542" s="15"/>
      <c r="B3542" s="260"/>
      <c r="C3542" s="261"/>
      <c r="D3542" s="240" t="s">
        <v>327</v>
      </c>
      <c r="E3542" s="262" t="s">
        <v>19</v>
      </c>
      <c r="F3542" s="263" t="s">
        <v>345</v>
      </c>
      <c r="G3542" s="261"/>
      <c r="H3542" s="264">
        <v>8107</v>
      </c>
      <c r="I3542" s="265"/>
      <c r="J3542" s="261"/>
      <c r="K3542" s="261"/>
      <c r="L3542" s="266"/>
      <c r="M3542" s="267"/>
      <c r="N3542" s="268"/>
      <c r="O3542" s="268"/>
      <c r="P3542" s="268"/>
      <c r="Q3542" s="268"/>
      <c r="R3542" s="268"/>
      <c r="S3542" s="268"/>
      <c r="T3542" s="269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70" t="s">
        <v>327</v>
      </c>
      <c r="AU3542" s="270" t="s">
        <v>85</v>
      </c>
      <c r="AV3542" s="15" t="s">
        <v>215</v>
      </c>
      <c r="AW3542" s="15" t="s">
        <v>36</v>
      </c>
      <c r="AX3542" s="15" t="s">
        <v>82</v>
      </c>
      <c r="AY3542" s="270" t="s">
        <v>207</v>
      </c>
    </row>
    <row r="3543" s="2" customFormat="1" ht="16.5" customHeight="1">
      <c r="A3543" s="40"/>
      <c r="B3543" s="41"/>
      <c r="C3543" s="214" t="s">
        <v>4039</v>
      </c>
      <c r="D3543" s="214" t="s">
        <v>211</v>
      </c>
      <c r="E3543" s="215" t="s">
        <v>4040</v>
      </c>
      <c r="F3543" s="216" t="s">
        <v>4041</v>
      </c>
      <c r="G3543" s="217" t="s">
        <v>2073</v>
      </c>
      <c r="H3543" s="218">
        <v>563</v>
      </c>
      <c r="I3543" s="219"/>
      <c r="J3543" s="220">
        <f>ROUND(I3543*H3543,2)</f>
        <v>0</v>
      </c>
      <c r="K3543" s="216" t="s">
        <v>19</v>
      </c>
      <c r="L3543" s="46"/>
      <c r="M3543" s="229" t="s">
        <v>19</v>
      </c>
      <c r="N3543" s="230" t="s">
        <v>46</v>
      </c>
      <c r="O3543" s="86"/>
      <c r="P3543" s="231">
        <f>O3543*H3543</f>
        <v>0</v>
      </c>
      <c r="Q3543" s="231">
        <v>0.001</v>
      </c>
      <c r="R3543" s="231">
        <f>Q3543*H3543</f>
        <v>0.56300000000000006</v>
      </c>
      <c r="S3543" s="231">
        <v>0</v>
      </c>
      <c r="T3543" s="232">
        <f>S3543*H3543</f>
        <v>0</v>
      </c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R3543" s="226" t="s">
        <v>959</v>
      </c>
      <c r="AT3543" s="226" t="s">
        <v>211</v>
      </c>
      <c r="AU3543" s="226" t="s">
        <v>85</v>
      </c>
      <c r="AY3543" s="19" t="s">
        <v>207</v>
      </c>
      <c r="BE3543" s="227">
        <f>IF(N3543="základní",J3543,0)</f>
        <v>0</v>
      </c>
      <c r="BF3543" s="227">
        <f>IF(N3543="snížená",J3543,0)</f>
        <v>0</v>
      </c>
      <c r="BG3543" s="227">
        <f>IF(N3543="zákl. přenesená",J3543,0)</f>
        <v>0</v>
      </c>
      <c r="BH3543" s="227">
        <f>IF(N3543="sníž. přenesená",J3543,0)</f>
        <v>0</v>
      </c>
      <c r="BI3543" s="227">
        <f>IF(N3543="nulová",J3543,0)</f>
        <v>0</v>
      </c>
      <c r="BJ3543" s="19" t="s">
        <v>82</v>
      </c>
      <c r="BK3543" s="227">
        <f>ROUND(I3543*H3543,2)</f>
        <v>0</v>
      </c>
      <c r="BL3543" s="19" t="s">
        <v>959</v>
      </c>
      <c r="BM3543" s="226" t="s">
        <v>4042</v>
      </c>
    </row>
    <row r="3544" s="13" customFormat="1">
      <c r="A3544" s="13"/>
      <c r="B3544" s="238"/>
      <c r="C3544" s="239"/>
      <c r="D3544" s="240" t="s">
        <v>327</v>
      </c>
      <c r="E3544" s="241" t="s">
        <v>19</v>
      </c>
      <c r="F3544" s="242" t="s">
        <v>4043</v>
      </c>
      <c r="G3544" s="239"/>
      <c r="H3544" s="241" t="s">
        <v>19</v>
      </c>
      <c r="I3544" s="243"/>
      <c r="J3544" s="239"/>
      <c r="K3544" s="239"/>
      <c r="L3544" s="244"/>
      <c r="M3544" s="245"/>
      <c r="N3544" s="246"/>
      <c r="O3544" s="246"/>
      <c r="P3544" s="246"/>
      <c r="Q3544" s="246"/>
      <c r="R3544" s="246"/>
      <c r="S3544" s="246"/>
      <c r="T3544" s="247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8" t="s">
        <v>327</v>
      </c>
      <c r="AU3544" s="248" t="s">
        <v>85</v>
      </c>
      <c r="AV3544" s="13" t="s">
        <v>82</v>
      </c>
      <c r="AW3544" s="13" t="s">
        <v>36</v>
      </c>
      <c r="AX3544" s="13" t="s">
        <v>75</v>
      </c>
      <c r="AY3544" s="248" t="s">
        <v>207</v>
      </c>
    </row>
    <row r="3545" s="13" customFormat="1">
      <c r="A3545" s="13"/>
      <c r="B3545" s="238"/>
      <c r="C3545" s="239"/>
      <c r="D3545" s="240" t="s">
        <v>327</v>
      </c>
      <c r="E3545" s="241" t="s">
        <v>19</v>
      </c>
      <c r="F3545" s="242" t="s">
        <v>4035</v>
      </c>
      <c r="G3545" s="239"/>
      <c r="H3545" s="241" t="s">
        <v>19</v>
      </c>
      <c r="I3545" s="243"/>
      <c r="J3545" s="239"/>
      <c r="K3545" s="239"/>
      <c r="L3545" s="244"/>
      <c r="M3545" s="245"/>
      <c r="N3545" s="246"/>
      <c r="O3545" s="246"/>
      <c r="P3545" s="246"/>
      <c r="Q3545" s="246"/>
      <c r="R3545" s="246"/>
      <c r="S3545" s="246"/>
      <c r="T3545" s="247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8" t="s">
        <v>327</v>
      </c>
      <c r="AU3545" s="248" t="s">
        <v>85</v>
      </c>
      <c r="AV3545" s="13" t="s">
        <v>82</v>
      </c>
      <c r="AW3545" s="13" t="s">
        <v>36</v>
      </c>
      <c r="AX3545" s="13" t="s">
        <v>75</v>
      </c>
      <c r="AY3545" s="248" t="s">
        <v>207</v>
      </c>
    </row>
    <row r="3546" s="14" customFormat="1">
      <c r="A3546" s="14"/>
      <c r="B3546" s="249"/>
      <c r="C3546" s="250"/>
      <c r="D3546" s="240" t="s">
        <v>327</v>
      </c>
      <c r="E3546" s="251" t="s">
        <v>19</v>
      </c>
      <c r="F3546" s="252" t="s">
        <v>4044</v>
      </c>
      <c r="G3546" s="250"/>
      <c r="H3546" s="253">
        <v>211</v>
      </c>
      <c r="I3546" s="254"/>
      <c r="J3546" s="250"/>
      <c r="K3546" s="250"/>
      <c r="L3546" s="255"/>
      <c r="M3546" s="256"/>
      <c r="N3546" s="257"/>
      <c r="O3546" s="257"/>
      <c r="P3546" s="257"/>
      <c r="Q3546" s="257"/>
      <c r="R3546" s="257"/>
      <c r="S3546" s="257"/>
      <c r="T3546" s="258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9" t="s">
        <v>327</v>
      </c>
      <c r="AU3546" s="259" t="s">
        <v>85</v>
      </c>
      <c r="AV3546" s="14" t="s">
        <v>85</v>
      </c>
      <c r="AW3546" s="14" t="s">
        <v>36</v>
      </c>
      <c r="AX3546" s="14" t="s">
        <v>75</v>
      </c>
      <c r="AY3546" s="259" t="s">
        <v>207</v>
      </c>
    </row>
    <row r="3547" s="13" customFormat="1">
      <c r="A3547" s="13"/>
      <c r="B3547" s="238"/>
      <c r="C3547" s="239"/>
      <c r="D3547" s="240" t="s">
        <v>327</v>
      </c>
      <c r="E3547" s="241" t="s">
        <v>19</v>
      </c>
      <c r="F3547" s="242" t="s">
        <v>4037</v>
      </c>
      <c r="G3547" s="239"/>
      <c r="H3547" s="241" t="s">
        <v>19</v>
      </c>
      <c r="I3547" s="243"/>
      <c r="J3547" s="239"/>
      <c r="K3547" s="239"/>
      <c r="L3547" s="244"/>
      <c r="M3547" s="245"/>
      <c r="N3547" s="246"/>
      <c r="O3547" s="246"/>
      <c r="P3547" s="246"/>
      <c r="Q3547" s="246"/>
      <c r="R3547" s="246"/>
      <c r="S3547" s="246"/>
      <c r="T3547" s="247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8" t="s">
        <v>327</v>
      </c>
      <c r="AU3547" s="248" t="s">
        <v>85</v>
      </c>
      <c r="AV3547" s="13" t="s">
        <v>82</v>
      </c>
      <c r="AW3547" s="13" t="s">
        <v>36</v>
      </c>
      <c r="AX3547" s="13" t="s">
        <v>75</v>
      </c>
      <c r="AY3547" s="248" t="s">
        <v>207</v>
      </c>
    </row>
    <row r="3548" s="14" customFormat="1">
      <c r="A3548" s="14"/>
      <c r="B3548" s="249"/>
      <c r="C3548" s="250"/>
      <c r="D3548" s="240" t="s">
        <v>327</v>
      </c>
      <c r="E3548" s="251" t="s">
        <v>19</v>
      </c>
      <c r="F3548" s="252" t="s">
        <v>4045</v>
      </c>
      <c r="G3548" s="250"/>
      <c r="H3548" s="253">
        <v>352</v>
      </c>
      <c r="I3548" s="254"/>
      <c r="J3548" s="250"/>
      <c r="K3548" s="250"/>
      <c r="L3548" s="255"/>
      <c r="M3548" s="256"/>
      <c r="N3548" s="257"/>
      <c r="O3548" s="257"/>
      <c r="P3548" s="257"/>
      <c r="Q3548" s="257"/>
      <c r="R3548" s="257"/>
      <c r="S3548" s="257"/>
      <c r="T3548" s="258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9" t="s">
        <v>327</v>
      </c>
      <c r="AU3548" s="259" t="s">
        <v>85</v>
      </c>
      <c r="AV3548" s="14" t="s">
        <v>85</v>
      </c>
      <c r="AW3548" s="14" t="s">
        <v>36</v>
      </c>
      <c r="AX3548" s="14" t="s">
        <v>75</v>
      </c>
      <c r="AY3548" s="259" t="s">
        <v>207</v>
      </c>
    </row>
    <row r="3549" s="15" customFormat="1">
      <c r="A3549" s="15"/>
      <c r="B3549" s="260"/>
      <c r="C3549" s="261"/>
      <c r="D3549" s="240" t="s">
        <v>327</v>
      </c>
      <c r="E3549" s="262" t="s">
        <v>19</v>
      </c>
      <c r="F3549" s="263" t="s">
        <v>345</v>
      </c>
      <c r="G3549" s="261"/>
      <c r="H3549" s="264">
        <v>563</v>
      </c>
      <c r="I3549" s="265"/>
      <c r="J3549" s="261"/>
      <c r="K3549" s="261"/>
      <c r="L3549" s="266"/>
      <c r="M3549" s="267"/>
      <c r="N3549" s="268"/>
      <c r="O3549" s="268"/>
      <c r="P3549" s="268"/>
      <c r="Q3549" s="268"/>
      <c r="R3549" s="268"/>
      <c r="S3549" s="268"/>
      <c r="T3549" s="269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70" t="s">
        <v>327</v>
      </c>
      <c r="AU3549" s="270" t="s">
        <v>85</v>
      </c>
      <c r="AV3549" s="15" t="s">
        <v>215</v>
      </c>
      <c r="AW3549" s="15" t="s">
        <v>36</v>
      </c>
      <c r="AX3549" s="15" t="s">
        <v>82</v>
      </c>
      <c r="AY3549" s="270" t="s">
        <v>207</v>
      </c>
    </row>
    <row r="3550" s="2" customFormat="1" ht="16.5" customHeight="1">
      <c r="A3550" s="40"/>
      <c r="B3550" s="41"/>
      <c r="C3550" s="214" t="s">
        <v>4046</v>
      </c>
      <c r="D3550" s="214" t="s">
        <v>211</v>
      </c>
      <c r="E3550" s="215" t="s">
        <v>4047</v>
      </c>
      <c r="F3550" s="216" t="s">
        <v>4048</v>
      </c>
      <c r="G3550" s="217" t="s">
        <v>2073</v>
      </c>
      <c r="H3550" s="218">
        <v>165</v>
      </c>
      <c r="I3550" s="219"/>
      <c r="J3550" s="220">
        <f>ROUND(I3550*H3550,2)</f>
        <v>0</v>
      </c>
      <c r="K3550" s="216" t="s">
        <v>19</v>
      </c>
      <c r="L3550" s="46"/>
      <c r="M3550" s="229" t="s">
        <v>19</v>
      </c>
      <c r="N3550" s="230" t="s">
        <v>46</v>
      </c>
      <c r="O3550" s="86"/>
      <c r="P3550" s="231">
        <f>O3550*H3550</f>
        <v>0</v>
      </c>
      <c r="Q3550" s="231">
        <v>0.001</v>
      </c>
      <c r="R3550" s="231">
        <f>Q3550*H3550</f>
        <v>0.16500000000000001</v>
      </c>
      <c r="S3550" s="231">
        <v>0</v>
      </c>
      <c r="T3550" s="232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6" t="s">
        <v>959</v>
      </c>
      <c r="AT3550" s="226" t="s">
        <v>211</v>
      </c>
      <c r="AU3550" s="226" t="s">
        <v>85</v>
      </c>
      <c r="AY3550" s="19" t="s">
        <v>207</v>
      </c>
      <c r="BE3550" s="227">
        <f>IF(N3550="základní",J3550,0)</f>
        <v>0</v>
      </c>
      <c r="BF3550" s="227">
        <f>IF(N3550="snížená",J3550,0)</f>
        <v>0</v>
      </c>
      <c r="BG3550" s="227">
        <f>IF(N3550="zákl. přenesená",J3550,0)</f>
        <v>0</v>
      </c>
      <c r="BH3550" s="227">
        <f>IF(N3550="sníž. přenesená",J3550,0)</f>
        <v>0</v>
      </c>
      <c r="BI3550" s="227">
        <f>IF(N3550="nulová",J3550,0)</f>
        <v>0</v>
      </c>
      <c r="BJ3550" s="19" t="s">
        <v>82</v>
      </c>
      <c r="BK3550" s="227">
        <f>ROUND(I3550*H3550,2)</f>
        <v>0</v>
      </c>
      <c r="BL3550" s="19" t="s">
        <v>959</v>
      </c>
      <c r="BM3550" s="226" t="s">
        <v>4049</v>
      </c>
    </row>
    <row r="3551" s="13" customFormat="1">
      <c r="A3551" s="13"/>
      <c r="B3551" s="238"/>
      <c r="C3551" s="239"/>
      <c r="D3551" s="240" t="s">
        <v>327</v>
      </c>
      <c r="E3551" s="241" t="s">
        <v>19</v>
      </c>
      <c r="F3551" s="242" t="s">
        <v>4050</v>
      </c>
      <c r="G3551" s="239"/>
      <c r="H3551" s="241" t="s">
        <v>19</v>
      </c>
      <c r="I3551" s="243"/>
      <c r="J3551" s="239"/>
      <c r="K3551" s="239"/>
      <c r="L3551" s="244"/>
      <c r="M3551" s="245"/>
      <c r="N3551" s="246"/>
      <c r="O3551" s="246"/>
      <c r="P3551" s="246"/>
      <c r="Q3551" s="246"/>
      <c r="R3551" s="246"/>
      <c r="S3551" s="246"/>
      <c r="T3551" s="247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8" t="s">
        <v>327</v>
      </c>
      <c r="AU3551" s="248" t="s">
        <v>85</v>
      </c>
      <c r="AV3551" s="13" t="s">
        <v>82</v>
      </c>
      <c r="AW3551" s="13" t="s">
        <v>36</v>
      </c>
      <c r="AX3551" s="13" t="s">
        <v>75</v>
      </c>
      <c r="AY3551" s="248" t="s">
        <v>207</v>
      </c>
    </row>
    <row r="3552" s="13" customFormat="1">
      <c r="A3552" s="13"/>
      <c r="B3552" s="238"/>
      <c r="C3552" s="239"/>
      <c r="D3552" s="240" t="s">
        <v>327</v>
      </c>
      <c r="E3552" s="241" t="s">
        <v>19</v>
      </c>
      <c r="F3552" s="242" t="s">
        <v>4051</v>
      </c>
      <c r="G3552" s="239"/>
      <c r="H3552" s="241" t="s">
        <v>19</v>
      </c>
      <c r="I3552" s="243"/>
      <c r="J3552" s="239"/>
      <c r="K3552" s="239"/>
      <c r="L3552" s="244"/>
      <c r="M3552" s="245"/>
      <c r="N3552" s="246"/>
      <c r="O3552" s="246"/>
      <c r="P3552" s="246"/>
      <c r="Q3552" s="246"/>
      <c r="R3552" s="246"/>
      <c r="S3552" s="246"/>
      <c r="T3552" s="247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8" t="s">
        <v>327</v>
      </c>
      <c r="AU3552" s="248" t="s">
        <v>85</v>
      </c>
      <c r="AV3552" s="13" t="s">
        <v>82</v>
      </c>
      <c r="AW3552" s="13" t="s">
        <v>36</v>
      </c>
      <c r="AX3552" s="13" t="s">
        <v>75</v>
      </c>
      <c r="AY3552" s="248" t="s">
        <v>207</v>
      </c>
    </row>
    <row r="3553" s="14" customFormat="1">
      <c r="A3553" s="14"/>
      <c r="B3553" s="249"/>
      <c r="C3553" s="250"/>
      <c r="D3553" s="240" t="s">
        <v>327</v>
      </c>
      <c r="E3553" s="251" t="s">
        <v>19</v>
      </c>
      <c r="F3553" s="252" t="s">
        <v>4052</v>
      </c>
      <c r="G3553" s="250"/>
      <c r="H3553" s="253">
        <v>165</v>
      </c>
      <c r="I3553" s="254"/>
      <c r="J3553" s="250"/>
      <c r="K3553" s="250"/>
      <c r="L3553" s="255"/>
      <c r="M3553" s="256"/>
      <c r="N3553" s="257"/>
      <c r="O3553" s="257"/>
      <c r="P3553" s="257"/>
      <c r="Q3553" s="257"/>
      <c r="R3553" s="257"/>
      <c r="S3553" s="257"/>
      <c r="T3553" s="258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9" t="s">
        <v>327</v>
      </c>
      <c r="AU3553" s="259" t="s">
        <v>85</v>
      </c>
      <c r="AV3553" s="14" t="s">
        <v>85</v>
      </c>
      <c r="AW3553" s="14" t="s">
        <v>36</v>
      </c>
      <c r="AX3553" s="14" t="s">
        <v>75</v>
      </c>
      <c r="AY3553" s="259" t="s">
        <v>207</v>
      </c>
    </row>
    <row r="3554" s="15" customFormat="1">
      <c r="A3554" s="15"/>
      <c r="B3554" s="260"/>
      <c r="C3554" s="261"/>
      <c r="D3554" s="240" t="s">
        <v>327</v>
      </c>
      <c r="E3554" s="262" t="s">
        <v>19</v>
      </c>
      <c r="F3554" s="263" t="s">
        <v>345</v>
      </c>
      <c r="G3554" s="261"/>
      <c r="H3554" s="264">
        <v>165</v>
      </c>
      <c r="I3554" s="265"/>
      <c r="J3554" s="261"/>
      <c r="K3554" s="261"/>
      <c r="L3554" s="266"/>
      <c r="M3554" s="267"/>
      <c r="N3554" s="268"/>
      <c r="O3554" s="268"/>
      <c r="P3554" s="268"/>
      <c r="Q3554" s="268"/>
      <c r="R3554" s="268"/>
      <c r="S3554" s="268"/>
      <c r="T3554" s="269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70" t="s">
        <v>327</v>
      </c>
      <c r="AU3554" s="270" t="s">
        <v>85</v>
      </c>
      <c r="AV3554" s="15" t="s">
        <v>215</v>
      </c>
      <c r="AW3554" s="15" t="s">
        <v>36</v>
      </c>
      <c r="AX3554" s="15" t="s">
        <v>82</v>
      </c>
      <c r="AY3554" s="270" t="s">
        <v>207</v>
      </c>
    </row>
    <row r="3555" s="2" customFormat="1" ht="16.5" customHeight="1">
      <c r="A3555" s="40"/>
      <c r="B3555" s="41"/>
      <c r="C3555" s="214" t="s">
        <v>4053</v>
      </c>
      <c r="D3555" s="214" t="s">
        <v>211</v>
      </c>
      <c r="E3555" s="215" t="s">
        <v>4054</v>
      </c>
      <c r="F3555" s="216" t="s">
        <v>4055</v>
      </c>
      <c r="G3555" s="217" t="s">
        <v>2073</v>
      </c>
      <c r="H3555" s="218">
        <v>732</v>
      </c>
      <c r="I3555" s="219"/>
      <c r="J3555" s="220">
        <f>ROUND(I3555*H3555,2)</f>
        <v>0</v>
      </c>
      <c r="K3555" s="216" t="s">
        <v>19</v>
      </c>
      <c r="L3555" s="46"/>
      <c r="M3555" s="229" t="s">
        <v>19</v>
      </c>
      <c r="N3555" s="230" t="s">
        <v>46</v>
      </c>
      <c r="O3555" s="86"/>
      <c r="P3555" s="231">
        <f>O3555*H3555</f>
        <v>0</v>
      </c>
      <c r="Q3555" s="231">
        <v>0.001</v>
      </c>
      <c r="R3555" s="231">
        <f>Q3555*H3555</f>
        <v>0.73199999999999998</v>
      </c>
      <c r="S3555" s="231">
        <v>0</v>
      </c>
      <c r="T3555" s="232">
        <f>S3555*H3555</f>
        <v>0</v>
      </c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R3555" s="226" t="s">
        <v>959</v>
      </c>
      <c r="AT3555" s="226" t="s">
        <v>211</v>
      </c>
      <c r="AU3555" s="226" t="s">
        <v>85</v>
      </c>
      <c r="AY3555" s="19" t="s">
        <v>207</v>
      </c>
      <c r="BE3555" s="227">
        <f>IF(N3555="základní",J3555,0)</f>
        <v>0</v>
      </c>
      <c r="BF3555" s="227">
        <f>IF(N3555="snížená",J3555,0)</f>
        <v>0</v>
      </c>
      <c r="BG3555" s="227">
        <f>IF(N3555="zákl. přenesená",J3555,0)</f>
        <v>0</v>
      </c>
      <c r="BH3555" s="227">
        <f>IF(N3555="sníž. přenesená",J3555,0)</f>
        <v>0</v>
      </c>
      <c r="BI3555" s="227">
        <f>IF(N3555="nulová",J3555,0)</f>
        <v>0</v>
      </c>
      <c r="BJ3555" s="19" t="s">
        <v>82</v>
      </c>
      <c r="BK3555" s="227">
        <f>ROUND(I3555*H3555,2)</f>
        <v>0</v>
      </c>
      <c r="BL3555" s="19" t="s">
        <v>959</v>
      </c>
      <c r="BM3555" s="226" t="s">
        <v>4056</v>
      </c>
    </row>
    <row r="3556" s="13" customFormat="1">
      <c r="A3556" s="13"/>
      <c r="B3556" s="238"/>
      <c r="C3556" s="239"/>
      <c r="D3556" s="240" t="s">
        <v>327</v>
      </c>
      <c r="E3556" s="241" t="s">
        <v>19</v>
      </c>
      <c r="F3556" s="242" t="s">
        <v>4057</v>
      </c>
      <c r="G3556" s="239"/>
      <c r="H3556" s="241" t="s">
        <v>19</v>
      </c>
      <c r="I3556" s="243"/>
      <c r="J3556" s="239"/>
      <c r="K3556" s="239"/>
      <c r="L3556" s="244"/>
      <c r="M3556" s="245"/>
      <c r="N3556" s="246"/>
      <c r="O3556" s="246"/>
      <c r="P3556" s="246"/>
      <c r="Q3556" s="246"/>
      <c r="R3556" s="246"/>
      <c r="S3556" s="246"/>
      <c r="T3556" s="247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8" t="s">
        <v>327</v>
      </c>
      <c r="AU3556" s="248" t="s">
        <v>85</v>
      </c>
      <c r="AV3556" s="13" t="s">
        <v>82</v>
      </c>
      <c r="AW3556" s="13" t="s">
        <v>36</v>
      </c>
      <c r="AX3556" s="13" t="s">
        <v>75</v>
      </c>
      <c r="AY3556" s="248" t="s">
        <v>207</v>
      </c>
    </row>
    <row r="3557" s="13" customFormat="1">
      <c r="A3557" s="13"/>
      <c r="B3557" s="238"/>
      <c r="C3557" s="239"/>
      <c r="D3557" s="240" t="s">
        <v>327</v>
      </c>
      <c r="E3557" s="241" t="s">
        <v>19</v>
      </c>
      <c r="F3557" s="242" t="s">
        <v>4051</v>
      </c>
      <c r="G3557" s="239"/>
      <c r="H3557" s="241" t="s">
        <v>19</v>
      </c>
      <c r="I3557" s="243"/>
      <c r="J3557" s="239"/>
      <c r="K3557" s="239"/>
      <c r="L3557" s="244"/>
      <c r="M3557" s="245"/>
      <c r="N3557" s="246"/>
      <c r="O3557" s="246"/>
      <c r="P3557" s="246"/>
      <c r="Q3557" s="246"/>
      <c r="R3557" s="246"/>
      <c r="S3557" s="246"/>
      <c r="T3557" s="247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8" t="s">
        <v>327</v>
      </c>
      <c r="AU3557" s="248" t="s">
        <v>85</v>
      </c>
      <c r="AV3557" s="13" t="s">
        <v>82</v>
      </c>
      <c r="AW3557" s="13" t="s">
        <v>36</v>
      </c>
      <c r="AX3557" s="13" t="s">
        <v>75</v>
      </c>
      <c r="AY3557" s="248" t="s">
        <v>207</v>
      </c>
    </row>
    <row r="3558" s="14" customFormat="1">
      <c r="A3558" s="14"/>
      <c r="B3558" s="249"/>
      <c r="C3558" s="250"/>
      <c r="D3558" s="240" t="s">
        <v>327</v>
      </c>
      <c r="E3558" s="251" t="s">
        <v>19</v>
      </c>
      <c r="F3558" s="252" t="s">
        <v>4058</v>
      </c>
      <c r="G3558" s="250"/>
      <c r="H3558" s="253">
        <v>732</v>
      </c>
      <c r="I3558" s="254"/>
      <c r="J3558" s="250"/>
      <c r="K3558" s="250"/>
      <c r="L3558" s="255"/>
      <c r="M3558" s="256"/>
      <c r="N3558" s="257"/>
      <c r="O3558" s="257"/>
      <c r="P3558" s="257"/>
      <c r="Q3558" s="257"/>
      <c r="R3558" s="257"/>
      <c r="S3558" s="257"/>
      <c r="T3558" s="258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9" t="s">
        <v>327</v>
      </c>
      <c r="AU3558" s="259" t="s">
        <v>85</v>
      </c>
      <c r="AV3558" s="14" t="s">
        <v>85</v>
      </c>
      <c r="AW3558" s="14" t="s">
        <v>36</v>
      </c>
      <c r="AX3558" s="14" t="s">
        <v>75</v>
      </c>
      <c r="AY3558" s="259" t="s">
        <v>207</v>
      </c>
    </row>
    <row r="3559" s="15" customFormat="1">
      <c r="A3559" s="15"/>
      <c r="B3559" s="260"/>
      <c r="C3559" s="261"/>
      <c r="D3559" s="240" t="s">
        <v>327</v>
      </c>
      <c r="E3559" s="262" t="s">
        <v>19</v>
      </c>
      <c r="F3559" s="263" t="s">
        <v>345</v>
      </c>
      <c r="G3559" s="261"/>
      <c r="H3559" s="264">
        <v>732</v>
      </c>
      <c r="I3559" s="265"/>
      <c r="J3559" s="261"/>
      <c r="K3559" s="261"/>
      <c r="L3559" s="266"/>
      <c r="M3559" s="292"/>
      <c r="N3559" s="293"/>
      <c r="O3559" s="293"/>
      <c r="P3559" s="293"/>
      <c r="Q3559" s="293"/>
      <c r="R3559" s="293"/>
      <c r="S3559" s="293"/>
      <c r="T3559" s="294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70" t="s">
        <v>327</v>
      </c>
      <c r="AU3559" s="270" t="s">
        <v>85</v>
      </c>
      <c r="AV3559" s="15" t="s">
        <v>215</v>
      </c>
      <c r="AW3559" s="15" t="s">
        <v>36</v>
      </c>
      <c r="AX3559" s="15" t="s">
        <v>82</v>
      </c>
      <c r="AY3559" s="270" t="s">
        <v>207</v>
      </c>
    </row>
    <row r="3560" s="2" customFormat="1" ht="6.96" customHeight="1">
      <c r="A3560" s="40"/>
      <c r="B3560" s="61"/>
      <c r="C3560" s="62"/>
      <c r="D3560" s="62"/>
      <c r="E3560" s="62"/>
      <c r="F3560" s="62"/>
      <c r="G3560" s="62"/>
      <c r="H3560" s="62"/>
      <c r="I3560" s="62"/>
      <c r="J3560" s="62"/>
      <c r="K3560" s="62"/>
      <c r="L3560" s="46"/>
      <c r="M3560" s="40"/>
      <c r="O3560" s="40"/>
      <c r="P3560" s="40"/>
      <c r="Q3560" s="40"/>
      <c r="R3560" s="40"/>
      <c r="S3560" s="40"/>
      <c r="T3560" s="40"/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</row>
  </sheetData>
  <sheetProtection sheet="1" autoFilter="0" formatColumns="0" formatRows="0" objects="1" scenarios="1" spinCount="100000" saltValue="NbfNeq1418sPSUT4hEjqjdmYvs/tsvbr6l9iZSQGbTB2xHrn/L7V3zWpl9T86UO9cmO9plXgpkt/P8qTNXaqoQ==" hashValue="He6d1EouPs+KTZxI+UZYWbx/7jGUX2i3qeGVQR6H0AD4PuagC2YY10QZIrk+8t0QYnDlVsplxdIMSj69tV/2PA==" algorithmName="SHA-512" password="C46D"/>
  <autoFilter ref="C126:K35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5:H115"/>
    <mergeCell ref="E117:H117"/>
    <mergeCell ref="E119:H119"/>
    <mergeCell ref="L2:V2"/>
  </mergeCells>
  <hyperlinks>
    <hyperlink ref="F131" r:id="rId1" display="https://podminky.urs.cz/item/CS_URS_2021_02/115101201"/>
    <hyperlink ref="F135" r:id="rId2" display="https://podminky.urs.cz/item/CS_URS_2021_02/115101301"/>
    <hyperlink ref="F137" r:id="rId3" display="https://podminky.urs.cz/item/CS_URS_2021_02/131251103"/>
    <hyperlink ref="F145" r:id="rId4" display="https://podminky.urs.cz/item/CS_URS_2021_02/132251254"/>
    <hyperlink ref="F159" r:id="rId5" display="https://podminky.urs.cz/item/CS_URS_2021_02/132254103"/>
    <hyperlink ref="F162" r:id="rId6" display="https://podminky.urs.cz/item/CS_URS_2021_02/133212011"/>
    <hyperlink ref="F166" r:id="rId7" display="https://podminky.urs.cz/item/CS_URS_2021_02/161151603"/>
    <hyperlink ref="F170" r:id="rId8" display="https://podminky.urs.cz/item/CS_URS_2021_02/162351103"/>
    <hyperlink ref="F174" r:id="rId9" display="https://podminky.urs.cz/item/CS_URS_2021_02/167151111"/>
    <hyperlink ref="F179" r:id="rId10" display="https://podminky.urs.cz/item/CS_URS_2021_02/174151101"/>
    <hyperlink ref="F229" r:id="rId11" display="https://podminky.urs.cz/item/CS_URS_2021_02/162751117"/>
    <hyperlink ref="F240" r:id="rId12" display="https://podminky.urs.cz/item/CS_URS_2021_02/162751119"/>
    <hyperlink ref="F243" r:id="rId13" display="https://podminky.urs.cz/item/CS_URS_2021_02/162751137"/>
    <hyperlink ref="F247" r:id="rId14" display="https://podminky.urs.cz/item/CS_URS_2021_02/162751139"/>
    <hyperlink ref="F250" r:id="rId15" display="https://podminky.urs.cz/item/CS_URS_2021_02/167151122"/>
    <hyperlink ref="F265" r:id="rId16" display="https://podminky.urs.cz/item/CS_URS_2021_02/171251201"/>
    <hyperlink ref="F273" r:id="rId17" display="https://podminky.urs.cz/item/CS_URS_2021_02/171201231"/>
    <hyperlink ref="F278" r:id="rId18" display="https://podminky.urs.cz/item/CS_URS_2021_02/226113313"/>
    <hyperlink ref="F286" r:id="rId19" display="https://podminky.urs.cz/item/CS_URS_2021_02/181951112"/>
    <hyperlink ref="F304" r:id="rId20" display="https://podminky.urs.cz/item/CS_URS_2021_02/213311113"/>
    <hyperlink ref="F325" r:id="rId21" display="https://podminky.urs.cz/item/CS_URS_2021_02/631311115"/>
    <hyperlink ref="F378" r:id="rId22" display="https://podminky.urs.cz/item/CS_URS_2021_02/279232513"/>
    <hyperlink ref="F382" r:id="rId23" display="https://podminky.urs.cz/item/CS_URS_2021_02/985211111"/>
    <hyperlink ref="F387" r:id="rId24" display="https://podminky.urs.cz/item/CS_URS_2021_02/274322611"/>
    <hyperlink ref="F400" r:id="rId25" display="https://podminky.urs.cz/item/CS_URS_2021_02/274351121"/>
    <hyperlink ref="F413" r:id="rId26" display="https://podminky.urs.cz/item/CS_URS_2021_02/274351122"/>
    <hyperlink ref="F415" r:id="rId27" display="https://podminky.urs.cz/item/CS_URS_2021_02/274361821"/>
    <hyperlink ref="F419" r:id="rId28" display="https://podminky.urs.cz/item/CS_URS_2021_02/275322611"/>
    <hyperlink ref="F430" r:id="rId29" display="https://podminky.urs.cz/item/CS_URS_2021_02/275351121"/>
    <hyperlink ref="F442" r:id="rId30" display="https://podminky.urs.cz/item/CS_URS_2021_02/275351122"/>
    <hyperlink ref="F444" r:id="rId31" display="https://podminky.urs.cz/item/CS_URS_2021_02/275361821"/>
    <hyperlink ref="F448" r:id="rId32" display="https://podminky.urs.cz/item/CS_URS_2021_02/389381001"/>
    <hyperlink ref="F468" r:id="rId33" display="https://podminky.urs.cz/item/CS_URS_2021_02/279323112"/>
    <hyperlink ref="F474" r:id="rId34" display="https://podminky.urs.cz/item/CS_URS_2021_02/279351121"/>
    <hyperlink ref="F479" r:id="rId35" display="https://podminky.urs.cz/item/CS_URS_2021_02/279351122"/>
    <hyperlink ref="F481" r:id="rId36" display="https://podminky.urs.cz/item/CS_URS_2021_02/279361821"/>
    <hyperlink ref="F485" r:id="rId37" display="https://podminky.urs.cz/item/CS_URS_2021_02/631319211"/>
    <hyperlink ref="F492" r:id="rId38" display="https://podminky.urs.cz/item/CS_URS_2021_02/310239211"/>
    <hyperlink ref="F508" r:id="rId39" display="https://podminky.urs.cz/item/CS_URS_2021_02/311231287"/>
    <hyperlink ref="F517" r:id="rId40" display="https://podminky.urs.cz/item/CS_URS_2021_02/311234021"/>
    <hyperlink ref="F521" r:id="rId41" display="https://podminky.urs.cz/item/CS_URS_2021_02/311237111"/>
    <hyperlink ref="F532" r:id="rId42" display="https://podminky.urs.cz/item/CS_URS_2021_02/311321815"/>
    <hyperlink ref="F561" r:id="rId43" display="https://podminky.urs.cz/item/CS_URS_2021_02/311351121"/>
    <hyperlink ref="F620" r:id="rId44" display="https://podminky.urs.cz/item/CS_URS_2021_02/311351122"/>
    <hyperlink ref="F622" r:id="rId45" display="https://podminky.urs.cz/item/CS_URS_2021_02/311351911"/>
    <hyperlink ref="F624" r:id="rId46" display="https://podminky.urs.cz/item/CS_URS_2021_02/311361821"/>
    <hyperlink ref="F628" r:id="rId47" display="https://podminky.urs.cz/item/CS_URS_2021_02/317944323"/>
    <hyperlink ref="F635" r:id="rId48" display="https://podminky.urs.cz/item/CS_URS_2021_02/342291131"/>
    <hyperlink ref="F651" r:id="rId49" display="https://podminky.urs.cz/item/CS_URS_2021_02/346244382"/>
    <hyperlink ref="F661" r:id="rId50" display="https://podminky.urs.cz/item/CS_URS_2021_02/327324128"/>
    <hyperlink ref="F676" r:id="rId51" display="https://podminky.urs.cz/item/CS_URS_2021_02/327351211"/>
    <hyperlink ref="F693" r:id="rId52" display="https://podminky.urs.cz/item/CS_URS_2021_02/327351221"/>
    <hyperlink ref="F695" r:id="rId53" display="https://podminky.urs.cz/item/CS_URS_2021_02/327361006"/>
    <hyperlink ref="F737" r:id="rId54" display="https://podminky.urs.cz/item/CS_URS_2021_02/411322525"/>
    <hyperlink ref="F747" r:id="rId55" display="https://podminky.urs.cz/item/CS_URS_2021_02/411324646"/>
    <hyperlink ref="F766" r:id="rId56" display="https://podminky.urs.cz/item/CS_URS_2021_02/411351011"/>
    <hyperlink ref="F820" r:id="rId57" display="https://podminky.urs.cz/item/CS_URS_2021_02/411351012"/>
    <hyperlink ref="F822" r:id="rId58" display="https://podminky.urs.cz/item/CS_URS_2021_02/411354233"/>
    <hyperlink ref="F831" r:id="rId59" display="https://podminky.urs.cz/item/CS_URS_2021_02/413232221"/>
    <hyperlink ref="F854" r:id="rId60" display="https://podminky.urs.cz/item/CS_URS_2021_02/411354313"/>
    <hyperlink ref="F872" r:id="rId61" display="https://podminky.urs.cz/item/CS_URS_2021_02/411354314"/>
    <hyperlink ref="F874" r:id="rId62" display="https://podminky.urs.cz/item/CS_URS_2021_02/411359111"/>
    <hyperlink ref="F880" r:id="rId63" display="https://podminky.urs.cz/item/CS_URS_2021_02/417321515"/>
    <hyperlink ref="F892" r:id="rId64" display="https://podminky.urs.cz/item/CS_URS_2021_02/417351115"/>
    <hyperlink ref="F904" r:id="rId65" display="https://podminky.urs.cz/item/CS_URS_2021_02/417351116"/>
    <hyperlink ref="F906" r:id="rId66" display="https://podminky.urs.cz/item/CS_URS_2021_02/417361821"/>
    <hyperlink ref="F910" r:id="rId67" display="https://podminky.urs.cz/item/CS_URS_2021_02/430321616"/>
    <hyperlink ref="F922" r:id="rId68" display="https://podminky.urs.cz/item/CS_URS_2021_02/430361821"/>
    <hyperlink ref="F925" r:id="rId69" display="https://podminky.urs.cz/item/CS_URS_2021_02/431351121"/>
    <hyperlink ref="F940" r:id="rId70" display="https://podminky.urs.cz/item/CS_URS_2021_02/431351122"/>
    <hyperlink ref="F942" r:id="rId71" display="https://podminky.urs.cz/item/CS_URS_2021_02/434311115"/>
    <hyperlink ref="F954" r:id="rId72" display="https://podminky.urs.cz/item/CS_URS_2021_02/434351141"/>
    <hyperlink ref="F966" r:id="rId73" display="https://podminky.urs.cz/item/CS_URS_2021_02/434351142"/>
    <hyperlink ref="F974" r:id="rId74" display="https://podminky.urs.cz/item/CS_URS_2021_02/612142001"/>
    <hyperlink ref="F982" r:id="rId75" display="https://podminky.urs.cz/item/CS_URS_2021_02/612325416"/>
    <hyperlink ref="F995" r:id="rId76" display="https://podminky.urs.cz/item/CS_URS_2021_02/612325417"/>
    <hyperlink ref="F1029" r:id="rId77" display="https://podminky.urs.cz/item/CS_URS_2021_02/611325401"/>
    <hyperlink ref="F1033" r:id="rId78" display="https://podminky.urs.cz/item/CS_URS_2021_02/612131321"/>
    <hyperlink ref="F1037" r:id="rId79" display="https://podminky.urs.cz/item/CS_URS_2021_02/612321311"/>
    <hyperlink ref="F1048" r:id="rId80" display="https://podminky.urs.cz/item/CS_URS_2021_02/612321341"/>
    <hyperlink ref="F1101" r:id="rId81" display="https://podminky.urs.cz/item/CS_URS_2021_02/612321391"/>
    <hyperlink ref="F1104" r:id="rId82" display="https://podminky.urs.cz/item/CS_URS_2021_02/619991011"/>
    <hyperlink ref="F1117" r:id="rId83" display="https://podminky.urs.cz/item/CS_URS_2021_02/629991011"/>
    <hyperlink ref="F1126" r:id="rId84" display="https://podminky.urs.cz/item/CS_URS_2021_02/622131121"/>
    <hyperlink ref="F1130" r:id="rId85" display="https://podminky.urs.cz/item/CS_URS_2021_02/622211031"/>
    <hyperlink ref="F1161" r:id="rId86" display="https://podminky.urs.cz/item/CS_URS_2021_02/622221031"/>
    <hyperlink ref="F1171" r:id="rId87" display="https://podminky.urs.cz/item/CS_URS_2021_02/622221041"/>
    <hyperlink ref="F1183" r:id="rId88" display="https://podminky.urs.cz/item/CS_URS_2021_02/622381032"/>
    <hyperlink ref="F1196" r:id="rId89" display="https://podminky.urs.cz/item/CS_URS_2021_02/631311131"/>
    <hyperlink ref="F1203" r:id="rId90" display="https://podminky.urs.cz/item/CS_URS_2021_02/631312121"/>
    <hyperlink ref="F1210" r:id="rId91" display="https://podminky.urs.cz/item/CS_URS_2021_02/632451234"/>
    <hyperlink ref="F1229" r:id="rId92" display="https://podminky.urs.cz/item/CS_URS_2021_02/632451292"/>
    <hyperlink ref="F1248" r:id="rId93" display="https://podminky.urs.cz/item/CS_URS_2021_02/631311234"/>
    <hyperlink ref="F1260" r:id="rId94" display="https://podminky.urs.cz/item/CS_URS_2021_02/631319013"/>
    <hyperlink ref="F1272" r:id="rId95" display="https://podminky.urs.cz/item/CS_URS_2021_02/631319202"/>
    <hyperlink ref="F1284" r:id="rId96" display="https://podminky.urs.cz/item/CS_URS_2021_02/631351101"/>
    <hyperlink ref="F1293" r:id="rId97" display="https://podminky.urs.cz/item/CS_URS_2021_02/631351102"/>
    <hyperlink ref="F1296" r:id="rId98" display="https://podminky.urs.cz/item/CS_URS_2021_02/634112123"/>
    <hyperlink ref="F1338" r:id="rId99" display="https://podminky.urs.cz/item/CS_URS_2021_02/634112129"/>
    <hyperlink ref="F1342" r:id="rId100" display="https://podminky.urs.cz/item/CS_URS_2021_02/632451105"/>
    <hyperlink ref="F1345" r:id="rId101" display="https://podminky.urs.cz/item/CS_URS_2021_02/636624315"/>
    <hyperlink ref="F1349" r:id="rId102" display="https://podminky.urs.cz/item/CS_URS_2021_02/635111232"/>
    <hyperlink ref="F1353" r:id="rId103" display="https://podminky.urs.cz/item/CS_URS_2021_02/637121112"/>
    <hyperlink ref="F1364" r:id="rId104" display="https://podminky.urs.cz/item/CS_URS_2021_02/962032231"/>
    <hyperlink ref="F1371" r:id="rId105" display="https://podminky.urs.cz/item/CS_URS_2021_02/963023712"/>
    <hyperlink ref="F1375" r:id="rId106" display="https://podminky.urs.cz/item/CS_URS_2021_02/965042131"/>
    <hyperlink ref="F1379" r:id="rId107" display="https://podminky.urs.cz/item/CS_URS_2021_02/965042141"/>
    <hyperlink ref="F1383" r:id="rId108" display="https://podminky.urs.cz/item/CS_URS_2021_02/965042231"/>
    <hyperlink ref="F1387" r:id="rId109" display="https://podminky.urs.cz/item/CS_URS_2021_02/965082941"/>
    <hyperlink ref="F1394" r:id="rId110" display="https://podminky.urs.cz/item/CS_URS_2021_02/968072455"/>
    <hyperlink ref="F1398" r:id="rId111" display="https://podminky.urs.cz/item/CS_URS_2021_02/968082015"/>
    <hyperlink ref="F1408" r:id="rId112" display="https://podminky.urs.cz/item/CS_URS_2021_02/968082016"/>
    <hyperlink ref="F1414" r:id="rId113" display="https://podminky.urs.cz/item/CS_URS_2021_02/968082017"/>
    <hyperlink ref="F1426" r:id="rId114" display="https://podminky.urs.cz/item/CS_URS_2021_02/971033361"/>
    <hyperlink ref="F1430" r:id="rId115" display="https://podminky.urs.cz/item/CS_URS_2021_02/971033381"/>
    <hyperlink ref="F1434" r:id="rId116" display="https://podminky.urs.cz/item/CS_URS_2021_02/971033581"/>
    <hyperlink ref="F1438" r:id="rId117" display="https://podminky.urs.cz/item/CS_URS_2021_02/971033681"/>
    <hyperlink ref="F1450" r:id="rId118" display="https://podminky.urs.cz/item/CS_URS_2021_02/973031325"/>
    <hyperlink ref="F1458" r:id="rId119" display="https://podminky.urs.cz/item/CS_URS_2021_02/973031336"/>
    <hyperlink ref="F1463" r:id="rId120" display="https://podminky.urs.cz/item/CS_URS_2021_02/973031813"/>
    <hyperlink ref="F1467" r:id="rId121" display="https://podminky.urs.cz/item/CS_URS_2021_02/973031824"/>
    <hyperlink ref="F1473" r:id="rId122" display="https://podminky.urs.cz/item/CS_URS_2021_02/973031825"/>
    <hyperlink ref="F1487" r:id="rId123" display="https://podminky.urs.cz/item/CS_URS_2021_02/973031826"/>
    <hyperlink ref="F1495" r:id="rId124" display="https://podminky.urs.cz/item/CS_URS_2021_02/974029165"/>
    <hyperlink ref="F1499" r:id="rId125" display="https://podminky.urs.cz/item/CS_URS_2021_02/974029167"/>
    <hyperlink ref="F1506" r:id="rId126" display="https://podminky.urs.cz/item/CS_URS_2021_02/974031666"/>
    <hyperlink ref="F1516" r:id="rId127" display="https://podminky.urs.cz/item/CS_URS_2021_02/975043121"/>
    <hyperlink ref="F1522" r:id="rId128" display="https://podminky.urs.cz/item/CS_URS_2021_02/975048121"/>
    <hyperlink ref="F1524" r:id="rId129" display="https://podminky.urs.cz/item/CS_URS_2021_02/977311112"/>
    <hyperlink ref="F1528" r:id="rId130" display="https://podminky.urs.cz/item/CS_URS_2021_02/977312113"/>
    <hyperlink ref="F1532" r:id="rId131" display="https://podminky.urs.cz/item/CS_URS_2021_02/978011121"/>
    <hyperlink ref="F1536" r:id="rId132" display="https://podminky.urs.cz/item/CS_URS_2021_02/978013121"/>
    <hyperlink ref="F1540" r:id="rId133" display="https://podminky.urs.cz/item/CS_URS_2021_02/978013141"/>
    <hyperlink ref="F1545" r:id="rId134" display="https://podminky.urs.cz/item/CS_URS_2021_02/941321121"/>
    <hyperlink ref="F1562" r:id="rId135" display="https://podminky.urs.cz/item/CS_URS_2021_02/941321221"/>
    <hyperlink ref="F1565" r:id="rId136" display="https://podminky.urs.cz/item/CS_URS_2021_02/941321821"/>
    <hyperlink ref="F1567" r:id="rId137" display="https://podminky.urs.cz/item/CS_URS_2021_02/944511111"/>
    <hyperlink ref="F1571" r:id="rId138" display="https://podminky.urs.cz/item/CS_URS_2021_02/944511211"/>
    <hyperlink ref="F1574" r:id="rId139" display="https://podminky.urs.cz/item/CS_URS_2021_02/944511811"/>
    <hyperlink ref="F1576" r:id="rId140" display="https://podminky.urs.cz/item/CS_URS_2021_02/946112118"/>
    <hyperlink ref="F1580" r:id="rId141" display="https://podminky.urs.cz/item/CS_URS_2021_02/946112218"/>
    <hyperlink ref="F1583" r:id="rId142" display="https://podminky.urs.cz/item/CS_URS_2021_02/946111818"/>
    <hyperlink ref="F1585" r:id="rId143" display="https://podminky.urs.cz/item/CS_URS_2021_02/949101112"/>
    <hyperlink ref="F1591" r:id="rId144" display="https://podminky.urs.cz/item/CS_URS_2021_02/949111122"/>
    <hyperlink ref="F1597" r:id="rId145" display="https://podminky.urs.cz/item/CS_URS_2021_02/949111222"/>
    <hyperlink ref="F1600" r:id="rId146" display="https://podminky.urs.cz/item/CS_URS_2021_02/949111822"/>
    <hyperlink ref="F1603" r:id="rId147" display="https://podminky.urs.cz/item/CS_URS_2021_02/952901111"/>
    <hyperlink ref="F1621" r:id="rId148" display="https://podminky.urs.cz/item/CS_URS_2021_02/952901114"/>
    <hyperlink ref="F1641" r:id="rId149" display="https://podminky.urs.cz/item/CS_URS_2021_02/997006002"/>
    <hyperlink ref="F1643" r:id="rId150" display="https://podminky.urs.cz/item/CS_URS_2021_02/997013156"/>
    <hyperlink ref="F1645" r:id="rId151" display="https://podminky.urs.cz/item/CS_URS_2021_02/997013501"/>
    <hyperlink ref="F1647" r:id="rId152" display="https://podminky.urs.cz/item/CS_URS_2021_02/997013509"/>
    <hyperlink ref="F1650" r:id="rId153" display="https://podminky.urs.cz/item/CS_URS_2021_02/997013631"/>
    <hyperlink ref="F1653" r:id="rId154" display="https://podminky.urs.cz/item/CS_URS_2021_02/998014121"/>
    <hyperlink ref="F1657" r:id="rId155" display="https://podminky.urs.cz/item/CS_URS_2021_02/711111001"/>
    <hyperlink ref="F1664" r:id="rId156" display="https://podminky.urs.cz/item/CS_URS_2021_02/711112053"/>
    <hyperlink ref="F1682" r:id="rId157" display="https://podminky.urs.cz/item/CS_URS_2021_02/711131811"/>
    <hyperlink ref="F1686" r:id="rId158" display="https://podminky.urs.cz/item/CS_URS_2021_02/711141559"/>
    <hyperlink ref="F1692" r:id="rId159" display="https://podminky.urs.cz/item/CS_URS_2021_02/711161273"/>
    <hyperlink ref="F1709" r:id="rId160" display="https://podminky.urs.cz/item/CS_URS_2021_02/711471053"/>
    <hyperlink ref="F1714" r:id="rId161" display="https://podminky.urs.cz/item/CS_URS_2021_02/711472053"/>
    <hyperlink ref="F1730" r:id="rId162" display="https://podminky.urs.cz/item/CS_URS_2021_02/711491171"/>
    <hyperlink ref="F1734" r:id="rId163" display="https://podminky.urs.cz/item/CS_URS_2021_02/711491172"/>
    <hyperlink ref="F1736" r:id="rId164" display="https://podminky.urs.cz/item/CS_URS_2021_02/711491271"/>
    <hyperlink ref="F1740" r:id="rId165" display="https://podminky.urs.cz/item/CS_URS_2021_02/711491272"/>
    <hyperlink ref="F1746" r:id="rId166" display="https://podminky.urs.cz/item/CS_URS_2021_02/998711102"/>
    <hyperlink ref="F1749" r:id="rId167" display="https://podminky.urs.cz/item/CS_URS_2021_02/712311101"/>
    <hyperlink ref="F1752" r:id="rId168" display="https://podminky.urs.cz/item/CS_URS_2021_02/712811101"/>
    <hyperlink ref="F1759" r:id="rId169" display="https://podminky.urs.cz/item/CS_URS_2021_02/712331111"/>
    <hyperlink ref="F1768" r:id="rId170" display="https://podminky.urs.cz/item/CS_URS_2021_02/712341559"/>
    <hyperlink ref="F1771" r:id="rId171" display="https://podminky.urs.cz/item/CS_URS_2021_02/712841559"/>
    <hyperlink ref="F1778" r:id="rId172" display="https://podminky.urs.cz/item/CS_URS_2021_02/712363631"/>
    <hyperlink ref="F1781" r:id="rId173" display="https://podminky.urs.cz/item/CS_URS_2021_02/712363632"/>
    <hyperlink ref="F1784" r:id="rId174" display="https://podminky.urs.cz/item/CS_URS_2021_02/712363633"/>
    <hyperlink ref="F1787" r:id="rId175" display="https://podminky.urs.cz/item/CS_URS_2021_02/712363624"/>
    <hyperlink ref="F1790" r:id="rId176" display="https://podminky.urs.cz/item/CS_URS_2021_02/712363625"/>
    <hyperlink ref="F1793" r:id="rId177" display="https://podminky.urs.cz/item/CS_URS_2021_02/712363626"/>
    <hyperlink ref="F1796" r:id="rId178" display="https://podminky.urs.cz/item/CS_URS_2021_02/712861705"/>
    <hyperlink ref="F1807" r:id="rId179" display="https://podminky.urs.cz/item/CS_URS_2021_02/712391171"/>
    <hyperlink ref="F1814" r:id="rId180" display="https://podminky.urs.cz/item/CS_URS_2021_02/712391172"/>
    <hyperlink ref="F1827" r:id="rId181" display="https://podminky.urs.cz/item/CS_URS_2021_02/712771333"/>
    <hyperlink ref="F1837" r:id="rId182" display="https://podminky.urs.cz/item/CS_URS_2021_02/712771361"/>
    <hyperlink ref="F1843" r:id="rId183" display="https://podminky.urs.cz/item/CS_URS_2021_02/712771271"/>
    <hyperlink ref="F1853" r:id="rId184" display="https://podminky.urs.cz/item/CS_URS_2021_02/712771401"/>
    <hyperlink ref="F1866" r:id="rId185" display="https://podminky.urs.cz/item/CS_URS_2021_02/712771521"/>
    <hyperlink ref="F1875" r:id="rId186" display="https://podminky.urs.cz/item/CS_URS_2021_02/712391382"/>
    <hyperlink ref="F1891" r:id="rId187" display="https://podminky.urs.cz/item/CS_URS_2021_02/712391482"/>
    <hyperlink ref="F1911" r:id="rId188" display="https://podminky.urs.cz/item/CS_URS_2021_02/712771611"/>
    <hyperlink ref="F1923" r:id="rId189" display="https://podminky.urs.cz/item/CS_URS_2021_02/712998106"/>
    <hyperlink ref="F1928" r:id="rId190" display="https://podminky.urs.cz/item/CS_URS_2021_02/953921113"/>
    <hyperlink ref="F1933" r:id="rId191" display="https://podminky.urs.cz/item/CS_URS_2021_02/998712102"/>
    <hyperlink ref="F1936" r:id="rId192" display="https://podminky.urs.cz/item/CS_URS_2021_02/713121121"/>
    <hyperlink ref="F2013" r:id="rId193" display="https://podminky.urs.cz/item/CS_URS_2021_02/713131141"/>
    <hyperlink ref="F2027" r:id="rId194" display="https://podminky.urs.cz/item/CS_URS_2021_02/713131151"/>
    <hyperlink ref="F2046" r:id="rId195" display="https://podminky.urs.cz/item/CS_URS_2021_02/713131151"/>
    <hyperlink ref="F2053" r:id="rId196" display="https://podminky.urs.cz/item/CS_URS_2021_02/713131155"/>
    <hyperlink ref="F2062" r:id="rId197" display="https://podminky.urs.cz/item/CS_URS_2021_02/713141153"/>
    <hyperlink ref="F2067" r:id="rId198" display="https://podminky.urs.cz/item/CS_URS_2021_02/713141262"/>
    <hyperlink ref="F2070" r:id="rId199" display="https://podminky.urs.cz/item/CS_URS_2021_02/713141263"/>
    <hyperlink ref="F2085" r:id="rId200" display="https://podminky.urs.cz/item/CS_URS_2021_02/713141211"/>
    <hyperlink ref="F2090" r:id="rId201" display="https://podminky.urs.cz/item/CS_URS_2021_02/713141356"/>
    <hyperlink ref="F2094" r:id="rId202" display="https://podminky.urs.cz/item/CS_URS_2021_02/713141396"/>
    <hyperlink ref="F2104" r:id="rId203" display="https://podminky.urs.cz/item/CS_URS_2021_02/713191133"/>
    <hyperlink ref="F2143" r:id="rId204" display="https://podminky.urs.cz/item/CS_URS_2021_02/998713102"/>
    <hyperlink ref="F2179" r:id="rId205" display="https://podminky.urs.cz/item/CS_URS_2021_02/998761102"/>
    <hyperlink ref="F2182" r:id="rId206" display="https://podminky.urs.cz/item/CS_URS_2021_02/762512811"/>
    <hyperlink ref="F2184" r:id="rId207" display="https://podminky.urs.cz/item/CS_URS_2021_02/762522812"/>
    <hyperlink ref="F2188" r:id="rId208" display="https://podminky.urs.cz/item/CS_URS_2021_02/762528811"/>
    <hyperlink ref="F2192" r:id="rId209" display="https://podminky.urs.cz/item/CS_URS_2021_02/762523104"/>
    <hyperlink ref="F2196" r:id="rId210" display="https://podminky.urs.cz/item/CS_URS_2021_02/762526110"/>
    <hyperlink ref="F2200" r:id="rId211" display="https://podminky.urs.cz/item/CS_URS_2021_02/762430012"/>
    <hyperlink ref="F2204" r:id="rId212" display="https://podminky.urs.cz/item/CS_URS_2021_02/762511887"/>
    <hyperlink ref="F2208" r:id="rId213" display="https://podminky.urs.cz/item/CS_URS_2021_02/762361313"/>
    <hyperlink ref="F2213" r:id="rId214" display="https://podminky.urs.cz/item/CS_URS_2021_02/998762102"/>
    <hyperlink ref="F2216" r:id="rId215" display="https://podminky.urs.cz/item/CS_URS_2021_02/763111411"/>
    <hyperlink ref="F2226" r:id="rId216" display="https://podminky.urs.cz/item/CS_URS_2021_02/763111417"/>
    <hyperlink ref="F2241" r:id="rId217" display="https://podminky.urs.cz/item/CS_URS_2021_02/763111431"/>
    <hyperlink ref="F2250" r:id="rId218" display="https://podminky.urs.cz/item/CS_URS_2021_02/763111440"/>
    <hyperlink ref="F2257" r:id="rId219" display="https://podminky.urs.cz/item/CS_URS_2021_02/763113343"/>
    <hyperlink ref="F2265" r:id="rId220" display="https://podminky.urs.cz/item/CS_URS_2021_02/763111433"/>
    <hyperlink ref="F2271" r:id="rId221" display="https://podminky.urs.cz/item/CS_URS_2021_02/763111437"/>
    <hyperlink ref="F2283" r:id="rId222" display="https://podminky.urs.cz/item/CS_URS_2021_02/763121590"/>
    <hyperlink ref="F2314" r:id="rId223" display="https://podminky.urs.cz/item/CS_URS_2021_02/998763302"/>
    <hyperlink ref="F2317" r:id="rId224" display="https://podminky.urs.cz/item/CS_URS_2021_02/764214605"/>
    <hyperlink ref="F2321" r:id="rId225" display="https://podminky.urs.cz/item/CS_URS_2021_02/764216604"/>
    <hyperlink ref="F2326" r:id="rId226" display="https://podminky.urs.cz/item/CS_URS_2021_02/764216605"/>
    <hyperlink ref="F2330" r:id="rId227" display="https://podminky.urs.cz/item/CS_URS_2021_02/998764102"/>
    <hyperlink ref="F2333" r:id="rId228" display="https://podminky.urs.cz/item/CS_URS_2021_02/766221811"/>
    <hyperlink ref="F2337" r:id="rId229" display="https://podminky.urs.cz/item/CS_URS_2021_02/766691914"/>
    <hyperlink ref="F2341" r:id="rId230" display="https://podminky.urs.cz/item/CS_URS_2021_02/766825821"/>
    <hyperlink ref="F2349" r:id="rId231" display="https://podminky.urs.cz/item/CS_URS_2021_02/998766102"/>
    <hyperlink ref="F2352" r:id="rId232" display="https://podminky.urs.cz/item/CS_URS_2021_02/767161814"/>
    <hyperlink ref="F2356" r:id="rId233" display="https://podminky.urs.cz/item/CS_URS_2021_02/767996704"/>
    <hyperlink ref="F2383" r:id="rId234" display="https://podminky.urs.cz/item/CS_URS_2021_02/998767102"/>
    <hyperlink ref="F2431" r:id="rId235" display="https://podminky.urs.cz/item/CS_URS_2021_02/998766102"/>
    <hyperlink ref="F2436" r:id="rId236" display="https://podminky.urs.cz/item/CS_URS_2021_02/998766102"/>
    <hyperlink ref="F2446" r:id="rId237" display="https://podminky.urs.cz/item/CS_URS_2021_02/998767102"/>
    <hyperlink ref="F2449" r:id="rId238" display="https://podminky.urs.cz/item/CS_URS_2021_02/771121011"/>
    <hyperlink ref="F2453" r:id="rId239" display="https://podminky.urs.cz/item/CS_URS_2021_02/771151021"/>
    <hyperlink ref="F2462" r:id="rId240" display="https://podminky.urs.cz/item/CS_URS_2021_02/771574117"/>
    <hyperlink ref="F2479" r:id="rId241" display="https://podminky.urs.cz/item/CS_URS_2021_02/771577111"/>
    <hyperlink ref="F2484" r:id="rId242" display="https://podminky.urs.cz/item/CS_URS_2021_02/771591112"/>
    <hyperlink ref="F2495" r:id="rId243" display="https://podminky.urs.cz/item/CS_URS_2021_02/771591115"/>
    <hyperlink ref="F2545" r:id="rId244" display="https://podminky.urs.cz/item/CS_URS_2021_02/771592011"/>
    <hyperlink ref="F2549" r:id="rId245" display="https://podminky.urs.cz/item/CS_URS_2021_02/998771102"/>
    <hyperlink ref="F2554" r:id="rId246" display="https://podminky.urs.cz/item/CS_URS_2021_02/775511810"/>
    <hyperlink ref="F2558" r:id="rId247" display="https://podminky.urs.cz/item/CS_URS_2021_02/775511811"/>
    <hyperlink ref="F2562" r:id="rId248" display="https://podminky.urs.cz/item/CS_URS_2021_02/775512439"/>
    <hyperlink ref="F2567" r:id="rId249" display="https://podminky.urs.cz/item/CS_URS_2021_02/998775102"/>
    <hyperlink ref="F2570" r:id="rId250" display="https://podminky.urs.cz/item/CS_URS_2021_02/776121112"/>
    <hyperlink ref="F2573" r:id="rId251" display="https://podminky.urs.cz/item/CS_URS_2021_02/776141112"/>
    <hyperlink ref="F2576" r:id="rId252" display="https://podminky.urs.cz/item/CS_URS_2021_02/776141221"/>
    <hyperlink ref="F2579" r:id="rId253" display="https://podminky.urs.cz/item/CS_URS_2021_02/776201811"/>
    <hyperlink ref="F2583" r:id="rId254" display="https://podminky.urs.cz/item/CS_URS_2021_02/776251111"/>
    <hyperlink ref="F2592" r:id="rId255" display="https://podminky.urs.cz/item/CS_URS_2021_02/776410811"/>
    <hyperlink ref="F2596" r:id="rId256" display="https://podminky.urs.cz/item/CS_URS_2021_02/776411111"/>
    <hyperlink ref="F2611" r:id="rId257" display="https://podminky.urs.cz/item/CS_URS_2021_02/998776102"/>
    <hyperlink ref="F2614" r:id="rId258" display="https://podminky.urs.cz/item/CS_URS_2021_02/777131113"/>
    <hyperlink ref="F2672" r:id="rId259" display="https://podminky.urs.cz/item/CS_URS_2021_02/777131213"/>
    <hyperlink ref="F2697" r:id="rId260" display="https://podminky.urs.cz/item/CS_URS_2021_02/777521103"/>
    <hyperlink ref="F2701" r:id="rId261" display="https://podminky.urs.cz/item/CS_URS_2021_02/777511181"/>
    <hyperlink ref="F2759" r:id="rId262" display="https://podminky.urs.cz/item/CS_URS_2021_02/777622101"/>
    <hyperlink ref="F2763" r:id="rId263" display="https://podminky.urs.cz/item/CS_URS_2021_02/777622201"/>
    <hyperlink ref="F2767" r:id="rId264" display="https://podminky.urs.cz/item/CS_URS_2021_02/777612151"/>
    <hyperlink ref="F2816" r:id="rId265" display="https://podminky.urs.cz/item/CS_URS_2021_02/777612251"/>
    <hyperlink ref="F2826" r:id="rId266" display="https://podminky.urs.cz/item/CS_URS_2021_02/777911113"/>
    <hyperlink ref="F2886" r:id="rId267" display="https://podminky.urs.cz/item/CS_URS_2021_02/998777102"/>
    <hyperlink ref="F2889" r:id="rId268" display="https://podminky.urs.cz/item/CS_URS_2021_02/781121011"/>
    <hyperlink ref="F2893" r:id="rId269" display="https://podminky.urs.cz/item/CS_URS_2021_02/781131112"/>
    <hyperlink ref="F2948" r:id="rId270" display="https://podminky.urs.cz/item/CS_URS_2021_02/781131241"/>
    <hyperlink ref="F2995" r:id="rId271" display="https://podminky.urs.cz/item/CS_URS_2021_02/781131242"/>
    <hyperlink ref="F3008" r:id="rId272" display="https://podminky.urs.cz/item/CS_URS_2021_02/781131264"/>
    <hyperlink ref="F3057" r:id="rId273" display="https://podminky.urs.cz/item/CS_URS_2021_02/781474117"/>
    <hyperlink ref="F3111" r:id="rId274" display="https://podminky.urs.cz/item/CS_URS_2021_02/781495211"/>
    <hyperlink ref="F3115" r:id="rId275" display="https://podminky.urs.cz/item/CS_URS_2021_02/998781102"/>
    <hyperlink ref="F3118" r:id="rId276" display="https://podminky.urs.cz/item/CS_URS_2021_02/783314101"/>
    <hyperlink ref="F3127" r:id="rId277" display="https://podminky.urs.cz/item/CS_URS_2021_02/789327141"/>
    <hyperlink ref="F3137" r:id="rId278" display="https://podminky.urs.cz/item/CS_URS_2021_02/783813101"/>
    <hyperlink ref="F3165" r:id="rId279" display="https://podminky.urs.cz/item/CS_URS_2021_02/783817101"/>
    <hyperlink ref="F3292" r:id="rId280" display="https://podminky.urs.cz/item/CS_URS_2021_02/783917151"/>
    <hyperlink ref="F3296" r:id="rId281" display="https://podminky.urs.cz/item/CS_URS_2021_02/783937151"/>
    <hyperlink ref="F3302" r:id="rId282" display="https://podminky.urs.cz/item/CS_URS_2021_02/783943151"/>
    <hyperlink ref="F3307" r:id="rId283" display="https://podminky.urs.cz/item/CS_URS_2021_02/783947161"/>
    <hyperlink ref="F3318" r:id="rId284" display="https://podminky.urs.cz/item/CS_URS_2021_02/784171001"/>
    <hyperlink ref="F3322" r:id="rId285" display="https://podminky.urs.cz/item/CS_URS_2021_02/784171003"/>
    <hyperlink ref="F3326" r:id="rId286" display="https://podminky.urs.cz/item/CS_URS_2021_02/784171005"/>
    <hyperlink ref="F3332" r:id="rId287" display="https://podminky.urs.cz/item/CS_URS_2021_02/784171101"/>
    <hyperlink ref="F3336" r:id="rId288" display="https://podminky.urs.cz/item/CS_URS_2021_02/784171111"/>
    <hyperlink ref="F3341" r:id="rId289" display="https://podminky.urs.cz/item/CS_URS_2021_02/784171113"/>
    <hyperlink ref="F3346" r:id="rId290" display="https://podminky.urs.cz/item/CS_URS_2021_02/784171115"/>
    <hyperlink ref="F3353" r:id="rId291" display="https://podminky.urs.cz/item/CS_URS_2021_02/784181101"/>
    <hyperlink ref="F3357" r:id="rId292" display="https://podminky.urs.cz/item/CS_URS_2021_02/784181103"/>
    <hyperlink ref="F3361" r:id="rId293" display="https://podminky.urs.cz/item/CS_URS_2021_02/784181105"/>
    <hyperlink ref="F3365" r:id="rId294" display="https://podminky.urs.cz/item/CS_URS_2021_02/784211101"/>
    <hyperlink ref="F3425" r:id="rId295" display="https://podminky.urs.cz/item/CS_URS_2021_02/784211103"/>
    <hyperlink ref="F3446" r:id="rId296" display="https://podminky.urs.cz/item/CS_URS_2021_02/784211105"/>
    <hyperlink ref="F3478" r:id="rId297" display="https://podminky.urs.cz/item/CS_URS_2021_02/784211161"/>
    <hyperlink ref="F3513" r:id="rId298" display="https://podminky.urs.cz/item/CS_URS_2021_02/998767104"/>
    <hyperlink ref="F3519" r:id="rId299" display="https://podminky.urs.cz/item/CS_URS_2021_02/76739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4059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D.1.4.1 - Zdravotechnika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D.1.4.1 - Zdravotechnika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2042</v>
      </c>
      <c r="F88" s="201" t="s">
        <v>2043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4061</v>
      </c>
      <c r="F89" s="212" t="s">
        <v>4062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98</v>
      </c>
      <c r="F90" s="216" t="s">
        <v>4063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L6K7EFK8R6/Sp8TuIJhMtsPFkcpPz04DrBinsRfvR/oWWvMxPabUvwTH4CbZgIcBU46coKtH7L4ocR+pPEkQvQ==" hashValue="yYPjLPrwimy+4VTSMvd4w0LNBltDWgD4OCa+R+Xh1HypycRHhR+Ia24TGRr3QYKD3zIvolDZ0RUVClnOVY1ZI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4065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D.1.4.2.1 - Vzduchotechnika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D.1.4.2.1 - Vzduchotechnika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4067</v>
      </c>
      <c r="F89" s="212" t="s">
        <v>4068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101</v>
      </c>
      <c r="F90" s="216" t="s">
        <v>4069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ickSGAvTIYfhVjsiToLENR4ulGlm14rNj1Dfbaj2UeZUzCoSS5JSq7tcZz+/lVzY5JbipOKgzh8bPSVNTJCDNw==" hashValue="6etdyzAFvFa1tVK1PzcTJ66mBqPc8oBm9xqXV/37GcjwUrB1ii4P2Jas6oWinTHzEm/ka0w7HaF3p3fX7o8Qz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D.1.4.2.2 - Vytápění a příprava teplé vody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D.1.4.2.2 - Vytápění a příprava teplé vody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4067</v>
      </c>
      <c r="F89" s="212" t="s">
        <v>4068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104</v>
      </c>
      <c r="F90" s="216" t="s">
        <v>4071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mNKV0vw9LKiXca5uYK4j/skB/D70QIK4LlCY0WX2kRYa7kxu44QtH29EPxD5ZbJIIPQNofn4GHWdLwOa/LZTbg==" hashValue="qXEosCi3XJ+9LmWGwuDqwOsZuLr4Wj/GgbU08830/UkAxeuKT1pibG5DtEdY58yOMSNwgv1XSZtZd14SCKiUcw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D.1.4.3 - Měření a regulace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D.1.4.3 - Měření a regulace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4074</v>
      </c>
      <c r="F89" s="212" t="s">
        <v>4075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107</v>
      </c>
      <c r="F90" s="216" t="s">
        <v>4076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/7qn7R8wIT0m6eb+3XrqY2tRuW5AuGgzFqqHyOlqSyRM1BoRk4t6oTvjlfQDnzoNSVmoVxwgZVXDzNHdnW7vYQ==" hashValue="rEhhHydS9GmXw4wPGAH3AMC18kXUZ6t+XRTlmS13AWOtysrY0VcH27tLW6VqcQCdq8XmAv/XovIpKshlPFuTB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D.1.4.4 - Silnoproudá elektroinstalace, ochrana před bleskem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4078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D.1.4.4 - Silnoproudá elektroinstalace, ochrana před bleskem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4079</v>
      </c>
      <c r="F89" s="212" t="s">
        <v>4080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21.75" customHeight="1">
      <c r="A90" s="40"/>
      <c r="B90" s="41"/>
      <c r="C90" s="214" t="s">
        <v>82</v>
      </c>
      <c r="D90" s="214" t="s">
        <v>211</v>
      </c>
      <c r="E90" s="215" t="s">
        <v>110</v>
      </c>
      <c r="F90" s="216" t="s">
        <v>4081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xjaDEa7RJQXyzw5/gxPXsV+LiiA9ZudwYBQsjOielhYk7eHLhoEqaCYKfgs0a7AYDnEIp7kpyhV0Nm7VcdmryQ==" hashValue="O2sQK4wylJhTt+ZUUYkEDeOZSZdoCq6htjpvFvTj7Uz4qmbs2LE+oST15AXFIYq75ZGlrCfVbDOcP+gZj0T9/w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D.1.4.5 - Elektronické komunikace a slaboproud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4078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D.1.4.5 - Elektronické komunikace a slaboproud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4079</v>
      </c>
      <c r="F89" s="212" t="s">
        <v>4080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113</v>
      </c>
      <c r="F90" s="216" t="s">
        <v>4083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NoC2WK9Kpr2IUeYaxqdlDyNqPTB+Mc7bscodIU9ndzgOz3WK3iEeuLvIt3Ea0cqLtiW8UxExTEMsBthgcnV+kA==" hashValue="ZasIm4e/rHGe7w46L564WJVif2vHG/MnigmuDHiGXFgyd0n0kwzb5yitXHIWNsfoNy94ch6/0d84sJ93I1wsC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D.1.4.6 - Zemní plyn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4085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D.1.4.6 - Zemní plyn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2042</v>
      </c>
      <c r="F88" s="201" t="s">
        <v>2043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4086</v>
      </c>
      <c r="F89" s="212" t="s">
        <v>4087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116</v>
      </c>
      <c r="F90" s="216" t="s">
        <v>4088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B0YWh8pwMPDiQ8ejDb6cJrPa6PY/peUswMQG/Ss1aAWbN8XnlNaV1343wpZkfebSuBFj+zJMAR9D6LW0Nm/IFw==" hashValue="pdrxu44sS+pqBEHoD0pQgh7zlD2OH5hqnV3Nqc79Fe1VsRa8FHHacLnncbbeynWBxcOVx7sqgVYa1Emt9DcC9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D.1.5 - Interiér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304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D.1.5 - Interiér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2042</v>
      </c>
      <c r="F88" s="201" t="s">
        <v>2043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2842</v>
      </c>
      <c r="F89" s="212" t="s">
        <v>2843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113</v>
      </c>
      <c r="F90" s="216" t="s">
        <v>4090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82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82</v>
      </c>
      <c r="BM90" s="226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9508zVhkakx9uSpXz/o8ckdOqDvIIFDwgqcOWI7SxogMizWy8LB+s5DQ3NulxCWJuThS/kGqamkCod1t7gUMig==" hashValue="MzHmVz97/8I1Wg6RDIpFKz1FDOaXwOi+G0RuPhXsczmBJOlMbc0Arbb9+xLnU8cmH2rmNivXSIYSV7TpDo22g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4091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4092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4091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SO.003.1 -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4091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SO.003.1 -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205</v>
      </c>
      <c r="F88" s="201" t="s">
        <v>206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82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381</v>
      </c>
      <c r="F89" s="212" t="s">
        <v>4094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4095</v>
      </c>
      <c r="F90" s="216" t="s">
        <v>4096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215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215</v>
      </c>
      <c r="BM90" s="226" t="s">
        <v>4097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C+d0VrG6m3Z1hy5DC4uamHayEmly9UC3iS52oEAqgNREEVUpa0w4w0Hhzo6ifh8Se3+hp0b4Bu5X+1tIs0x+zQ==" hashValue="ovVbYFoQmRLCFTUYWjBZVA36DAbIKFS6pG4bVWLOosdmSGX5HXclBTpnkrjCQFXS8mVp45s6gCH3WX4ZCCLEE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4098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SO.004.1 -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4100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4098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SO.004.1 -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4079</v>
      </c>
      <c r="F89" s="212" t="s">
        <v>4101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4102</v>
      </c>
      <c r="F90" s="216" t="s">
        <v>4103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959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959</v>
      </c>
      <c r="BM90" s="226" t="s">
        <v>4104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RMKoseFYIvLhmnnQpfTVGWbvZW6WMuR9pDlmSLhsQ2nqbCatORpcxiLk8Lyg2FS37ZEdQ9uqSzFiEBBySP57lQ==" hashValue="fcUKeSdLyme8iWJBeh+PED39wK9qPGlmJRK+VSzu4pR1IDVkZoorpFp9Mi4kUvjGE5bAermBQdNgcFGElOeyE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SO.005.1 -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4105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SO.005.1 -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205</v>
      </c>
      <c r="F88" s="201" t="s">
        <v>206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82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381</v>
      </c>
      <c r="F89" s="212" t="s">
        <v>4094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4107</v>
      </c>
      <c r="F90" s="216" t="s">
        <v>4108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215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215</v>
      </c>
      <c r="BM90" s="226" t="s">
        <v>4109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qHbOLdWiBPgVHcAIWnzfYYa1o/cNIZE1NKuvRtsRL4Cw4K6FWAJsuZaJFFu1J71UxvzLy51CGCwLLy/XyZOj4A==" hashValue="yCnLnYmX13zOAa/61S+x9Awuf3rPj8JYwTE7e9H7lXYaGiHQOikhQLyf09W/SSvJz7vig7MUnm17eM9OegJc8w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4111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SO.006.1 -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4100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4110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SO.006.1 -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427</v>
      </c>
      <c r="F88" s="201" t="s">
        <v>3989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216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4079</v>
      </c>
      <c r="F89" s="212" t="s">
        <v>4101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216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4102</v>
      </c>
      <c r="F90" s="216" t="s">
        <v>4112</v>
      </c>
      <c r="G90" s="217" t="s">
        <v>214</v>
      </c>
      <c r="H90" s="218">
        <v>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959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959</v>
      </c>
      <c r="BM90" s="226" t="s">
        <v>4113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FLZbLRdJrv5FR8Usmtfap8l+MeiY1mT0VbSFV3OXhjE+TlauPrbQFq0IvaDlkJ+qksaiLcKHhb25MUcLNRbEOw==" hashValue="jhT0UXvRScpL0xw4ov9xHmieuoywTprBmtG8xN2Q0mu2Y0FL9FFWrzhT/zn/WcBi868tv9R5RbdyzgqPiN34H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4114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4115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4114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SO.007.1 -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4116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4114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SO.007.1 -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0" t="s">
        <v>187</v>
      </c>
      <c r="K87" s="191" t="s">
        <v>197</v>
      </c>
      <c r="L87" s="192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74</v>
      </c>
      <c r="E89" s="201" t="s">
        <v>205</v>
      </c>
      <c r="F89" s="201" t="s">
        <v>206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75</v>
      </c>
      <c r="AY89" s="209" t="s">
        <v>207</v>
      </c>
      <c r="BK89" s="211">
        <f>BK90</f>
        <v>0</v>
      </c>
    </row>
    <row r="90" s="12" customFormat="1" ht="22.8" customHeight="1">
      <c r="A90" s="12"/>
      <c r="B90" s="198"/>
      <c r="C90" s="199"/>
      <c r="D90" s="200" t="s">
        <v>74</v>
      </c>
      <c r="E90" s="212" t="s">
        <v>381</v>
      </c>
      <c r="F90" s="212" t="s">
        <v>4094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74</v>
      </c>
      <c r="AU90" s="210" t="s">
        <v>82</v>
      </c>
      <c r="AY90" s="209" t="s">
        <v>207</v>
      </c>
      <c r="BK90" s="211">
        <f>BK91</f>
        <v>0</v>
      </c>
    </row>
    <row r="91" s="12" customFormat="1" ht="20.88" customHeight="1">
      <c r="A91" s="12"/>
      <c r="B91" s="198"/>
      <c r="C91" s="199"/>
      <c r="D91" s="200" t="s">
        <v>74</v>
      </c>
      <c r="E91" s="212" t="s">
        <v>1044</v>
      </c>
      <c r="F91" s="212" t="s">
        <v>4117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82</v>
      </c>
      <c r="AT91" s="210" t="s">
        <v>74</v>
      </c>
      <c r="AU91" s="210" t="s">
        <v>85</v>
      </c>
      <c r="AY91" s="209" t="s">
        <v>207</v>
      </c>
      <c r="BK91" s="211">
        <f>BK92</f>
        <v>0</v>
      </c>
    </row>
    <row r="92" s="2" customFormat="1" ht="16.5" customHeight="1">
      <c r="A92" s="40"/>
      <c r="B92" s="41"/>
      <c r="C92" s="214" t="s">
        <v>82</v>
      </c>
      <c r="D92" s="214" t="s">
        <v>211</v>
      </c>
      <c r="E92" s="215" t="s">
        <v>4118</v>
      </c>
      <c r="F92" s="216" t="s">
        <v>4119</v>
      </c>
      <c r="G92" s="217" t="s">
        <v>214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215</v>
      </c>
      <c r="AT92" s="226" t="s">
        <v>211</v>
      </c>
      <c r="AU92" s="226" t="s">
        <v>216</v>
      </c>
      <c r="AY92" s="19" t="s">
        <v>207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215</v>
      </c>
      <c r="BM92" s="226" t="s">
        <v>4120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U4+aF6SWweSlK+rrgmV6XxWJTb+brTVGnOXfxyDtDdYCyVqoQ/NOjjargcuY7vl4BbjKa3uTFXiHyaatOhwu/w==" hashValue="wg+PQwNKh1TDl4k3Gl+Lwjz9ApzD9R4jsVlhB+M5xe6WaX9PzhIbyCGOq3Am1515XSw7nHk7FK0Blwjt71W9Cw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4121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4121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SO.008.1 -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4123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4121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SO.008.1 -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0" t="s">
        <v>187</v>
      </c>
      <c r="K87" s="191" t="s">
        <v>197</v>
      </c>
      <c r="L87" s="192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74</v>
      </c>
      <c r="E89" s="201" t="s">
        <v>205</v>
      </c>
      <c r="F89" s="201" t="s">
        <v>206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75</v>
      </c>
      <c r="AY89" s="209" t="s">
        <v>207</v>
      </c>
      <c r="BK89" s="211">
        <f>BK90</f>
        <v>0</v>
      </c>
    </row>
    <row r="90" s="12" customFormat="1" ht="22.8" customHeight="1">
      <c r="A90" s="12"/>
      <c r="B90" s="198"/>
      <c r="C90" s="199"/>
      <c r="D90" s="200" t="s">
        <v>74</v>
      </c>
      <c r="E90" s="212" t="s">
        <v>82</v>
      </c>
      <c r="F90" s="212" t="s">
        <v>208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74</v>
      </c>
      <c r="AU90" s="210" t="s">
        <v>82</v>
      </c>
      <c r="AY90" s="209" t="s">
        <v>207</v>
      </c>
      <c r="BK90" s="211">
        <f>BK91</f>
        <v>0</v>
      </c>
    </row>
    <row r="91" s="12" customFormat="1" ht="20.88" customHeight="1">
      <c r="A91" s="12"/>
      <c r="B91" s="198"/>
      <c r="C91" s="199"/>
      <c r="D91" s="200" t="s">
        <v>74</v>
      </c>
      <c r="E91" s="212" t="s">
        <v>502</v>
      </c>
      <c r="F91" s="212" t="s">
        <v>4124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82</v>
      </c>
      <c r="AT91" s="210" t="s">
        <v>74</v>
      </c>
      <c r="AU91" s="210" t="s">
        <v>85</v>
      </c>
      <c r="AY91" s="209" t="s">
        <v>207</v>
      </c>
      <c r="BK91" s="211">
        <f>BK92</f>
        <v>0</v>
      </c>
    </row>
    <row r="92" s="2" customFormat="1" ht="16.5" customHeight="1">
      <c r="A92" s="40"/>
      <c r="B92" s="41"/>
      <c r="C92" s="214" t="s">
        <v>82</v>
      </c>
      <c r="D92" s="214" t="s">
        <v>211</v>
      </c>
      <c r="E92" s="215" t="s">
        <v>4125</v>
      </c>
      <c r="F92" s="216" t="s">
        <v>4126</v>
      </c>
      <c r="G92" s="217" t="s">
        <v>214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215</v>
      </c>
      <c r="AT92" s="226" t="s">
        <v>211</v>
      </c>
      <c r="AU92" s="226" t="s">
        <v>216</v>
      </c>
      <c r="AY92" s="19" t="s">
        <v>207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215</v>
      </c>
      <c r="BM92" s="226" t="s">
        <v>4127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NkWlIAom335MGOPd2AFmkCxCwlL1/uAGLRbxRulGmPSnzbMc4giKoycpCmCHDOhoRCUTko51pt4BglXLyeO0jg==" hashValue="2xypGY1+PchBIPj21zt4NJdUZfZV48Ddyr4xHbWqOKFqK50jCbhV+VG0I2czOYquhz9OCua38uPpjG1j7LR5mQ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4129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ROUND((SUM(BE89:BE110)),  2)</f>
        <v>0</v>
      </c>
      <c r="G35" s="40"/>
      <c r="H35" s="40"/>
      <c r="I35" s="159">
        <v>0.20999999999999999</v>
      </c>
      <c r="J35" s="158">
        <f>ROUND(((SUM(BE89:BE110))*I35),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ROUND((SUM(BF89:BF110)),  2)</f>
        <v>0</v>
      </c>
      <c r="G36" s="40"/>
      <c r="H36" s="40"/>
      <c r="I36" s="159">
        <v>0.14999999999999999</v>
      </c>
      <c r="J36" s="158">
        <f>ROUND(((SUM(BF89:BF110))*I36),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ROUND((SUM(BG89:BG110)),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ROUND((SUM(BH89:BH110)),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ROUND((SUM(BI89:BI110)),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SO.098.1 -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291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4130</v>
      </c>
      <c r="E66" s="184"/>
      <c r="F66" s="184"/>
      <c r="G66" s="184"/>
      <c r="H66" s="184"/>
      <c r="I66" s="184"/>
      <c r="J66" s="185">
        <f>J92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294</v>
      </c>
      <c r="E67" s="184"/>
      <c r="F67" s="184"/>
      <c r="G67" s="184"/>
      <c r="H67" s="184"/>
      <c r="I67" s="184"/>
      <c r="J67" s="185">
        <f>J101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192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Sportovní hala pro tělesnou výchovu NOVÁ PAKA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180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4128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182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SO.098.1 - ROZPOČET/VV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Nová Paka</v>
      </c>
      <c r="G83" s="42"/>
      <c r="H83" s="42"/>
      <c r="I83" s="34" t="s">
        <v>23</v>
      </c>
      <c r="J83" s="74" t="str">
        <f>IF(J14="","",J14)</f>
        <v>8. 11. 2021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E17</f>
        <v>Královéhradecký kraj</v>
      </c>
      <c r="G85" s="42"/>
      <c r="H85" s="42"/>
      <c r="I85" s="34" t="s">
        <v>32</v>
      </c>
      <c r="J85" s="38" t="str">
        <f>E23</f>
        <v>INTERPLAN-CZ,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30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>Rozpočtování staveb Šebela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193</v>
      </c>
      <c r="D88" s="190" t="s">
        <v>60</v>
      </c>
      <c r="E88" s="190" t="s">
        <v>56</v>
      </c>
      <c r="F88" s="190" t="s">
        <v>57</v>
      </c>
      <c r="G88" s="190" t="s">
        <v>194</v>
      </c>
      <c r="H88" s="190" t="s">
        <v>195</v>
      </c>
      <c r="I88" s="190" t="s">
        <v>196</v>
      </c>
      <c r="J88" s="190" t="s">
        <v>187</v>
      </c>
      <c r="K88" s="191" t="s">
        <v>197</v>
      </c>
      <c r="L88" s="192"/>
      <c r="M88" s="94" t="s">
        <v>19</v>
      </c>
      <c r="N88" s="95" t="s">
        <v>45</v>
      </c>
      <c r="O88" s="95" t="s">
        <v>198</v>
      </c>
      <c r="P88" s="95" t="s">
        <v>199</v>
      </c>
      <c r="Q88" s="95" t="s">
        <v>200</v>
      </c>
      <c r="R88" s="95" t="s">
        <v>201</v>
      </c>
      <c r="S88" s="95" t="s">
        <v>202</v>
      </c>
      <c r="T88" s="96" t="s">
        <v>203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204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</f>
        <v>0</v>
      </c>
      <c r="Q89" s="98"/>
      <c r="R89" s="195">
        <f>R90</f>
        <v>0</v>
      </c>
      <c r="S89" s="98"/>
      <c r="T89" s="196">
        <f>T90</f>
        <v>26.4816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188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74</v>
      </c>
      <c r="E90" s="201" t="s">
        <v>205</v>
      </c>
      <c r="F90" s="201" t="s">
        <v>206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P91+P101</f>
        <v>0</v>
      </c>
      <c r="Q90" s="206"/>
      <c r="R90" s="207">
        <f>R91+R101</f>
        <v>0</v>
      </c>
      <c r="S90" s="206"/>
      <c r="T90" s="208">
        <f>T91+T101</f>
        <v>26.4816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74</v>
      </c>
      <c r="AU90" s="210" t="s">
        <v>75</v>
      </c>
      <c r="AY90" s="209" t="s">
        <v>207</v>
      </c>
      <c r="BK90" s="211">
        <f>BK91+BK101</f>
        <v>0</v>
      </c>
    </row>
    <row r="91" s="12" customFormat="1" ht="22.8" customHeight="1">
      <c r="A91" s="12"/>
      <c r="B91" s="198"/>
      <c r="C91" s="199"/>
      <c r="D91" s="200" t="s">
        <v>74</v>
      </c>
      <c r="E91" s="212" t="s">
        <v>388</v>
      </c>
      <c r="F91" s="212" t="s">
        <v>1667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26.4816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82</v>
      </c>
      <c r="AT91" s="210" t="s">
        <v>74</v>
      </c>
      <c r="AU91" s="210" t="s">
        <v>82</v>
      </c>
      <c r="AY91" s="209" t="s">
        <v>207</v>
      </c>
      <c r="BK91" s="211">
        <f>BK92</f>
        <v>0</v>
      </c>
    </row>
    <row r="92" s="12" customFormat="1" ht="20.88" customHeight="1">
      <c r="A92" s="12"/>
      <c r="B92" s="198"/>
      <c r="C92" s="199"/>
      <c r="D92" s="200" t="s">
        <v>74</v>
      </c>
      <c r="E92" s="212" t="s">
        <v>1066</v>
      </c>
      <c r="F92" s="212" t="s">
        <v>4131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SUM(P93:P100)</f>
        <v>0</v>
      </c>
      <c r="Q92" s="206"/>
      <c r="R92" s="207">
        <f>SUM(R93:R100)</f>
        <v>0</v>
      </c>
      <c r="S92" s="206"/>
      <c r="T92" s="208">
        <f>SUM(T93:T100)</f>
        <v>26.4816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82</v>
      </c>
      <c r="AT92" s="210" t="s">
        <v>74</v>
      </c>
      <c r="AU92" s="210" t="s">
        <v>85</v>
      </c>
      <c r="AY92" s="209" t="s">
        <v>207</v>
      </c>
      <c r="BK92" s="211">
        <f>SUM(BK93:BK100)</f>
        <v>0</v>
      </c>
    </row>
    <row r="93" s="2" customFormat="1" ht="44.25" customHeight="1">
      <c r="A93" s="40"/>
      <c r="B93" s="41"/>
      <c r="C93" s="214" t="s">
        <v>82</v>
      </c>
      <c r="D93" s="214" t="s">
        <v>211</v>
      </c>
      <c r="E93" s="215" t="s">
        <v>4132</v>
      </c>
      <c r="F93" s="216" t="s">
        <v>4133</v>
      </c>
      <c r="G93" s="217" t="s">
        <v>220</v>
      </c>
      <c r="H93" s="218">
        <v>18.449999999999999</v>
      </c>
      <c r="I93" s="219"/>
      <c r="J93" s="220">
        <f>ROUND(I93*H93,2)</f>
        <v>0</v>
      </c>
      <c r="K93" s="216" t="s">
        <v>323</v>
      </c>
      <c r="L93" s="46"/>
      <c r="M93" s="229" t="s">
        <v>19</v>
      </c>
      <c r="N93" s="230" t="s">
        <v>46</v>
      </c>
      <c r="O93" s="86"/>
      <c r="P93" s="231">
        <f>O93*H93</f>
        <v>0</v>
      </c>
      <c r="Q93" s="231">
        <v>0</v>
      </c>
      <c r="R93" s="231">
        <f>Q93*H93</f>
        <v>0</v>
      </c>
      <c r="S93" s="231">
        <v>0.40799999999999997</v>
      </c>
      <c r="T93" s="232">
        <f>S93*H93</f>
        <v>7.5275999999999996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215</v>
      </c>
      <c r="AT93" s="226" t="s">
        <v>211</v>
      </c>
      <c r="AU93" s="226" t="s">
        <v>216</v>
      </c>
      <c r="AY93" s="19" t="s">
        <v>207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82</v>
      </c>
      <c r="BK93" s="227">
        <f>ROUND(I93*H93,2)</f>
        <v>0</v>
      </c>
      <c r="BL93" s="19" t="s">
        <v>215</v>
      </c>
      <c r="BM93" s="226" t="s">
        <v>4134</v>
      </c>
    </row>
    <row r="94" s="2" customFormat="1">
      <c r="A94" s="40"/>
      <c r="B94" s="41"/>
      <c r="C94" s="42"/>
      <c r="D94" s="233" t="s">
        <v>325</v>
      </c>
      <c r="E94" s="42"/>
      <c r="F94" s="234" t="s">
        <v>4135</v>
      </c>
      <c r="G94" s="42"/>
      <c r="H94" s="42"/>
      <c r="I94" s="235"/>
      <c r="J94" s="42"/>
      <c r="K94" s="42"/>
      <c r="L94" s="46"/>
      <c r="M94" s="236"/>
      <c r="N94" s="237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325</v>
      </c>
      <c r="AU94" s="19" t="s">
        <v>216</v>
      </c>
    </row>
    <row r="95" s="13" customFormat="1">
      <c r="A95" s="13"/>
      <c r="B95" s="238"/>
      <c r="C95" s="239"/>
      <c r="D95" s="240" t="s">
        <v>327</v>
      </c>
      <c r="E95" s="241" t="s">
        <v>19</v>
      </c>
      <c r="F95" s="242" t="s">
        <v>4136</v>
      </c>
      <c r="G95" s="239"/>
      <c r="H95" s="241" t="s">
        <v>19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8" t="s">
        <v>327</v>
      </c>
      <c r="AU95" s="248" t="s">
        <v>216</v>
      </c>
      <c r="AV95" s="13" t="s">
        <v>82</v>
      </c>
      <c r="AW95" s="13" t="s">
        <v>36</v>
      </c>
      <c r="AX95" s="13" t="s">
        <v>75</v>
      </c>
      <c r="AY95" s="248" t="s">
        <v>207</v>
      </c>
    </row>
    <row r="96" s="14" customFormat="1">
      <c r="A96" s="14"/>
      <c r="B96" s="249"/>
      <c r="C96" s="250"/>
      <c r="D96" s="240" t="s">
        <v>327</v>
      </c>
      <c r="E96" s="251" t="s">
        <v>19</v>
      </c>
      <c r="F96" s="252" t="s">
        <v>4137</v>
      </c>
      <c r="G96" s="250"/>
      <c r="H96" s="253">
        <v>18.449999999999999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9" t="s">
        <v>327</v>
      </c>
      <c r="AU96" s="259" t="s">
        <v>216</v>
      </c>
      <c r="AV96" s="14" t="s">
        <v>85</v>
      </c>
      <c r="AW96" s="14" t="s">
        <v>36</v>
      </c>
      <c r="AX96" s="14" t="s">
        <v>82</v>
      </c>
      <c r="AY96" s="259" t="s">
        <v>207</v>
      </c>
    </row>
    <row r="97" s="2" customFormat="1" ht="16.5" customHeight="1">
      <c r="A97" s="40"/>
      <c r="B97" s="41"/>
      <c r="C97" s="214" t="s">
        <v>85</v>
      </c>
      <c r="D97" s="214" t="s">
        <v>211</v>
      </c>
      <c r="E97" s="215" t="s">
        <v>4138</v>
      </c>
      <c r="F97" s="216" t="s">
        <v>4139</v>
      </c>
      <c r="G97" s="217" t="s">
        <v>337</v>
      </c>
      <c r="H97" s="218">
        <v>10.529999999999999</v>
      </c>
      <c r="I97" s="219"/>
      <c r="J97" s="220">
        <f>ROUND(I97*H97,2)</f>
        <v>0</v>
      </c>
      <c r="K97" s="216" t="s">
        <v>323</v>
      </c>
      <c r="L97" s="46"/>
      <c r="M97" s="229" t="s">
        <v>19</v>
      </c>
      <c r="N97" s="230" t="s">
        <v>46</v>
      </c>
      <c r="O97" s="86"/>
      <c r="P97" s="231">
        <f>O97*H97</f>
        <v>0</v>
      </c>
      <c r="Q97" s="231">
        <v>0</v>
      </c>
      <c r="R97" s="231">
        <f>Q97*H97</f>
        <v>0</v>
      </c>
      <c r="S97" s="231">
        <v>1.8</v>
      </c>
      <c r="T97" s="232">
        <f>S97*H97</f>
        <v>18.954000000000001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215</v>
      </c>
      <c r="AT97" s="226" t="s">
        <v>211</v>
      </c>
      <c r="AU97" s="226" t="s">
        <v>216</v>
      </c>
      <c r="AY97" s="19" t="s">
        <v>207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215</v>
      </c>
      <c r="BM97" s="226" t="s">
        <v>4140</v>
      </c>
    </row>
    <row r="98" s="2" customFormat="1">
      <c r="A98" s="40"/>
      <c r="B98" s="41"/>
      <c r="C98" s="42"/>
      <c r="D98" s="233" t="s">
        <v>325</v>
      </c>
      <c r="E98" s="42"/>
      <c r="F98" s="234" t="s">
        <v>4141</v>
      </c>
      <c r="G98" s="42"/>
      <c r="H98" s="42"/>
      <c r="I98" s="235"/>
      <c r="J98" s="42"/>
      <c r="K98" s="42"/>
      <c r="L98" s="46"/>
      <c r="M98" s="236"/>
      <c r="N98" s="237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325</v>
      </c>
      <c r="AU98" s="19" t="s">
        <v>216</v>
      </c>
    </row>
    <row r="99" s="13" customFormat="1">
      <c r="A99" s="13"/>
      <c r="B99" s="238"/>
      <c r="C99" s="239"/>
      <c r="D99" s="240" t="s">
        <v>327</v>
      </c>
      <c r="E99" s="241" t="s">
        <v>19</v>
      </c>
      <c r="F99" s="242" t="s">
        <v>4142</v>
      </c>
      <c r="G99" s="239"/>
      <c r="H99" s="241" t="s">
        <v>19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327</v>
      </c>
      <c r="AU99" s="248" t="s">
        <v>216</v>
      </c>
      <c r="AV99" s="13" t="s">
        <v>82</v>
      </c>
      <c r="AW99" s="13" t="s">
        <v>36</v>
      </c>
      <c r="AX99" s="13" t="s">
        <v>75</v>
      </c>
      <c r="AY99" s="248" t="s">
        <v>207</v>
      </c>
    </row>
    <row r="100" s="14" customFormat="1">
      <c r="A100" s="14"/>
      <c r="B100" s="249"/>
      <c r="C100" s="250"/>
      <c r="D100" s="240" t="s">
        <v>327</v>
      </c>
      <c r="E100" s="251" t="s">
        <v>19</v>
      </c>
      <c r="F100" s="252" t="s">
        <v>4143</v>
      </c>
      <c r="G100" s="250"/>
      <c r="H100" s="253">
        <v>10.529999999999999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327</v>
      </c>
      <c r="AU100" s="259" t="s">
        <v>216</v>
      </c>
      <c r="AV100" s="14" t="s">
        <v>85</v>
      </c>
      <c r="AW100" s="14" t="s">
        <v>36</v>
      </c>
      <c r="AX100" s="14" t="s">
        <v>82</v>
      </c>
      <c r="AY100" s="259" t="s">
        <v>207</v>
      </c>
    </row>
    <row r="101" s="12" customFormat="1" ht="22.8" customHeight="1">
      <c r="A101" s="12"/>
      <c r="B101" s="198"/>
      <c r="C101" s="199"/>
      <c r="D101" s="200" t="s">
        <v>74</v>
      </c>
      <c r="E101" s="212" t="s">
        <v>2007</v>
      </c>
      <c r="F101" s="212" t="s">
        <v>2008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SUM(P102:P110)</f>
        <v>0</v>
      </c>
      <c r="Q101" s="206"/>
      <c r="R101" s="207">
        <f>SUM(R102:R110)</f>
        <v>0</v>
      </c>
      <c r="S101" s="206"/>
      <c r="T101" s="208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82</v>
      </c>
      <c r="AT101" s="210" t="s">
        <v>74</v>
      </c>
      <c r="AU101" s="210" t="s">
        <v>82</v>
      </c>
      <c r="AY101" s="209" t="s">
        <v>207</v>
      </c>
      <c r="BK101" s="211">
        <f>SUM(BK102:BK110)</f>
        <v>0</v>
      </c>
    </row>
    <row r="102" s="2" customFormat="1" ht="21.75" customHeight="1">
      <c r="A102" s="40"/>
      <c r="B102" s="41"/>
      <c r="C102" s="214" t="s">
        <v>216</v>
      </c>
      <c r="D102" s="214" t="s">
        <v>211</v>
      </c>
      <c r="E102" s="215" t="s">
        <v>4144</v>
      </c>
      <c r="F102" s="216" t="s">
        <v>4145</v>
      </c>
      <c r="G102" s="217" t="s">
        <v>430</v>
      </c>
      <c r="H102" s="218">
        <v>26.481999999999999</v>
      </c>
      <c r="I102" s="219"/>
      <c r="J102" s="220">
        <f>ROUND(I102*H102,2)</f>
        <v>0</v>
      </c>
      <c r="K102" s="216" t="s">
        <v>323</v>
      </c>
      <c r="L102" s="46"/>
      <c r="M102" s="229" t="s">
        <v>19</v>
      </c>
      <c r="N102" s="230" t="s">
        <v>46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215</v>
      </c>
      <c r="AT102" s="226" t="s">
        <v>211</v>
      </c>
      <c r="AU102" s="226" t="s">
        <v>85</v>
      </c>
      <c r="AY102" s="19" t="s">
        <v>207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215</v>
      </c>
      <c r="BM102" s="226" t="s">
        <v>4146</v>
      </c>
    </row>
    <row r="103" s="2" customFormat="1">
      <c r="A103" s="40"/>
      <c r="B103" s="41"/>
      <c r="C103" s="42"/>
      <c r="D103" s="233" t="s">
        <v>325</v>
      </c>
      <c r="E103" s="42"/>
      <c r="F103" s="234" t="s">
        <v>4147</v>
      </c>
      <c r="G103" s="42"/>
      <c r="H103" s="42"/>
      <c r="I103" s="235"/>
      <c r="J103" s="42"/>
      <c r="K103" s="42"/>
      <c r="L103" s="46"/>
      <c r="M103" s="236"/>
      <c r="N103" s="23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325</v>
      </c>
      <c r="AU103" s="19" t="s">
        <v>85</v>
      </c>
    </row>
    <row r="104" s="2" customFormat="1" ht="24.15" customHeight="1">
      <c r="A104" s="40"/>
      <c r="B104" s="41"/>
      <c r="C104" s="214" t="s">
        <v>215</v>
      </c>
      <c r="D104" s="214" t="s">
        <v>211</v>
      </c>
      <c r="E104" s="215" t="s">
        <v>4148</v>
      </c>
      <c r="F104" s="216" t="s">
        <v>4149</v>
      </c>
      <c r="G104" s="217" t="s">
        <v>430</v>
      </c>
      <c r="H104" s="218">
        <v>503.15800000000002</v>
      </c>
      <c r="I104" s="219"/>
      <c r="J104" s="220">
        <f>ROUND(I104*H104,2)</f>
        <v>0</v>
      </c>
      <c r="K104" s="216" t="s">
        <v>323</v>
      </c>
      <c r="L104" s="46"/>
      <c r="M104" s="229" t="s">
        <v>19</v>
      </c>
      <c r="N104" s="230" t="s">
        <v>46</v>
      </c>
      <c r="O104" s="86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85</v>
      </c>
      <c r="AY104" s="19" t="s">
        <v>207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215</v>
      </c>
      <c r="BM104" s="226" t="s">
        <v>4150</v>
      </c>
    </row>
    <row r="105" s="2" customFormat="1">
      <c r="A105" s="40"/>
      <c r="B105" s="41"/>
      <c r="C105" s="42"/>
      <c r="D105" s="233" t="s">
        <v>325</v>
      </c>
      <c r="E105" s="42"/>
      <c r="F105" s="234" t="s">
        <v>4151</v>
      </c>
      <c r="G105" s="42"/>
      <c r="H105" s="42"/>
      <c r="I105" s="235"/>
      <c r="J105" s="42"/>
      <c r="K105" s="42"/>
      <c r="L105" s="46"/>
      <c r="M105" s="236"/>
      <c r="N105" s="23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325</v>
      </c>
      <c r="AU105" s="19" t="s">
        <v>85</v>
      </c>
    </row>
    <row r="106" s="14" customFormat="1">
      <c r="A106" s="14"/>
      <c r="B106" s="249"/>
      <c r="C106" s="250"/>
      <c r="D106" s="240" t="s">
        <v>327</v>
      </c>
      <c r="E106" s="250"/>
      <c r="F106" s="252" t="s">
        <v>4152</v>
      </c>
      <c r="G106" s="250"/>
      <c r="H106" s="253">
        <v>503.15800000000002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9" t="s">
        <v>327</v>
      </c>
      <c r="AU106" s="259" t="s">
        <v>85</v>
      </c>
      <c r="AV106" s="14" t="s">
        <v>85</v>
      </c>
      <c r="AW106" s="14" t="s">
        <v>4</v>
      </c>
      <c r="AX106" s="14" t="s">
        <v>82</v>
      </c>
      <c r="AY106" s="259" t="s">
        <v>207</v>
      </c>
    </row>
    <row r="107" s="2" customFormat="1" ht="16.5" customHeight="1">
      <c r="A107" s="40"/>
      <c r="B107" s="41"/>
      <c r="C107" s="214" t="s">
        <v>361</v>
      </c>
      <c r="D107" s="214" t="s">
        <v>211</v>
      </c>
      <c r="E107" s="215" t="s">
        <v>4153</v>
      </c>
      <c r="F107" s="216" t="s">
        <v>4154</v>
      </c>
      <c r="G107" s="217" t="s">
        <v>430</v>
      </c>
      <c r="H107" s="218">
        <v>26.481999999999999</v>
      </c>
      <c r="I107" s="219"/>
      <c r="J107" s="220">
        <f>ROUND(I107*H107,2)</f>
        <v>0</v>
      </c>
      <c r="K107" s="216" t="s">
        <v>323</v>
      </c>
      <c r="L107" s="46"/>
      <c r="M107" s="229" t="s">
        <v>19</v>
      </c>
      <c r="N107" s="230" t="s">
        <v>46</v>
      </c>
      <c r="O107" s="86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85</v>
      </c>
      <c r="AY107" s="19" t="s">
        <v>207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215</v>
      </c>
      <c r="BM107" s="226" t="s">
        <v>4155</v>
      </c>
    </row>
    <row r="108" s="2" customFormat="1">
      <c r="A108" s="40"/>
      <c r="B108" s="41"/>
      <c r="C108" s="42"/>
      <c r="D108" s="233" t="s">
        <v>325</v>
      </c>
      <c r="E108" s="42"/>
      <c r="F108" s="234" t="s">
        <v>4156</v>
      </c>
      <c r="G108" s="42"/>
      <c r="H108" s="42"/>
      <c r="I108" s="235"/>
      <c r="J108" s="42"/>
      <c r="K108" s="42"/>
      <c r="L108" s="46"/>
      <c r="M108" s="236"/>
      <c r="N108" s="23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325</v>
      </c>
      <c r="AU108" s="19" t="s">
        <v>85</v>
      </c>
    </row>
    <row r="109" s="2" customFormat="1" ht="24.15" customHeight="1">
      <c r="A109" s="40"/>
      <c r="B109" s="41"/>
      <c r="C109" s="214" t="s">
        <v>367</v>
      </c>
      <c r="D109" s="214" t="s">
        <v>211</v>
      </c>
      <c r="E109" s="215" t="s">
        <v>2031</v>
      </c>
      <c r="F109" s="216" t="s">
        <v>2032</v>
      </c>
      <c r="G109" s="217" t="s">
        <v>430</v>
      </c>
      <c r="H109" s="218">
        <v>26.481999999999999</v>
      </c>
      <c r="I109" s="219"/>
      <c r="J109" s="220">
        <f>ROUND(I109*H109,2)</f>
        <v>0</v>
      </c>
      <c r="K109" s="216" t="s">
        <v>323</v>
      </c>
      <c r="L109" s="46"/>
      <c r="M109" s="229" t="s">
        <v>19</v>
      </c>
      <c r="N109" s="230" t="s">
        <v>46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215</v>
      </c>
      <c r="AT109" s="226" t="s">
        <v>211</v>
      </c>
      <c r="AU109" s="226" t="s">
        <v>85</v>
      </c>
      <c r="AY109" s="19" t="s">
        <v>207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215</v>
      </c>
      <c r="BM109" s="226" t="s">
        <v>4157</v>
      </c>
    </row>
    <row r="110" s="2" customFormat="1">
      <c r="A110" s="40"/>
      <c r="B110" s="41"/>
      <c r="C110" s="42"/>
      <c r="D110" s="233" t="s">
        <v>325</v>
      </c>
      <c r="E110" s="42"/>
      <c r="F110" s="234" t="s">
        <v>2034</v>
      </c>
      <c r="G110" s="42"/>
      <c r="H110" s="42"/>
      <c r="I110" s="235"/>
      <c r="J110" s="42"/>
      <c r="K110" s="42"/>
      <c r="L110" s="46"/>
      <c r="M110" s="295"/>
      <c r="N110" s="296"/>
      <c r="O110" s="223"/>
      <c r="P110" s="223"/>
      <c r="Q110" s="223"/>
      <c r="R110" s="223"/>
      <c r="S110" s="223"/>
      <c r="T110" s="29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325</v>
      </c>
      <c r="AU110" s="19" t="s">
        <v>85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RPJgm/iACMwZI7PuWrl7q/LDYemrKBfbdiMPcV3h9S9nDKVQ6wn92JcBLlmub/rarRs4PDgReSSBIUP99q/ukg==" hashValue="fnP2SCmTBdDZEmX87SZrmb+2vy/CSlWnXzMtpW6p5C81/V0dbHFfQn6UbuRr54fW6ZKlgrytPfX4+P2hVuOPpQ==" algorithmName="SHA-512" password="C46D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113106491"/>
    <hyperlink ref="F98" r:id="rId2" display="https://podminky.urs.cz/item/CS_URS_2021_02/961031411"/>
    <hyperlink ref="F103" r:id="rId3" display="https://podminky.urs.cz/item/CS_URS_2021_02/997006512"/>
    <hyperlink ref="F105" r:id="rId4" display="https://podminky.urs.cz/item/CS_URS_2021_02/997006519"/>
    <hyperlink ref="F108" r:id="rId5" display="https://podminky.urs.cz/item/CS_URS_2021_02/997006551"/>
    <hyperlink ref="F110" r:id="rId6" display="https://podminky.urs.cz/item/CS_URS_2021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4158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4159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ROUND((SUM(BE92:BE146)),  2)</f>
        <v>0</v>
      </c>
      <c r="G35" s="40"/>
      <c r="H35" s="40"/>
      <c r="I35" s="159">
        <v>0.20999999999999999</v>
      </c>
      <c r="J35" s="158">
        <f>ROUND(((SUM(BE92:BE146))*I35),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ROUND((SUM(BF92:BF146)),  2)</f>
        <v>0</v>
      </c>
      <c r="G36" s="40"/>
      <c r="H36" s="40"/>
      <c r="I36" s="159">
        <v>0.14999999999999999</v>
      </c>
      <c r="J36" s="158">
        <f>ROUND(((SUM(BF92:BF146))*I36),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ROUND((SUM(BG92:BG146)),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ROUND((SUM(BH92:BH146)),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ROUND((SUM(BI92:BI146)),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4158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SO.099.1 -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291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4130</v>
      </c>
      <c r="E66" s="184"/>
      <c r="F66" s="184"/>
      <c r="G66" s="184"/>
      <c r="H66" s="184"/>
      <c r="I66" s="184"/>
      <c r="J66" s="185">
        <f>J95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4160</v>
      </c>
      <c r="E67" s="184"/>
      <c r="F67" s="184"/>
      <c r="G67" s="184"/>
      <c r="H67" s="184"/>
      <c r="I67" s="184"/>
      <c r="J67" s="185">
        <f>J128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294</v>
      </c>
      <c r="E68" s="184"/>
      <c r="F68" s="184"/>
      <c r="G68" s="184"/>
      <c r="H68" s="184"/>
      <c r="I68" s="184"/>
      <c r="J68" s="185">
        <f>J134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317</v>
      </c>
      <c r="E69" s="179"/>
      <c r="F69" s="179"/>
      <c r="G69" s="179"/>
      <c r="H69" s="179"/>
      <c r="I69" s="179"/>
      <c r="J69" s="180">
        <f>J144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4161</v>
      </c>
      <c r="E70" s="184"/>
      <c r="F70" s="184"/>
      <c r="G70" s="184"/>
      <c r="H70" s="184"/>
      <c r="I70" s="184"/>
      <c r="J70" s="185">
        <f>J145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Sportovní hala pro tělesnou výchovu NOVÁ PAKA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180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4158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182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SO.099.1 - ROZPOČET/VV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Nová Paka</v>
      </c>
      <c r="G86" s="42"/>
      <c r="H86" s="42"/>
      <c r="I86" s="34" t="s">
        <v>23</v>
      </c>
      <c r="J86" s="74" t="str">
        <f>IF(J14="","",J14)</f>
        <v>8. 11. 2021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Královéhradecký kraj</v>
      </c>
      <c r="G88" s="42"/>
      <c r="H88" s="42"/>
      <c r="I88" s="34" t="s">
        <v>32</v>
      </c>
      <c r="J88" s="38" t="str">
        <f>E23</f>
        <v>INTERPLAN-CZ,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37</v>
      </c>
      <c r="J89" s="38" t="str">
        <f>E26</f>
        <v>Rozpočtování staveb Šebela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193</v>
      </c>
      <c r="D91" s="190" t="s">
        <v>60</v>
      </c>
      <c r="E91" s="190" t="s">
        <v>56</v>
      </c>
      <c r="F91" s="190" t="s">
        <v>57</v>
      </c>
      <c r="G91" s="190" t="s">
        <v>194</v>
      </c>
      <c r="H91" s="190" t="s">
        <v>195</v>
      </c>
      <c r="I91" s="190" t="s">
        <v>196</v>
      </c>
      <c r="J91" s="190" t="s">
        <v>187</v>
      </c>
      <c r="K91" s="191" t="s">
        <v>197</v>
      </c>
      <c r="L91" s="192"/>
      <c r="M91" s="94" t="s">
        <v>19</v>
      </c>
      <c r="N91" s="95" t="s">
        <v>45</v>
      </c>
      <c r="O91" s="95" t="s">
        <v>198</v>
      </c>
      <c r="P91" s="95" t="s">
        <v>199</v>
      </c>
      <c r="Q91" s="95" t="s">
        <v>200</v>
      </c>
      <c r="R91" s="95" t="s">
        <v>201</v>
      </c>
      <c r="S91" s="95" t="s">
        <v>202</v>
      </c>
      <c r="T91" s="96" t="s">
        <v>203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204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P93+P144</f>
        <v>0</v>
      </c>
      <c r="Q92" s="98"/>
      <c r="R92" s="195">
        <f>R93+R144</f>
        <v>0</v>
      </c>
      <c r="S92" s="98"/>
      <c r="T92" s="196">
        <f>T93+T144</f>
        <v>556.51477399999999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188</v>
      </c>
      <c r="BK92" s="197">
        <f>BK93+BK144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205</v>
      </c>
      <c r="F93" s="201" t="s">
        <v>206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P94+P134</f>
        <v>0</v>
      </c>
      <c r="Q93" s="206"/>
      <c r="R93" s="207">
        <f>R94+R134</f>
        <v>0</v>
      </c>
      <c r="S93" s="206"/>
      <c r="T93" s="208">
        <f>T94+T134</f>
        <v>556.51477399999999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82</v>
      </c>
      <c r="AT93" s="210" t="s">
        <v>74</v>
      </c>
      <c r="AU93" s="210" t="s">
        <v>75</v>
      </c>
      <c r="AY93" s="209" t="s">
        <v>207</v>
      </c>
      <c r="BK93" s="211">
        <f>BK94+BK134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388</v>
      </c>
      <c r="F94" s="212" t="s">
        <v>1667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P95+P128</f>
        <v>0</v>
      </c>
      <c r="Q94" s="206"/>
      <c r="R94" s="207">
        <f>R95+R128</f>
        <v>0</v>
      </c>
      <c r="S94" s="206"/>
      <c r="T94" s="208">
        <f>T95+T128</f>
        <v>556.51477399999999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82</v>
      </c>
      <c r="AT94" s="210" t="s">
        <v>74</v>
      </c>
      <c r="AU94" s="210" t="s">
        <v>82</v>
      </c>
      <c r="AY94" s="209" t="s">
        <v>207</v>
      </c>
      <c r="BK94" s="211">
        <f>BK95+BK128</f>
        <v>0</v>
      </c>
    </row>
    <row r="95" s="12" customFormat="1" ht="20.88" customHeight="1">
      <c r="A95" s="12"/>
      <c r="B95" s="198"/>
      <c r="C95" s="199"/>
      <c r="D95" s="200" t="s">
        <v>74</v>
      </c>
      <c r="E95" s="212" t="s">
        <v>1066</v>
      </c>
      <c r="F95" s="212" t="s">
        <v>4131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SUM(P96:P127)</f>
        <v>0</v>
      </c>
      <c r="Q95" s="206"/>
      <c r="R95" s="207">
        <f>SUM(R96:R127)</f>
        <v>0</v>
      </c>
      <c r="S95" s="206"/>
      <c r="T95" s="208">
        <f>SUM(T96:T127)</f>
        <v>279.35477400000002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74</v>
      </c>
      <c r="AU95" s="210" t="s">
        <v>85</v>
      </c>
      <c r="AY95" s="209" t="s">
        <v>207</v>
      </c>
      <c r="BK95" s="211">
        <f>SUM(BK96:BK127)</f>
        <v>0</v>
      </c>
    </row>
    <row r="96" s="2" customFormat="1" ht="16.5" customHeight="1">
      <c r="A96" s="40"/>
      <c r="B96" s="41"/>
      <c r="C96" s="214" t="s">
        <v>82</v>
      </c>
      <c r="D96" s="214" t="s">
        <v>211</v>
      </c>
      <c r="E96" s="215" t="s">
        <v>4162</v>
      </c>
      <c r="F96" s="216" t="s">
        <v>4163</v>
      </c>
      <c r="G96" s="217" t="s">
        <v>337</v>
      </c>
      <c r="H96" s="218">
        <v>25.416</v>
      </c>
      <c r="I96" s="219"/>
      <c r="J96" s="220">
        <f>ROUND(I96*H96,2)</f>
        <v>0</v>
      </c>
      <c r="K96" s="216" t="s">
        <v>323</v>
      </c>
      <c r="L96" s="46"/>
      <c r="M96" s="229" t="s">
        <v>19</v>
      </c>
      <c r="N96" s="230" t="s">
        <v>46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2</v>
      </c>
      <c r="T96" s="232">
        <f>S96*H96</f>
        <v>50.832000000000001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215</v>
      </c>
      <c r="AT96" s="226" t="s">
        <v>211</v>
      </c>
      <c r="AU96" s="226" t="s">
        <v>216</v>
      </c>
      <c r="AY96" s="19" t="s">
        <v>207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215</v>
      </c>
      <c r="BM96" s="226" t="s">
        <v>4164</v>
      </c>
    </row>
    <row r="97" s="2" customFormat="1">
      <c r="A97" s="40"/>
      <c r="B97" s="41"/>
      <c r="C97" s="42"/>
      <c r="D97" s="233" t="s">
        <v>325</v>
      </c>
      <c r="E97" s="42"/>
      <c r="F97" s="234" t="s">
        <v>4165</v>
      </c>
      <c r="G97" s="42"/>
      <c r="H97" s="42"/>
      <c r="I97" s="235"/>
      <c r="J97" s="42"/>
      <c r="K97" s="42"/>
      <c r="L97" s="46"/>
      <c r="M97" s="236"/>
      <c r="N97" s="237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325</v>
      </c>
      <c r="AU97" s="19" t="s">
        <v>216</v>
      </c>
    </row>
    <row r="98" s="13" customFormat="1">
      <c r="A98" s="13"/>
      <c r="B98" s="238"/>
      <c r="C98" s="239"/>
      <c r="D98" s="240" t="s">
        <v>327</v>
      </c>
      <c r="E98" s="241" t="s">
        <v>19</v>
      </c>
      <c r="F98" s="242" t="s">
        <v>4166</v>
      </c>
      <c r="G98" s="239"/>
      <c r="H98" s="241" t="s">
        <v>19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327</v>
      </c>
      <c r="AU98" s="248" t="s">
        <v>216</v>
      </c>
      <c r="AV98" s="13" t="s">
        <v>82</v>
      </c>
      <c r="AW98" s="13" t="s">
        <v>36</v>
      </c>
      <c r="AX98" s="13" t="s">
        <v>75</v>
      </c>
      <c r="AY98" s="248" t="s">
        <v>207</v>
      </c>
    </row>
    <row r="99" s="14" customFormat="1">
      <c r="A99" s="14"/>
      <c r="B99" s="249"/>
      <c r="C99" s="250"/>
      <c r="D99" s="240" t="s">
        <v>327</v>
      </c>
      <c r="E99" s="251" t="s">
        <v>19</v>
      </c>
      <c r="F99" s="252" t="s">
        <v>4167</v>
      </c>
      <c r="G99" s="250"/>
      <c r="H99" s="253">
        <v>25.416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9" t="s">
        <v>327</v>
      </c>
      <c r="AU99" s="259" t="s">
        <v>216</v>
      </c>
      <c r="AV99" s="14" t="s">
        <v>85</v>
      </c>
      <c r="AW99" s="14" t="s">
        <v>36</v>
      </c>
      <c r="AX99" s="14" t="s">
        <v>82</v>
      </c>
      <c r="AY99" s="259" t="s">
        <v>207</v>
      </c>
    </row>
    <row r="100" s="2" customFormat="1" ht="16.5" customHeight="1">
      <c r="A100" s="40"/>
      <c r="B100" s="41"/>
      <c r="C100" s="214" t="s">
        <v>85</v>
      </c>
      <c r="D100" s="214" t="s">
        <v>211</v>
      </c>
      <c r="E100" s="215" t="s">
        <v>4168</v>
      </c>
      <c r="F100" s="216" t="s">
        <v>4169</v>
      </c>
      <c r="G100" s="217" t="s">
        <v>337</v>
      </c>
      <c r="H100" s="218">
        <v>59</v>
      </c>
      <c r="I100" s="219"/>
      <c r="J100" s="220">
        <f>ROUND(I100*H100,2)</f>
        <v>0</v>
      </c>
      <c r="K100" s="216" t="s">
        <v>323</v>
      </c>
      <c r="L100" s="46"/>
      <c r="M100" s="229" t="s">
        <v>19</v>
      </c>
      <c r="N100" s="230" t="s">
        <v>46</v>
      </c>
      <c r="O100" s="86"/>
      <c r="P100" s="231">
        <f>O100*H100</f>
        <v>0</v>
      </c>
      <c r="Q100" s="231">
        <v>0</v>
      </c>
      <c r="R100" s="231">
        <f>Q100*H100</f>
        <v>0</v>
      </c>
      <c r="S100" s="231">
        <v>2.3999999999999999</v>
      </c>
      <c r="T100" s="232">
        <f>S100*H100</f>
        <v>141.59999999999999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215</v>
      </c>
      <c r="AT100" s="226" t="s">
        <v>211</v>
      </c>
      <c r="AU100" s="226" t="s">
        <v>216</v>
      </c>
      <c r="AY100" s="19" t="s">
        <v>207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215</v>
      </c>
      <c r="BM100" s="226" t="s">
        <v>4170</v>
      </c>
    </row>
    <row r="101" s="2" customFormat="1">
      <c r="A101" s="40"/>
      <c r="B101" s="41"/>
      <c r="C101" s="42"/>
      <c r="D101" s="233" t="s">
        <v>325</v>
      </c>
      <c r="E101" s="42"/>
      <c r="F101" s="234" t="s">
        <v>4171</v>
      </c>
      <c r="G101" s="42"/>
      <c r="H101" s="42"/>
      <c r="I101" s="235"/>
      <c r="J101" s="42"/>
      <c r="K101" s="42"/>
      <c r="L101" s="46"/>
      <c r="M101" s="236"/>
      <c r="N101" s="237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325</v>
      </c>
      <c r="AU101" s="19" t="s">
        <v>216</v>
      </c>
    </row>
    <row r="102" s="13" customFormat="1">
      <c r="A102" s="13"/>
      <c r="B102" s="238"/>
      <c r="C102" s="239"/>
      <c r="D102" s="240" t="s">
        <v>327</v>
      </c>
      <c r="E102" s="241" t="s">
        <v>19</v>
      </c>
      <c r="F102" s="242" t="s">
        <v>4172</v>
      </c>
      <c r="G102" s="239"/>
      <c r="H102" s="241" t="s">
        <v>19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327</v>
      </c>
      <c r="AU102" s="248" t="s">
        <v>216</v>
      </c>
      <c r="AV102" s="13" t="s">
        <v>82</v>
      </c>
      <c r="AW102" s="13" t="s">
        <v>36</v>
      </c>
      <c r="AX102" s="13" t="s">
        <v>75</v>
      </c>
      <c r="AY102" s="248" t="s">
        <v>207</v>
      </c>
    </row>
    <row r="103" s="14" customFormat="1">
      <c r="A103" s="14"/>
      <c r="B103" s="249"/>
      <c r="C103" s="250"/>
      <c r="D103" s="240" t="s">
        <v>327</v>
      </c>
      <c r="E103" s="251" t="s">
        <v>19</v>
      </c>
      <c r="F103" s="252" t="s">
        <v>4173</v>
      </c>
      <c r="G103" s="250"/>
      <c r="H103" s="253">
        <v>48.200000000000003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327</v>
      </c>
      <c r="AU103" s="259" t="s">
        <v>216</v>
      </c>
      <c r="AV103" s="14" t="s">
        <v>85</v>
      </c>
      <c r="AW103" s="14" t="s">
        <v>36</v>
      </c>
      <c r="AX103" s="14" t="s">
        <v>75</v>
      </c>
      <c r="AY103" s="259" t="s">
        <v>207</v>
      </c>
    </row>
    <row r="104" s="13" customFormat="1">
      <c r="A104" s="13"/>
      <c r="B104" s="238"/>
      <c r="C104" s="239"/>
      <c r="D104" s="240" t="s">
        <v>327</v>
      </c>
      <c r="E104" s="241" t="s">
        <v>19</v>
      </c>
      <c r="F104" s="242" t="s">
        <v>4174</v>
      </c>
      <c r="G104" s="239"/>
      <c r="H104" s="241" t="s">
        <v>19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327</v>
      </c>
      <c r="AU104" s="248" t="s">
        <v>216</v>
      </c>
      <c r="AV104" s="13" t="s">
        <v>82</v>
      </c>
      <c r="AW104" s="13" t="s">
        <v>36</v>
      </c>
      <c r="AX104" s="13" t="s">
        <v>75</v>
      </c>
      <c r="AY104" s="248" t="s">
        <v>207</v>
      </c>
    </row>
    <row r="105" s="14" customFormat="1">
      <c r="A105" s="14"/>
      <c r="B105" s="249"/>
      <c r="C105" s="250"/>
      <c r="D105" s="240" t="s">
        <v>327</v>
      </c>
      <c r="E105" s="251" t="s">
        <v>19</v>
      </c>
      <c r="F105" s="252" t="s">
        <v>4175</v>
      </c>
      <c r="G105" s="250"/>
      <c r="H105" s="253">
        <v>10.800000000000001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327</v>
      </c>
      <c r="AU105" s="259" t="s">
        <v>216</v>
      </c>
      <c r="AV105" s="14" t="s">
        <v>85</v>
      </c>
      <c r="AW105" s="14" t="s">
        <v>36</v>
      </c>
      <c r="AX105" s="14" t="s">
        <v>75</v>
      </c>
      <c r="AY105" s="259" t="s">
        <v>207</v>
      </c>
    </row>
    <row r="106" s="15" customFormat="1">
      <c r="A106" s="15"/>
      <c r="B106" s="260"/>
      <c r="C106" s="261"/>
      <c r="D106" s="240" t="s">
        <v>327</v>
      </c>
      <c r="E106" s="262" t="s">
        <v>19</v>
      </c>
      <c r="F106" s="263" t="s">
        <v>345</v>
      </c>
      <c r="G106" s="261"/>
      <c r="H106" s="264">
        <v>59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0" t="s">
        <v>327</v>
      </c>
      <c r="AU106" s="270" t="s">
        <v>216</v>
      </c>
      <c r="AV106" s="15" t="s">
        <v>215</v>
      </c>
      <c r="AW106" s="15" t="s">
        <v>36</v>
      </c>
      <c r="AX106" s="15" t="s">
        <v>82</v>
      </c>
      <c r="AY106" s="270" t="s">
        <v>207</v>
      </c>
    </row>
    <row r="107" s="2" customFormat="1" ht="16.5" customHeight="1">
      <c r="A107" s="40"/>
      <c r="B107" s="41"/>
      <c r="C107" s="214" t="s">
        <v>216</v>
      </c>
      <c r="D107" s="214" t="s">
        <v>211</v>
      </c>
      <c r="E107" s="215" t="s">
        <v>4176</v>
      </c>
      <c r="F107" s="216" t="s">
        <v>4177</v>
      </c>
      <c r="G107" s="217" t="s">
        <v>337</v>
      </c>
      <c r="H107" s="218">
        <v>24.100000000000001</v>
      </c>
      <c r="I107" s="219"/>
      <c r="J107" s="220">
        <f>ROUND(I107*H107,2)</f>
        <v>0</v>
      </c>
      <c r="K107" s="216" t="s">
        <v>323</v>
      </c>
      <c r="L107" s="46"/>
      <c r="M107" s="229" t="s">
        <v>19</v>
      </c>
      <c r="N107" s="230" t="s">
        <v>46</v>
      </c>
      <c r="O107" s="86"/>
      <c r="P107" s="231">
        <f>O107*H107</f>
        <v>0</v>
      </c>
      <c r="Q107" s="231">
        <v>0</v>
      </c>
      <c r="R107" s="231">
        <f>Q107*H107</f>
        <v>0</v>
      </c>
      <c r="S107" s="231">
        <v>2.2000000000000002</v>
      </c>
      <c r="T107" s="232">
        <f>S107*H107</f>
        <v>53.02000000000001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216</v>
      </c>
      <c r="AY107" s="19" t="s">
        <v>207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215</v>
      </c>
      <c r="BM107" s="226" t="s">
        <v>4178</v>
      </c>
    </row>
    <row r="108" s="2" customFormat="1">
      <c r="A108" s="40"/>
      <c r="B108" s="41"/>
      <c r="C108" s="42"/>
      <c r="D108" s="233" t="s">
        <v>325</v>
      </c>
      <c r="E108" s="42"/>
      <c r="F108" s="234" t="s">
        <v>4179</v>
      </c>
      <c r="G108" s="42"/>
      <c r="H108" s="42"/>
      <c r="I108" s="235"/>
      <c r="J108" s="42"/>
      <c r="K108" s="42"/>
      <c r="L108" s="46"/>
      <c r="M108" s="236"/>
      <c r="N108" s="23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325</v>
      </c>
      <c r="AU108" s="19" t="s">
        <v>216</v>
      </c>
    </row>
    <row r="109" s="13" customFormat="1">
      <c r="A109" s="13"/>
      <c r="B109" s="238"/>
      <c r="C109" s="239"/>
      <c r="D109" s="240" t="s">
        <v>327</v>
      </c>
      <c r="E109" s="241" t="s">
        <v>19</v>
      </c>
      <c r="F109" s="242" t="s">
        <v>4180</v>
      </c>
      <c r="G109" s="239"/>
      <c r="H109" s="241" t="s">
        <v>19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327</v>
      </c>
      <c r="AU109" s="248" t="s">
        <v>216</v>
      </c>
      <c r="AV109" s="13" t="s">
        <v>82</v>
      </c>
      <c r="AW109" s="13" t="s">
        <v>36</v>
      </c>
      <c r="AX109" s="13" t="s">
        <v>75</v>
      </c>
      <c r="AY109" s="248" t="s">
        <v>207</v>
      </c>
    </row>
    <row r="110" s="14" customFormat="1">
      <c r="A110" s="14"/>
      <c r="B110" s="249"/>
      <c r="C110" s="250"/>
      <c r="D110" s="240" t="s">
        <v>327</v>
      </c>
      <c r="E110" s="251" t="s">
        <v>19</v>
      </c>
      <c r="F110" s="252" t="s">
        <v>4181</v>
      </c>
      <c r="G110" s="250"/>
      <c r="H110" s="253">
        <v>24.100000000000001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9" t="s">
        <v>327</v>
      </c>
      <c r="AU110" s="259" t="s">
        <v>216</v>
      </c>
      <c r="AV110" s="14" t="s">
        <v>85</v>
      </c>
      <c r="AW110" s="14" t="s">
        <v>36</v>
      </c>
      <c r="AX110" s="14" t="s">
        <v>82</v>
      </c>
      <c r="AY110" s="259" t="s">
        <v>207</v>
      </c>
    </row>
    <row r="111" s="2" customFormat="1" ht="21.75" customHeight="1">
      <c r="A111" s="40"/>
      <c r="B111" s="41"/>
      <c r="C111" s="214" t="s">
        <v>215</v>
      </c>
      <c r="D111" s="214" t="s">
        <v>211</v>
      </c>
      <c r="E111" s="215" t="s">
        <v>4182</v>
      </c>
      <c r="F111" s="216" t="s">
        <v>4183</v>
      </c>
      <c r="G111" s="217" t="s">
        <v>337</v>
      </c>
      <c r="H111" s="218">
        <v>24.100000000000001</v>
      </c>
      <c r="I111" s="219"/>
      <c r="J111" s="220">
        <f>ROUND(I111*H111,2)</f>
        <v>0</v>
      </c>
      <c r="K111" s="216" t="s">
        <v>323</v>
      </c>
      <c r="L111" s="46"/>
      <c r="M111" s="229" t="s">
        <v>19</v>
      </c>
      <c r="N111" s="230" t="s">
        <v>46</v>
      </c>
      <c r="O111" s="86"/>
      <c r="P111" s="231">
        <f>O111*H111</f>
        <v>0</v>
      </c>
      <c r="Q111" s="231">
        <v>0</v>
      </c>
      <c r="R111" s="231">
        <f>Q111*H111</f>
        <v>0</v>
      </c>
      <c r="S111" s="231">
        <v>0.029000000000000001</v>
      </c>
      <c r="T111" s="232">
        <f>S111*H111</f>
        <v>0.69890000000000008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215</v>
      </c>
      <c r="AT111" s="226" t="s">
        <v>211</v>
      </c>
      <c r="AU111" s="226" t="s">
        <v>216</v>
      </c>
      <c r="AY111" s="19" t="s">
        <v>207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215</v>
      </c>
      <c r="BM111" s="226" t="s">
        <v>4184</v>
      </c>
    </row>
    <row r="112" s="2" customFormat="1">
      <c r="A112" s="40"/>
      <c r="B112" s="41"/>
      <c r="C112" s="42"/>
      <c r="D112" s="233" t="s">
        <v>325</v>
      </c>
      <c r="E112" s="42"/>
      <c r="F112" s="234" t="s">
        <v>4185</v>
      </c>
      <c r="G112" s="42"/>
      <c r="H112" s="42"/>
      <c r="I112" s="235"/>
      <c r="J112" s="42"/>
      <c r="K112" s="42"/>
      <c r="L112" s="46"/>
      <c r="M112" s="236"/>
      <c r="N112" s="237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325</v>
      </c>
      <c r="AU112" s="19" t="s">
        <v>216</v>
      </c>
    </row>
    <row r="113" s="2" customFormat="1" ht="16.5" customHeight="1">
      <c r="A113" s="40"/>
      <c r="B113" s="41"/>
      <c r="C113" s="214" t="s">
        <v>361</v>
      </c>
      <c r="D113" s="214" t="s">
        <v>211</v>
      </c>
      <c r="E113" s="215" t="s">
        <v>4186</v>
      </c>
      <c r="F113" s="216" t="s">
        <v>4187</v>
      </c>
      <c r="G113" s="217" t="s">
        <v>496</v>
      </c>
      <c r="H113" s="218">
        <v>15</v>
      </c>
      <c r="I113" s="219"/>
      <c r="J113" s="220">
        <f>ROUND(I113*H113,2)</f>
        <v>0</v>
      </c>
      <c r="K113" s="216" t="s">
        <v>4188</v>
      </c>
      <c r="L113" s="46"/>
      <c r="M113" s="229" t="s">
        <v>19</v>
      </c>
      <c r="N113" s="230" t="s">
        <v>46</v>
      </c>
      <c r="O113" s="86"/>
      <c r="P113" s="231">
        <f>O113*H113</f>
        <v>0</v>
      </c>
      <c r="Q113" s="231">
        <v>0</v>
      </c>
      <c r="R113" s="231">
        <f>Q113*H113</f>
        <v>0</v>
      </c>
      <c r="S113" s="231">
        <v>0.092999999999999999</v>
      </c>
      <c r="T113" s="232">
        <f>S113*H113</f>
        <v>1.395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215</v>
      </c>
      <c r="AT113" s="226" t="s">
        <v>211</v>
      </c>
      <c r="AU113" s="226" t="s">
        <v>216</v>
      </c>
      <c r="AY113" s="19" t="s">
        <v>207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215</v>
      </c>
      <c r="BM113" s="226" t="s">
        <v>4189</v>
      </c>
    </row>
    <row r="114" s="13" customFormat="1">
      <c r="A114" s="13"/>
      <c r="B114" s="238"/>
      <c r="C114" s="239"/>
      <c r="D114" s="240" t="s">
        <v>327</v>
      </c>
      <c r="E114" s="241" t="s">
        <v>19</v>
      </c>
      <c r="F114" s="242" t="s">
        <v>1853</v>
      </c>
      <c r="G114" s="239"/>
      <c r="H114" s="241" t="s">
        <v>19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327</v>
      </c>
      <c r="AU114" s="248" t="s">
        <v>216</v>
      </c>
      <c r="AV114" s="13" t="s">
        <v>82</v>
      </c>
      <c r="AW114" s="13" t="s">
        <v>36</v>
      </c>
      <c r="AX114" s="13" t="s">
        <v>75</v>
      </c>
      <c r="AY114" s="248" t="s">
        <v>207</v>
      </c>
    </row>
    <row r="115" s="14" customFormat="1">
      <c r="A115" s="14"/>
      <c r="B115" s="249"/>
      <c r="C115" s="250"/>
      <c r="D115" s="240" t="s">
        <v>327</v>
      </c>
      <c r="E115" s="251" t="s">
        <v>19</v>
      </c>
      <c r="F115" s="252" t="s">
        <v>4190</v>
      </c>
      <c r="G115" s="250"/>
      <c r="H115" s="253">
        <v>15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9" t="s">
        <v>327</v>
      </c>
      <c r="AU115" s="259" t="s">
        <v>216</v>
      </c>
      <c r="AV115" s="14" t="s">
        <v>85</v>
      </c>
      <c r="AW115" s="14" t="s">
        <v>36</v>
      </c>
      <c r="AX115" s="14" t="s">
        <v>82</v>
      </c>
      <c r="AY115" s="259" t="s">
        <v>207</v>
      </c>
    </row>
    <row r="116" s="2" customFormat="1" ht="24.15" customHeight="1">
      <c r="A116" s="40"/>
      <c r="B116" s="41"/>
      <c r="C116" s="214" t="s">
        <v>367</v>
      </c>
      <c r="D116" s="214" t="s">
        <v>211</v>
      </c>
      <c r="E116" s="215" t="s">
        <v>4191</v>
      </c>
      <c r="F116" s="216" t="s">
        <v>4192</v>
      </c>
      <c r="G116" s="217" t="s">
        <v>220</v>
      </c>
      <c r="H116" s="218">
        <v>241</v>
      </c>
      <c r="I116" s="219"/>
      <c r="J116" s="220">
        <f>ROUND(I116*H116,2)</f>
        <v>0</v>
      </c>
      <c r="K116" s="216" t="s">
        <v>323</v>
      </c>
      <c r="L116" s="46"/>
      <c r="M116" s="229" t="s">
        <v>19</v>
      </c>
      <c r="N116" s="230" t="s">
        <v>46</v>
      </c>
      <c r="O116" s="86"/>
      <c r="P116" s="231">
        <f>O116*H116</f>
        <v>0</v>
      </c>
      <c r="Q116" s="231">
        <v>0</v>
      </c>
      <c r="R116" s="231">
        <f>Q116*H116</f>
        <v>0</v>
      </c>
      <c r="S116" s="231">
        <v>0.072999999999999995</v>
      </c>
      <c r="T116" s="232">
        <f>S116*H116</f>
        <v>17.593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215</v>
      </c>
      <c r="AT116" s="226" t="s">
        <v>211</v>
      </c>
      <c r="AU116" s="226" t="s">
        <v>216</v>
      </c>
      <c r="AY116" s="19" t="s">
        <v>207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215</v>
      </c>
      <c r="BM116" s="226" t="s">
        <v>4193</v>
      </c>
    </row>
    <row r="117" s="2" customFormat="1">
      <c r="A117" s="40"/>
      <c r="B117" s="41"/>
      <c r="C117" s="42"/>
      <c r="D117" s="233" t="s">
        <v>325</v>
      </c>
      <c r="E117" s="42"/>
      <c r="F117" s="234" t="s">
        <v>4194</v>
      </c>
      <c r="G117" s="42"/>
      <c r="H117" s="42"/>
      <c r="I117" s="235"/>
      <c r="J117" s="42"/>
      <c r="K117" s="42"/>
      <c r="L117" s="46"/>
      <c r="M117" s="236"/>
      <c r="N117" s="23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325</v>
      </c>
      <c r="AU117" s="19" t="s">
        <v>216</v>
      </c>
    </row>
    <row r="118" s="13" customFormat="1">
      <c r="A118" s="13"/>
      <c r="B118" s="238"/>
      <c r="C118" s="239"/>
      <c r="D118" s="240" t="s">
        <v>327</v>
      </c>
      <c r="E118" s="241" t="s">
        <v>19</v>
      </c>
      <c r="F118" s="242" t="s">
        <v>4195</v>
      </c>
      <c r="G118" s="239"/>
      <c r="H118" s="241" t="s">
        <v>19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327</v>
      </c>
      <c r="AU118" s="248" t="s">
        <v>216</v>
      </c>
      <c r="AV118" s="13" t="s">
        <v>82</v>
      </c>
      <c r="AW118" s="13" t="s">
        <v>36</v>
      </c>
      <c r="AX118" s="13" t="s">
        <v>75</v>
      </c>
      <c r="AY118" s="248" t="s">
        <v>207</v>
      </c>
    </row>
    <row r="119" s="13" customFormat="1">
      <c r="A119" s="13"/>
      <c r="B119" s="238"/>
      <c r="C119" s="239"/>
      <c r="D119" s="240" t="s">
        <v>327</v>
      </c>
      <c r="E119" s="241" t="s">
        <v>19</v>
      </c>
      <c r="F119" s="242" t="s">
        <v>4196</v>
      </c>
      <c r="G119" s="239"/>
      <c r="H119" s="241" t="s">
        <v>19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327</v>
      </c>
      <c r="AU119" s="248" t="s">
        <v>216</v>
      </c>
      <c r="AV119" s="13" t="s">
        <v>82</v>
      </c>
      <c r="AW119" s="13" t="s">
        <v>36</v>
      </c>
      <c r="AX119" s="13" t="s">
        <v>75</v>
      </c>
      <c r="AY119" s="248" t="s">
        <v>207</v>
      </c>
    </row>
    <row r="120" s="14" customFormat="1">
      <c r="A120" s="14"/>
      <c r="B120" s="249"/>
      <c r="C120" s="250"/>
      <c r="D120" s="240" t="s">
        <v>327</v>
      </c>
      <c r="E120" s="251" t="s">
        <v>19</v>
      </c>
      <c r="F120" s="252" t="s">
        <v>4197</v>
      </c>
      <c r="G120" s="250"/>
      <c r="H120" s="253">
        <v>241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327</v>
      </c>
      <c r="AU120" s="259" t="s">
        <v>216</v>
      </c>
      <c r="AV120" s="14" t="s">
        <v>85</v>
      </c>
      <c r="AW120" s="14" t="s">
        <v>36</v>
      </c>
      <c r="AX120" s="14" t="s">
        <v>82</v>
      </c>
      <c r="AY120" s="259" t="s">
        <v>207</v>
      </c>
    </row>
    <row r="121" s="2" customFormat="1" ht="24.15" customHeight="1">
      <c r="A121" s="40"/>
      <c r="B121" s="41"/>
      <c r="C121" s="214" t="s">
        <v>374</v>
      </c>
      <c r="D121" s="214" t="s">
        <v>211</v>
      </c>
      <c r="E121" s="215" t="s">
        <v>4198</v>
      </c>
      <c r="F121" s="216" t="s">
        <v>4199</v>
      </c>
      <c r="G121" s="217" t="s">
        <v>220</v>
      </c>
      <c r="H121" s="218">
        <v>194.738</v>
      </c>
      <c r="I121" s="219"/>
      <c r="J121" s="220">
        <f>ROUND(I121*H121,2)</f>
        <v>0</v>
      </c>
      <c r="K121" s="216" t="s">
        <v>323</v>
      </c>
      <c r="L121" s="46"/>
      <c r="M121" s="229" t="s">
        <v>19</v>
      </c>
      <c r="N121" s="230" t="s">
        <v>46</v>
      </c>
      <c r="O121" s="86"/>
      <c r="P121" s="231">
        <f>O121*H121</f>
        <v>0</v>
      </c>
      <c r="Q121" s="231">
        <v>0</v>
      </c>
      <c r="R121" s="231">
        <f>Q121*H121</f>
        <v>0</v>
      </c>
      <c r="S121" s="231">
        <v>0.072999999999999995</v>
      </c>
      <c r="T121" s="232">
        <f>S121*H121</f>
        <v>14.215874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216</v>
      </c>
      <c r="AY121" s="19" t="s">
        <v>207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215</v>
      </c>
      <c r="BM121" s="226" t="s">
        <v>4200</v>
      </c>
    </row>
    <row r="122" s="2" customFormat="1">
      <c r="A122" s="40"/>
      <c r="B122" s="41"/>
      <c r="C122" s="42"/>
      <c r="D122" s="233" t="s">
        <v>325</v>
      </c>
      <c r="E122" s="42"/>
      <c r="F122" s="234" t="s">
        <v>4201</v>
      </c>
      <c r="G122" s="42"/>
      <c r="H122" s="42"/>
      <c r="I122" s="235"/>
      <c r="J122" s="42"/>
      <c r="K122" s="42"/>
      <c r="L122" s="46"/>
      <c r="M122" s="236"/>
      <c r="N122" s="237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325</v>
      </c>
      <c r="AU122" s="19" t="s">
        <v>216</v>
      </c>
    </row>
    <row r="123" s="13" customFormat="1">
      <c r="A123" s="13"/>
      <c r="B123" s="238"/>
      <c r="C123" s="239"/>
      <c r="D123" s="240" t="s">
        <v>327</v>
      </c>
      <c r="E123" s="241" t="s">
        <v>19</v>
      </c>
      <c r="F123" s="242" t="s">
        <v>4195</v>
      </c>
      <c r="G123" s="239"/>
      <c r="H123" s="241" t="s">
        <v>19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327</v>
      </c>
      <c r="AU123" s="248" t="s">
        <v>216</v>
      </c>
      <c r="AV123" s="13" t="s">
        <v>82</v>
      </c>
      <c r="AW123" s="13" t="s">
        <v>36</v>
      </c>
      <c r="AX123" s="13" t="s">
        <v>75</v>
      </c>
      <c r="AY123" s="248" t="s">
        <v>207</v>
      </c>
    </row>
    <row r="124" s="13" customFormat="1">
      <c r="A124" s="13"/>
      <c r="B124" s="238"/>
      <c r="C124" s="239"/>
      <c r="D124" s="240" t="s">
        <v>327</v>
      </c>
      <c r="E124" s="241" t="s">
        <v>19</v>
      </c>
      <c r="F124" s="242" t="s">
        <v>4202</v>
      </c>
      <c r="G124" s="239"/>
      <c r="H124" s="241" t="s">
        <v>19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327</v>
      </c>
      <c r="AU124" s="248" t="s">
        <v>216</v>
      </c>
      <c r="AV124" s="13" t="s">
        <v>82</v>
      </c>
      <c r="AW124" s="13" t="s">
        <v>36</v>
      </c>
      <c r="AX124" s="13" t="s">
        <v>75</v>
      </c>
      <c r="AY124" s="248" t="s">
        <v>207</v>
      </c>
    </row>
    <row r="125" s="14" customFormat="1">
      <c r="A125" s="14"/>
      <c r="B125" s="249"/>
      <c r="C125" s="250"/>
      <c r="D125" s="240" t="s">
        <v>327</v>
      </c>
      <c r="E125" s="251" t="s">
        <v>19</v>
      </c>
      <c r="F125" s="252" t="s">
        <v>4203</v>
      </c>
      <c r="G125" s="250"/>
      <c r="H125" s="253">
        <v>35.287999999999997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327</v>
      </c>
      <c r="AU125" s="259" t="s">
        <v>216</v>
      </c>
      <c r="AV125" s="14" t="s">
        <v>85</v>
      </c>
      <c r="AW125" s="14" t="s">
        <v>36</v>
      </c>
      <c r="AX125" s="14" t="s">
        <v>75</v>
      </c>
      <c r="AY125" s="259" t="s">
        <v>207</v>
      </c>
    </row>
    <row r="126" s="14" customFormat="1">
      <c r="A126" s="14"/>
      <c r="B126" s="249"/>
      <c r="C126" s="250"/>
      <c r="D126" s="240" t="s">
        <v>327</v>
      </c>
      <c r="E126" s="251" t="s">
        <v>19</v>
      </c>
      <c r="F126" s="252" t="s">
        <v>4204</v>
      </c>
      <c r="G126" s="250"/>
      <c r="H126" s="253">
        <v>159.44999999999999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327</v>
      </c>
      <c r="AU126" s="259" t="s">
        <v>216</v>
      </c>
      <c r="AV126" s="14" t="s">
        <v>85</v>
      </c>
      <c r="AW126" s="14" t="s">
        <v>36</v>
      </c>
      <c r="AX126" s="14" t="s">
        <v>75</v>
      </c>
      <c r="AY126" s="259" t="s">
        <v>207</v>
      </c>
    </row>
    <row r="127" s="15" customFormat="1">
      <c r="A127" s="15"/>
      <c r="B127" s="260"/>
      <c r="C127" s="261"/>
      <c r="D127" s="240" t="s">
        <v>327</v>
      </c>
      <c r="E127" s="262" t="s">
        <v>19</v>
      </c>
      <c r="F127" s="263" t="s">
        <v>345</v>
      </c>
      <c r="G127" s="261"/>
      <c r="H127" s="264">
        <v>194.738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327</v>
      </c>
      <c r="AU127" s="270" t="s">
        <v>216</v>
      </c>
      <c r="AV127" s="15" t="s">
        <v>215</v>
      </c>
      <c r="AW127" s="15" t="s">
        <v>36</v>
      </c>
      <c r="AX127" s="15" t="s">
        <v>82</v>
      </c>
      <c r="AY127" s="270" t="s">
        <v>207</v>
      </c>
    </row>
    <row r="128" s="12" customFormat="1" ht="20.88" customHeight="1">
      <c r="A128" s="12"/>
      <c r="B128" s="198"/>
      <c r="C128" s="199"/>
      <c r="D128" s="200" t="s">
        <v>74</v>
      </c>
      <c r="E128" s="212" t="s">
        <v>1073</v>
      </c>
      <c r="F128" s="212" t="s">
        <v>4205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SUM(P129:P133)</f>
        <v>0</v>
      </c>
      <c r="Q128" s="206"/>
      <c r="R128" s="207">
        <f>SUM(R129:R133)</f>
        <v>0</v>
      </c>
      <c r="S128" s="206"/>
      <c r="T128" s="208">
        <f>SUM(T129:T133)</f>
        <v>277.16000000000003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82</v>
      </c>
      <c r="AT128" s="210" t="s">
        <v>74</v>
      </c>
      <c r="AU128" s="210" t="s">
        <v>85</v>
      </c>
      <c r="AY128" s="209" t="s">
        <v>207</v>
      </c>
      <c r="BK128" s="211">
        <f>SUM(BK129:BK133)</f>
        <v>0</v>
      </c>
    </row>
    <row r="129" s="2" customFormat="1" ht="24.15" customHeight="1">
      <c r="A129" s="40"/>
      <c r="B129" s="41"/>
      <c r="C129" s="214" t="s">
        <v>381</v>
      </c>
      <c r="D129" s="214" t="s">
        <v>211</v>
      </c>
      <c r="E129" s="215" t="s">
        <v>4206</v>
      </c>
      <c r="F129" s="216" t="s">
        <v>4207</v>
      </c>
      <c r="G129" s="217" t="s">
        <v>337</v>
      </c>
      <c r="H129" s="218">
        <v>1066</v>
      </c>
      <c r="I129" s="219"/>
      <c r="J129" s="220">
        <f>ROUND(I129*H129,2)</f>
        <v>0</v>
      </c>
      <c r="K129" s="216" t="s">
        <v>323</v>
      </c>
      <c r="L129" s="46"/>
      <c r="M129" s="229" t="s">
        <v>19</v>
      </c>
      <c r="N129" s="230" t="s">
        <v>46</v>
      </c>
      <c r="O129" s="86"/>
      <c r="P129" s="231">
        <f>O129*H129</f>
        <v>0</v>
      </c>
      <c r="Q129" s="231">
        <v>0</v>
      </c>
      <c r="R129" s="231">
        <f>Q129*H129</f>
        <v>0</v>
      </c>
      <c r="S129" s="231">
        <v>0.26000000000000001</v>
      </c>
      <c r="T129" s="232">
        <f>S129*H129</f>
        <v>277.16000000000003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215</v>
      </c>
      <c r="AT129" s="226" t="s">
        <v>211</v>
      </c>
      <c r="AU129" s="226" t="s">
        <v>216</v>
      </c>
      <c r="AY129" s="19" t="s">
        <v>207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215</v>
      </c>
      <c r="BM129" s="226" t="s">
        <v>4208</v>
      </c>
    </row>
    <row r="130" s="2" customFormat="1">
      <c r="A130" s="40"/>
      <c r="B130" s="41"/>
      <c r="C130" s="42"/>
      <c r="D130" s="233" t="s">
        <v>325</v>
      </c>
      <c r="E130" s="42"/>
      <c r="F130" s="234" t="s">
        <v>4209</v>
      </c>
      <c r="G130" s="42"/>
      <c r="H130" s="42"/>
      <c r="I130" s="235"/>
      <c r="J130" s="42"/>
      <c r="K130" s="42"/>
      <c r="L130" s="46"/>
      <c r="M130" s="236"/>
      <c r="N130" s="23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325</v>
      </c>
      <c r="AU130" s="19" t="s">
        <v>216</v>
      </c>
    </row>
    <row r="131" s="13" customFormat="1">
      <c r="A131" s="13"/>
      <c r="B131" s="238"/>
      <c r="C131" s="239"/>
      <c r="D131" s="240" t="s">
        <v>327</v>
      </c>
      <c r="E131" s="241" t="s">
        <v>19</v>
      </c>
      <c r="F131" s="242" t="s">
        <v>4210</v>
      </c>
      <c r="G131" s="239"/>
      <c r="H131" s="241" t="s">
        <v>19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327</v>
      </c>
      <c r="AU131" s="248" t="s">
        <v>216</v>
      </c>
      <c r="AV131" s="13" t="s">
        <v>82</v>
      </c>
      <c r="AW131" s="13" t="s">
        <v>36</v>
      </c>
      <c r="AX131" s="13" t="s">
        <v>75</v>
      </c>
      <c r="AY131" s="248" t="s">
        <v>207</v>
      </c>
    </row>
    <row r="132" s="13" customFormat="1">
      <c r="A132" s="13"/>
      <c r="B132" s="238"/>
      <c r="C132" s="239"/>
      <c r="D132" s="240" t="s">
        <v>327</v>
      </c>
      <c r="E132" s="241" t="s">
        <v>19</v>
      </c>
      <c r="F132" s="242" t="s">
        <v>4211</v>
      </c>
      <c r="G132" s="239"/>
      <c r="H132" s="241" t="s">
        <v>19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327</v>
      </c>
      <c r="AU132" s="248" t="s">
        <v>216</v>
      </c>
      <c r="AV132" s="13" t="s">
        <v>82</v>
      </c>
      <c r="AW132" s="13" t="s">
        <v>36</v>
      </c>
      <c r="AX132" s="13" t="s">
        <v>75</v>
      </c>
      <c r="AY132" s="248" t="s">
        <v>207</v>
      </c>
    </row>
    <row r="133" s="14" customFormat="1">
      <c r="A133" s="14"/>
      <c r="B133" s="249"/>
      <c r="C133" s="250"/>
      <c r="D133" s="240" t="s">
        <v>327</v>
      </c>
      <c r="E133" s="251" t="s">
        <v>19</v>
      </c>
      <c r="F133" s="252" t="s">
        <v>4212</v>
      </c>
      <c r="G133" s="250"/>
      <c r="H133" s="253">
        <v>1066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327</v>
      </c>
      <c r="AU133" s="259" t="s">
        <v>216</v>
      </c>
      <c r="AV133" s="14" t="s">
        <v>85</v>
      </c>
      <c r="AW133" s="14" t="s">
        <v>36</v>
      </c>
      <c r="AX133" s="14" t="s">
        <v>82</v>
      </c>
      <c r="AY133" s="259" t="s">
        <v>207</v>
      </c>
    </row>
    <row r="134" s="12" customFormat="1" ht="22.8" customHeight="1">
      <c r="A134" s="12"/>
      <c r="B134" s="198"/>
      <c r="C134" s="199"/>
      <c r="D134" s="200" t="s">
        <v>74</v>
      </c>
      <c r="E134" s="212" t="s">
        <v>2007</v>
      </c>
      <c r="F134" s="212" t="s">
        <v>2008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SUM(P135:P143)</f>
        <v>0</v>
      </c>
      <c r="Q134" s="206"/>
      <c r="R134" s="207">
        <f>SUM(R135:R143)</f>
        <v>0</v>
      </c>
      <c r="S134" s="206"/>
      <c r="T134" s="208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82</v>
      </c>
      <c r="AT134" s="210" t="s">
        <v>74</v>
      </c>
      <c r="AU134" s="210" t="s">
        <v>82</v>
      </c>
      <c r="AY134" s="209" t="s">
        <v>207</v>
      </c>
      <c r="BK134" s="211">
        <f>SUM(BK135:BK143)</f>
        <v>0</v>
      </c>
    </row>
    <row r="135" s="2" customFormat="1" ht="21.75" customHeight="1">
      <c r="A135" s="40"/>
      <c r="B135" s="41"/>
      <c r="C135" s="214" t="s">
        <v>388</v>
      </c>
      <c r="D135" s="214" t="s">
        <v>211</v>
      </c>
      <c r="E135" s="215" t="s">
        <v>4144</v>
      </c>
      <c r="F135" s="216" t="s">
        <v>4145</v>
      </c>
      <c r="G135" s="217" t="s">
        <v>430</v>
      </c>
      <c r="H135" s="218">
        <v>556.51499999999999</v>
      </c>
      <c r="I135" s="219"/>
      <c r="J135" s="220">
        <f>ROUND(I135*H135,2)</f>
        <v>0</v>
      </c>
      <c r="K135" s="216" t="s">
        <v>323</v>
      </c>
      <c r="L135" s="46"/>
      <c r="M135" s="229" t="s">
        <v>19</v>
      </c>
      <c r="N135" s="230" t="s">
        <v>46</v>
      </c>
      <c r="O135" s="86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215</v>
      </c>
      <c r="AT135" s="226" t="s">
        <v>211</v>
      </c>
      <c r="AU135" s="226" t="s">
        <v>85</v>
      </c>
      <c r="AY135" s="19" t="s">
        <v>207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215</v>
      </c>
      <c r="BM135" s="226" t="s">
        <v>4213</v>
      </c>
    </row>
    <row r="136" s="2" customFormat="1">
      <c r="A136" s="40"/>
      <c r="B136" s="41"/>
      <c r="C136" s="42"/>
      <c r="D136" s="233" t="s">
        <v>325</v>
      </c>
      <c r="E136" s="42"/>
      <c r="F136" s="234" t="s">
        <v>4147</v>
      </c>
      <c r="G136" s="42"/>
      <c r="H136" s="42"/>
      <c r="I136" s="235"/>
      <c r="J136" s="42"/>
      <c r="K136" s="42"/>
      <c r="L136" s="46"/>
      <c r="M136" s="236"/>
      <c r="N136" s="23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325</v>
      </c>
      <c r="AU136" s="19" t="s">
        <v>85</v>
      </c>
    </row>
    <row r="137" s="2" customFormat="1" ht="24.15" customHeight="1">
      <c r="A137" s="40"/>
      <c r="B137" s="41"/>
      <c r="C137" s="214" t="s">
        <v>396</v>
      </c>
      <c r="D137" s="214" t="s">
        <v>211</v>
      </c>
      <c r="E137" s="215" t="s">
        <v>4148</v>
      </c>
      <c r="F137" s="216" t="s">
        <v>4149</v>
      </c>
      <c r="G137" s="217" t="s">
        <v>430</v>
      </c>
      <c r="H137" s="218">
        <v>10573.785</v>
      </c>
      <c r="I137" s="219"/>
      <c r="J137" s="220">
        <f>ROUND(I137*H137,2)</f>
        <v>0</v>
      </c>
      <c r="K137" s="216" t="s">
        <v>323</v>
      </c>
      <c r="L137" s="46"/>
      <c r="M137" s="229" t="s">
        <v>19</v>
      </c>
      <c r="N137" s="230" t="s">
        <v>46</v>
      </c>
      <c r="O137" s="86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215</v>
      </c>
      <c r="AT137" s="226" t="s">
        <v>211</v>
      </c>
      <c r="AU137" s="226" t="s">
        <v>85</v>
      </c>
      <c r="AY137" s="19" t="s">
        <v>207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215</v>
      </c>
      <c r="BM137" s="226" t="s">
        <v>4214</v>
      </c>
    </row>
    <row r="138" s="2" customFormat="1">
      <c r="A138" s="40"/>
      <c r="B138" s="41"/>
      <c r="C138" s="42"/>
      <c r="D138" s="233" t="s">
        <v>325</v>
      </c>
      <c r="E138" s="42"/>
      <c r="F138" s="234" t="s">
        <v>4151</v>
      </c>
      <c r="G138" s="42"/>
      <c r="H138" s="42"/>
      <c r="I138" s="235"/>
      <c r="J138" s="42"/>
      <c r="K138" s="42"/>
      <c r="L138" s="46"/>
      <c r="M138" s="236"/>
      <c r="N138" s="237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325</v>
      </c>
      <c r="AU138" s="19" t="s">
        <v>85</v>
      </c>
    </row>
    <row r="139" s="14" customFormat="1">
      <c r="A139" s="14"/>
      <c r="B139" s="249"/>
      <c r="C139" s="250"/>
      <c r="D139" s="240" t="s">
        <v>327</v>
      </c>
      <c r="E139" s="250"/>
      <c r="F139" s="252" t="s">
        <v>4215</v>
      </c>
      <c r="G139" s="250"/>
      <c r="H139" s="253">
        <v>10573.785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327</v>
      </c>
      <c r="AU139" s="259" t="s">
        <v>85</v>
      </c>
      <c r="AV139" s="14" t="s">
        <v>85</v>
      </c>
      <c r="AW139" s="14" t="s">
        <v>4</v>
      </c>
      <c r="AX139" s="14" t="s">
        <v>82</v>
      </c>
      <c r="AY139" s="259" t="s">
        <v>207</v>
      </c>
    </row>
    <row r="140" s="2" customFormat="1" ht="16.5" customHeight="1">
      <c r="A140" s="40"/>
      <c r="B140" s="41"/>
      <c r="C140" s="214" t="s">
        <v>209</v>
      </c>
      <c r="D140" s="214" t="s">
        <v>211</v>
      </c>
      <c r="E140" s="215" t="s">
        <v>4153</v>
      </c>
      <c r="F140" s="216" t="s">
        <v>4154</v>
      </c>
      <c r="G140" s="217" t="s">
        <v>430</v>
      </c>
      <c r="H140" s="218">
        <v>556.51499999999999</v>
      </c>
      <c r="I140" s="219"/>
      <c r="J140" s="220">
        <f>ROUND(I140*H140,2)</f>
        <v>0</v>
      </c>
      <c r="K140" s="216" t="s">
        <v>323</v>
      </c>
      <c r="L140" s="46"/>
      <c r="M140" s="229" t="s">
        <v>19</v>
      </c>
      <c r="N140" s="230" t="s">
        <v>46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215</v>
      </c>
      <c r="AT140" s="226" t="s">
        <v>211</v>
      </c>
      <c r="AU140" s="226" t="s">
        <v>85</v>
      </c>
      <c r="AY140" s="19" t="s">
        <v>207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215</v>
      </c>
      <c r="BM140" s="226" t="s">
        <v>4216</v>
      </c>
    </row>
    <row r="141" s="2" customFormat="1">
      <c r="A141" s="40"/>
      <c r="B141" s="41"/>
      <c r="C141" s="42"/>
      <c r="D141" s="233" t="s">
        <v>325</v>
      </c>
      <c r="E141" s="42"/>
      <c r="F141" s="234" t="s">
        <v>4156</v>
      </c>
      <c r="G141" s="42"/>
      <c r="H141" s="42"/>
      <c r="I141" s="235"/>
      <c r="J141" s="42"/>
      <c r="K141" s="42"/>
      <c r="L141" s="46"/>
      <c r="M141" s="236"/>
      <c r="N141" s="23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325</v>
      </c>
      <c r="AU141" s="19" t="s">
        <v>85</v>
      </c>
    </row>
    <row r="142" s="2" customFormat="1" ht="24.15" customHeight="1">
      <c r="A142" s="40"/>
      <c r="B142" s="41"/>
      <c r="C142" s="214" t="s">
        <v>434</v>
      </c>
      <c r="D142" s="214" t="s">
        <v>211</v>
      </c>
      <c r="E142" s="215" t="s">
        <v>2031</v>
      </c>
      <c r="F142" s="216" t="s">
        <v>2032</v>
      </c>
      <c r="G142" s="217" t="s">
        <v>430</v>
      </c>
      <c r="H142" s="218">
        <v>556.51499999999999</v>
      </c>
      <c r="I142" s="219"/>
      <c r="J142" s="220">
        <f>ROUND(I142*H142,2)</f>
        <v>0</v>
      </c>
      <c r="K142" s="216" t="s">
        <v>323</v>
      </c>
      <c r="L142" s="46"/>
      <c r="M142" s="229" t="s">
        <v>19</v>
      </c>
      <c r="N142" s="230" t="s">
        <v>46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215</v>
      </c>
      <c r="AT142" s="226" t="s">
        <v>211</v>
      </c>
      <c r="AU142" s="226" t="s">
        <v>85</v>
      </c>
      <c r="AY142" s="19" t="s">
        <v>207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215</v>
      </c>
      <c r="BM142" s="226" t="s">
        <v>4217</v>
      </c>
    </row>
    <row r="143" s="2" customFormat="1">
      <c r="A143" s="40"/>
      <c r="B143" s="41"/>
      <c r="C143" s="42"/>
      <c r="D143" s="233" t="s">
        <v>325</v>
      </c>
      <c r="E143" s="42"/>
      <c r="F143" s="234" t="s">
        <v>2034</v>
      </c>
      <c r="G143" s="42"/>
      <c r="H143" s="42"/>
      <c r="I143" s="235"/>
      <c r="J143" s="42"/>
      <c r="K143" s="42"/>
      <c r="L143" s="46"/>
      <c r="M143" s="236"/>
      <c r="N143" s="237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325</v>
      </c>
      <c r="AU143" s="19" t="s">
        <v>85</v>
      </c>
    </row>
    <row r="144" s="12" customFormat="1" ht="25.92" customHeight="1">
      <c r="A144" s="12"/>
      <c r="B144" s="198"/>
      <c r="C144" s="199"/>
      <c r="D144" s="200" t="s">
        <v>74</v>
      </c>
      <c r="E144" s="201" t="s">
        <v>427</v>
      </c>
      <c r="F144" s="201" t="s">
        <v>3989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</f>
        <v>0</v>
      </c>
      <c r="Q144" s="206"/>
      <c r="R144" s="207">
        <f>R145</f>
        <v>0</v>
      </c>
      <c r="S144" s="206"/>
      <c r="T144" s="208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216</v>
      </c>
      <c r="AT144" s="210" t="s">
        <v>74</v>
      </c>
      <c r="AU144" s="210" t="s">
        <v>75</v>
      </c>
      <c r="AY144" s="209" t="s">
        <v>207</v>
      </c>
      <c r="BK144" s="211">
        <f>BK145</f>
        <v>0</v>
      </c>
    </row>
    <row r="145" s="12" customFormat="1" ht="22.8" customHeight="1">
      <c r="A145" s="12"/>
      <c r="B145" s="198"/>
      <c r="C145" s="199"/>
      <c r="D145" s="200" t="s">
        <v>74</v>
      </c>
      <c r="E145" s="212" t="s">
        <v>4218</v>
      </c>
      <c r="F145" s="212" t="s">
        <v>4219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P146</f>
        <v>0</v>
      </c>
      <c r="Q145" s="206"/>
      <c r="R145" s="207">
        <f>R146</f>
        <v>0</v>
      </c>
      <c r="S145" s="206"/>
      <c r="T145" s="20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216</v>
      </c>
      <c r="AT145" s="210" t="s">
        <v>74</v>
      </c>
      <c r="AU145" s="210" t="s">
        <v>82</v>
      </c>
      <c r="AY145" s="209" t="s">
        <v>207</v>
      </c>
      <c r="BK145" s="211">
        <f>BK146</f>
        <v>0</v>
      </c>
    </row>
    <row r="146" s="2" customFormat="1" ht="16.5" customHeight="1">
      <c r="A146" s="40"/>
      <c r="B146" s="41"/>
      <c r="C146" s="214" t="s">
        <v>453</v>
      </c>
      <c r="D146" s="214" t="s">
        <v>211</v>
      </c>
      <c r="E146" s="215" t="s">
        <v>4220</v>
      </c>
      <c r="F146" s="216" t="s">
        <v>4221</v>
      </c>
      <c r="G146" s="217" t="s">
        <v>4222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46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959</v>
      </c>
      <c r="AT146" s="226" t="s">
        <v>211</v>
      </c>
      <c r="AU146" s="226" t="s">
        <v>85</v>
      </c>
      <c r="AY146" s="19" t="s">
        <v>207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959</v>
      </c>
      <c r="BM146" s="226" t="s">
        <v>4223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TuX305gNB7qnJVcuMNi8AqKWmXS90DailiXoz8M4eS1ZrKD6Id2DCtpaCnkonsjscub81vFe7bCklisyWUVjcQ==" hashValue="RDHl1vyle0JFH98AHEbDMsUTMtxelxpWg6xJRG98FUOyIzAvcJu5FlRSnTpSHG6ugZ2ACmw4ueFOWKlqPoE+4A==" algorithmName="SHA-512" password="C46D"/>
  <autoFilter ref="C91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1_02/961044111"/>
    <hyperlink ref="F101" r:id="rId2" display="https://podminky.urs.cz/item/CS_URS_2021_02/961055111"/>
    <hyperlink ref="F108" r:id="rId3" display="https://podminky.urs.cz/item/CS_URS_2021_02/965042241"/>
    <hyperlink ref="F112" r:id="rId4" display="https://podminky.urs.cz/item/CS_URS_2021_02/965049112"/>
    <hyperlink ref="F117" r:id="rId5" display="https://podminky.urs.cz/item/CS_URS_2021_02/978071261"/>
    <hyperlink ref="F122" r:id="rId6" display="https://podminky.urs.cz/item/CS_URS_2021_02/978071221"/>
    <hyperlink ref="F130" r:id="rId7" display="https://podminky.urs.cz/item/CS_URS_2021_02/981011412"/>
    <hyperlink ref="F136" r:id="rId8" display="https://podminky.urs.cz/item/CS_URS_2021_02/997006512"/>
    <hyperlink ref="F138" r:id="rId9" display="https://podminky.urs.cz/item/CS_URS_2021_02/997006519"/>
    <hyperlink ref="F141" r:id="rId10" display="https://podminky.urs.cz/item/CS_URS_2021_02/997006551"/>
    <hyperlink ref="F143" r:id="rId11" display="https://podminky.urs.cz/item/CS_URS_2021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4224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SO.101.1 -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4226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4224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SO.101.1 -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0" t="s">
        <v>187</v>
      </c>
      <c r="K86" s="191" t="s">
        <v>197</v>
      </c>
      <c r="L86" s="192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205</v>
      </c>
      <c r="F88" s="201" t="s">
        <v>206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82</v>
      </c>
      <c r="AT88" s="210" t="s">
        <v>74</v>
      </c>
      <c r="AU88" s="210" t="s">
        <v>75</v>
      </c>
      <c r="AY88" s="209" t="s">
        <v>207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361</v>
      </c>
      <c r="F89" s="212" t="s">
        <v>4227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74</v>
      </c>
      <c r="AU89" s="210" t="s">
        <v>82</v>
      </c>
      <c r="AY89" s="209" t="s">
        <v>207</v>
      </c>
      <c r="BK89" s="211">
        <f>BK90</f>
        <v>0</v>
      </c>
    </row>
    <row r="90" s="2" customFormat="1" ht="16.5" customHeight="1">
      <c r="A90" s="40"/>
      <c r="B90" s="41"/>
      <c r="C90" s="214" t="s">
        <v>82</v>
      </c>
      <c r="D90" s="214" t="s">
        <v>211</v>
      </c>
      <c r="E90" s="215" t="s">
        <v>4228</v>
      </c>
      <c r="F90" s="216" t="s">
        <v>4229</v>
      </c>
      <c r="G90" s="217" t="s">
        <v>214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215</v>
      </c>
      <c r="AT90" s="226" t="s">
        <v>211</v>
      </c>
      <c r="AU90" s="226" t="s">
        <v>85</v>
      </c>
      <c r="AY90" s="19" t="s">
        <v>207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82</v>
      </c>
      <c r="BK90" s="227">
        <f>ROUND(I90*H90,2)</f>
        <v>0</v>
      </c>
      <c r="BL90" s="19" t="s">
        <v>215</v>
      </c>
      <c r="BM90" s="226" t="s">
        <v>4230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DtAmIybwXDUWhOHlZSDPprBsn9wB4M1o2TsC627AASJ4X8cfVQp+c2MKDq8xAvqT7C6Hd8pxuKloeCEgWv4XTg==" hashValue="jutegWk/kWqvWSTyUp+gm6UliL5u9VjOILar1epdZQFCNZLjfka/UodXKf/HnuZWjOdgRn6GOgNVwbIa9mWDo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4231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ROUND((SUM(BE93:BE165)),  2)</f>
        <v>0</v>
      </c>
      <c r="G35" s="40"/>
      <c r="H35" s="40"/>
      <c r="I35" s="159">
        <v>0.20999999999999999</v>
      </c>
      <c r="J35" s="158">
        <f>ROUND(((SUM(BE93:BE165))*I35),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ROUND((SUM(BF93:BF165)),  2)</f>
        <v>0</v>
      </c>
      <c r="G36" s="40"/>
      <c r="H36" s="40"/>
      <c r="I36" s="159">
        <v>0.14999999999999999</v>
      </c>
      <c r="J36" s="158">
        <f>ROUND(((SUM(BF93:BF165))*I36),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ROUND((SUM(BG93:BG165)),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ROUND((SUM(BH93:BH165)),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ROUND((SUM(BI93:BI165)),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VON.1 -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4233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4234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4235</v>
      </c>
      <c r="E66" s="184"/>
      <c r="F66" s="184"/>
      <c r="G66" s="184"/>
      <c r="H66" s="184"/>
      <c r="I66" s="184"/>
      <c r="J66" s="185">
        <f>J106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4236</v>
      </c>
      <c r="E67" s="184"/>
      <c r="F67" s="184"/>
      <c r="G67" s="184"/>
      <c r="H67" s="184"/>
      <c r="I67" s="184"/>
      <c r="J67" s="185">
        <f>J109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4237</v>
      </c>
      <c r="E68" s="184"/>
      <c r="F68" s="184"/>
      <c r="G68" s="184"/>
      <c r="H68" s="184"/>
      <c r="I68" s="184"/>
      <c r="J68" s="185">
        <f>J122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4238</v>
      </c>
      <c r="E69" s="184"/>
      <c r="F69" s="184"/>
      <c r="G69" s="184"/>
      <c r="H69" s="184"/>
      <c r="I69" s="184"/>
      <c r="J69" s="185">
        <f>J139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4239</v>
      </c>
      <c r="E70" s="184"/>
      <c r="F70" s="184"/>
      <c r="G70" s="184"/>
      <c r="H70" s="184"/>
      <c r="I70" s="184"/>
      <c r="J70" s="185">
        <f>J144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4240</v>
      </c>
      <c r="E71" s="184"/>
      <c r="F71" s="184"/>
      <c r="G71" s="184"/>
      <c r="H71" s="184"/>
      <c r="I71" s="184"/>
      <c r="J71" s="185">
        <f>J148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Sportovní hala pro tělesnou výchovu NOVÁ PAKA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180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4231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182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VON.1 - ROZPOČET/VV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Nová Paka</v>
      </c>
      <c r="G87" s="42"/>
      <c r="H87" s="42"/>
      <c r="I87" s="34" t="s">
        <v>23</v>
      </c>
      <c r="J87" s="74" t="str">
        <f>IF(J14="","",J14)</f>
        <v>8. 11. 2021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Královéhradecký kraj</v>
      </c>
      <c r="G89" s="42"/>
      <c r="H89" s="42"/>
      <c r="I89" s="34" t="s">
        <v>32</v>
      </c>
      <c r="J89" s="38" t="str">
        <f>E23</f>
        <v>INTERPLAN-CZ,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37</v>
      </c>
      <c r="J90" s="38" t="str">
        <f>E26</f>
        <v>Rozpočtování staveb Šebela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193</v>
      </c>
      <c r="D92" s="190" t="s">
        <v>60</v>
      </c>
      <c r="E92" s="190" t="s">
        <v>56</v>
      </c>
      <c r="F92" s="190" t="s">
        <v>57</v>
      </c>
      <c r="G92" s="190" t="s">
        <v>194</v>
      </c>
      <c r="H92" s="190" t="s">
        <v>195</v>
      </c>
      <c r="I92" s="190" t="s">
        <v>196</v>
      </c>
      <c r="J92" s="190" t="s">
        <v>187</v>
      </c>
      <c r="K92" s="191" t="s">
        <v>197</v>
      </c>
      <c r="L92" s="192"/>
      <c r="M92" s="94" t="s">
        <v>19</v>
      </c>
      <c r="N92" s="95" t="s">
        <v>45</v>
      </c>
      <c r="O92" s="95" t="s">
        <v>198</v>
      </c>
      <c r="P92" s="95" t="s">
        <v>199</v>
      </c>
      <c r="Q92" s="95" t="s">
        <v>200</v>
      </c>
      <c r="R92" s="95" t="s">
        <v>201</v>
      </c>
      <c r="S92" s="95" t="s">
        <v>202</v>
      </c>
      <c r="T92" s="96" t="s">
        <v>203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204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0</v>
      </c>
      <c r="S93" s="98"/>
      <c r="T93" s="196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188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74</v>
      </c>
      <c r="E94" s="201" t="s">
        <v>4241</v>
      </c>
      <c r="F94" s="201" t="s">
        <v>4242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P95+P106+P109+P122+P139+P144+P148</f>
        <v>0</v>
      </c>
      <c r="Q94" s="206"/>
      <c r="R94" s="207">
        <f>R95+R106+R109+R122+R139+R144+R148</f>
        <v>0</v>
      </c>
      <c r="S94" s="206"/>
      <c r="T94" s="208">
        <f>T95+T106+T109+T122+T139+T144+T148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361</v>
      </c>
      <c r="AT94" s="210" t="s">
        <v>74</v>
      </c>
      <c r="AU94" s="210" t="s">
        <v>75</v>
      </c>
      <c r="AY94" s="209" t="s">
        <v>207</v>
      </c>
      <c r="BK94" s="211">
        <f>BK95+BK106+BK109+BK122+BK139+BK144+BK148</f>
        <v>0</v>
      </c>
    </row>
    <row r="95" s="12" customFormat="1" ht="22.8" customHeight="1">
      <c r="A95" s="12"/>
      <c r="B95" s="198"/>
      <c r="C95" s="199"/>
      <c r="D95" s="200" t="s">
        <v>74</v>
      </c>
      <c r="E95" s="212" t="s">
        <v>4243</v>
      </c>
      <c r="F95" s="212" t="s">
        <v>4244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SUM(P96:P105)</f>
        <v>0</v>
      </c>
      <c r="Q95" s="206"/>
      <c r="R95" s="207">
        <f>SUM(R96:R105)</f>
        <v>0</v>
      </c>
      <c r="S95" s="206"/>
      <c r="T95" s="208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361</v>
      </c>
      <c r="AT95" s="210" t="s">
        <v>74</v>
      </c>
      <c r="AU95" s="210" t="s">
        <v>82</v>
      </c>
      <c r="AY95" s="209" t="s">
        <v>207</v>
      </c>
      <c r="BK95" s="211">
        <f>SUM(BK96:BK105)</f>
        <v>0</v>
      </c>
    </row>
    <row r="96" s="2" customFormat="1" ht="16.5" customHeight="1">
      <c r="A96" s="40"/>
      <c r="B96" s="41"/>
      <c r="C96" s="214" t="s">
        <v>82</v>
      </c>
      <c r="D96" s="214" t="s">
        <v>211</v>
      </c>
      <c r="E96" s="215" t="s">
        <v>4245</v>
      </c>
      <c r="F96" s="216" t="s">
        <v>4246</v>
      </c>
      <c r="G96" s="217" t="s">
        <v>4247</v>
      </c>
      <c r="H96" s="218">
        <v>1</v>
      </c>
      <c r="I96" s="219"/>
      <c r="J96" s="220">
        <f>ROUND(I96*H96,2)</f>
        <v>0</v>
      </c>
      <c r="K96" s="216" t="s">
        <v>323</v>
      </c>
      <c r="L96" s="46"/>
      <c r="M96" s="229" t="s">
        <v>19</v>
      </c>
      <c r="N96" s="230" t="s">
        <v>46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4248</v>
      </c>
      <c r="AT96" s="226" t="s">
        <v>211</v>
      </c>
      <c r="AU96" s="226" t="s">
        <v>85</v>
      </c>
      <c r="AY96" s="19" t="s">
        <v>207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4248</v>
      </c>
      <c r="BM96" s="226" t="s">
        <v>4249</v>
      </c>
    </row>
    <row r="97" s="2" customFormat="1">
      <c r="A97" s="40"/>
      <c r="B97" s="41"/>
      <c r="C97" s="42"/>
      <c r="D97" s="233" t="s">
        <v>325</v>
      </c>
      <c r="E97" s="42"/>
      <c r="F97" s="234" t="s">
        <v>4250</v>
      </c>
      <c r="G97" s="42"/>
      <c r="H97" s="42"/>
      <c r="I97" s="235"/>
      <c r="J97" s="42"/>
      <c r="K97" s="42"/>
      <c r="L97" s="46"/>
      <c r="M97" s="236"/>
      <c r="N97" s="237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325</v>
      </c>
      <c r="AU97" s="19" t="s">
        <v>85</v>
      </c>
    </row>
    <row r="98" s="2" customFormat="1" ht="16.5" customHeight="1">
      <c r="A98" s="40"/>
      <c r="B98" s="41"/>
      <c r="C98" s="214" t="s">
        <v>85</v>
      </c>
      <c r="D98" s="214" t="s">
        <v>211</v>
      </c>
      <c r="E98" s="215" t="s">
        <v>4251</v>
      </c>
      <c r="F98" s="216" t="s">
        <v>4252</v>
      </c>
      <c r="G98" s="217" t="s">
        <v>4247</v>
      </c>
      <c r="H98" s="218">
        <v>1</v>
      </c>
      <c r="I98" s="219"/>
      <c r="J98" s="220">
        <f>ROUND(I98*H98,2)</f>
        <v>0</v>
      </c>
      <c r="K98" s="216" t="s">
        <v>323</v>
      </c>
      <c r="L98" s="46"/>
      <c r="M98" s="229" t="s">
        <v>19</v>
      </c>
      <c r="N98" s="230" t="s">
        <v>46</v>
      </c>
      <c r="O98" s="86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4248</v>
      </c>
      <c r="AT98" s="226" t="s">
        <v>211</v>
      </c>
      <c r="AU98" s="226" t="s">
        <v>85</v>
      </c>
      <c r="AY98" s="19" t="s">
        <v>207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4248</v>
      </c>
      <c r="BM98" s="226" t="s">
        <v>4253</v>
      </c>
    </row>
    <row r="99" s="2" customFormat="1">
      <c r="A99" s="40"/>
      <c r="B99" s="41"/>
      <c r="C99" s="42"/>
      <c r="D99" s="233" t="s">
        <v>325</v>
      </c>
      <c r="E99" s="42"/>
      <c r="F99" s="234" t="s">
        <v>4254</v>
      </c>
      <c r="G99" s="42"/>
      <c r="H99" s="42"/>
      <c r="I99" s="235"/>
      <c r="J99" s="42"/>
      <c r="K99" s="42"/>
      <c r="L99" s="46"/>
      <c r="M99" s="236"/>
      <c r="N99" s="237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325</v>
      </c>
      <c r="AU99" s="19" t="s">
        <v>85</v>
      </c>
    </row>
    <row r="100" s="13" customFormat="1">
      <c r="A100" s="13"/>
      <c r="B100" s="238"/>
      <c r="C100" s="239"/>
      <c r="D100" s="240" t="s">
        <v>327</v>
      </c>
      <c r="E100" s="241" t="s">
        <v>19</v>
      </c>
      <c r="F100" s="242" t="s">
        <v>4255</v>
      </c>
      <c r="G100" s="239"/>
      <c r="H100" s="241" t="s">
        <v>19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327</v>
      </c>
      <c r="AU100" s="248" t="s">
        <v>85</v>
      </c>
      <c r="AV100" s="13" t="s">
        <v>82</v>
      </c>
      <c r="AW100" s="13" t="s">
        <v>36</v>
      </c>
      <c r="AX100" s="13" t="s">
        <v>75</v>
      </c>
      <c r="AY100" s="248" t="s">
        <v>207</v>
      </c>
    </row>
    <row r="101" s="14" customFormat="1">
      <c r="A101" s="14"/>
      <c r="B101" s="249"/>
      <c r="C101" s="250"/>
      <c r="D101" s="240" t="s">
        <v>327</v>
      </c>
      <c r="E101" s="251" t="s">
        <v>19</v>
      </c>
      <c r="F101" s="252" t="s">
        <v>82</v>
      </c>
      <c r="G101" s="250"/>
      <c r="H101" s="253">
        <v>1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9" t="s">
        <v>327</v>
      </c>
      <c r="AU101" s="259" t="s">
        <v>85</v>
      </c>
      <c r="AV101" s="14" t="s">
        <v>85</v>
      </c>
      <c r="AW101" s="14" t="s">
        <v>36</v>
      </c>
      <c r="AX101" s="14" t="s">
        <v>82</v>
      </c>
      <c r="AY101" s="259" t="s">
        <v>207</v>
      </c>
    </row>
    <row r="102" s="2" customFormat="1" ht="16.5" customHeight="1">
      <c r="A102" s="40"/>
      <c r="B102" s="41"/>
      <c r="C102" s="214" t="s">
        <v>216</v>
      </c>
      <c r="D102" s="214" t="s">
        <v>211</v>
      </c>
      <c r="E102" s="215" t="s">
        <v>4256</v>
      </c>
      <c r="F102" s="216" t="s">
        <v>4257</v>
      </c>
      <c r="G102" s="217" t="s">
        <v>4247</v>
      </c>
      <c r="H102" s="218">
        <v>1</v>
      </c>
      <c r="I102" s="219"/>
      <c r="J102" s="220">
        <f>ROUND(I102*H102,2)</f>
        <v>0</v>
      </c>
      <c r="K102" s="216" t="s">
        <v>323</v>
      </c>
      <c r="L102" s="46"/>
      <c r="M102" s="229" t="s">
        <v>19</v>
      </c>
      <c r="N102" s="230" t="s">
        <v>46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4248</v>
      </c>
      <c r="AT102" s="226" t="s">
        <v>211</v>
      </c>
      <c r="AU102" s="226" t="s">
        <v>85</v>
      </c>
      <c r="AY102" s="19" t="s">
        <v>207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4248</v>
      </c>
      <c r="BM102" s="226" t="s">
        <v>4258</v>
      </c>
    </row>
    <row r="103" s="2" customFormat="1">
      <c r="A103" s="40"/>
      <c r="B103" s="41"/>
      <c r="C103" s="42"/>
      <c r="D103" s="233" t="s">
        <v>325</v>
      </c>
      <c r="E103" s="42"/>
      <c r="F103" s="234" t="s">
        <v>4259</v>
      </c>
      <c r="G103" s="42"/>
      <c r="H103" s="42"/>
      <c r="I103" s="235"/>
      <c r="J103" s="42"/>
      <c r="K103" s="42"/>
      <c r="L103" s="46"/>
      <c r="M103" s="236"/>
      <c r="N103" s="23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325</v>
      </c>
      <c r="AU103" s="19" t="s">
        <v>85</v>
      </c>
    </row>
    <row r="104" s="2" customFormat="1" ht="16.5" customHeight="1">
      <c r="A104" s="40"/>
      <c r="B104" s="41"/>
      <c r="C104" s="214" t="s">
        <v>215</v>
      </c>
      <c r="D104" s="214" t="s">
        <v>211</v>
      </c>
      <c r="E104" s="215" t="s">
        <v>4260</v>
      </c>
      <c r="F104" s="216" t="s">
        <v>4261</v>
      </c>
      <c r="G104" s="217" t="s">
        <v>4247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9" t="s">
        <v>19</v>
      </c>
      <c r="N104" s="230" t="s">
        <v>46</v>
      </c>
      <c r="O104" s="86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4248</v>
      </c>
      <c r="AT104" s="226" t="s">
        <v>211</v>
      </c>
      <c r="AU104" s="226" t="s">
        <v>85</v>
      </c>
      <c r="AY104" s="19" t="s">
        <v>207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4248</v>
      </c>
      <c r="BM104" s="226" t="s">
        <v>4262</v>
      </c>
    </row>
    <row r="105" s="2" customFormat="1" ht="16.5" customHeight="1">
      <c r="A105" s="40"/>
      <c r="B105" s="41"/>
      <c r="C105" s="214" t="s">
        <v>361</v>
      </c>
      <c r="D105" s="214" t="s">
        <v>211</v>
      </c>
      <c r="E105" s="215" t="s">
        <v>4263</v>
      </c>
      <c r="F105" s="216" t="s">
        <v>4264</v>
      </c>
      <c r="G105" s="217" t="s">
        <v>4247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9" t="s">
        <v>19</v>
      </c>
      <c r="N105" s="230" t="s">
        <v>46</v>
      </c>
      <c r="O105" s="86"/>
      <c r="P105" s="231">
        <f>O105*H105</f>
        <v>0</v>
      </c>
      <c r="Q105" s="231">
        <v>0</v>
      </c>
      <c r="R105" s="231">
        <f>Q105*H105</f>
        <v>0</v>
      </c>
      <c r="S105" s="231">
        <v>0</v>
      </c>
      <c r="T105" s="23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4248</v>
      </c>
      <c r="AT105" s="226" t="s">
        <v>211</v>
      </c>
      <c r="AU105" s="226" t="s">
        <v>85</v>
      </c>
      <c r="AY105" s="19" t="s">
        <v>207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4248</v>
      </c>
      <c r="BM105" s="226" t="s">
        <v>4265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4266</v>
      </c>
      <c r="F106" s="212" t="s">
        <v>4267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361</v>
      </c>
      <c r="AT106" s="210" t="s">
        <v>74</v>
      </c>
      <c r="AU106" s="210" t="s">
        <v>82</v>
      </c>
      <c r="AY106" s="209" t="s">
        <v>207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367</v>
      </c>
      <c r="D107" s="214" t="s">
        <v>211</v>
      </c>
      <c r="E107" s="215" t="s">
        <v>4268</v>
      </c>
      <c r="F107" s="216" t="s">
        <v>4269</v>
      </c>
      <c r="G107" s="217" t="s">
        <v>4247</v>
      </c>
      <c r="H107" s="218">
        <v>1</v>
      </c>
      <c r="I107" s="219"/>
      <c r="J107" s="220">
        <f>ROUND(I107*H107,2)</f>
        <v>0</v>
      </c>
      <c r="K107" s="216" t="s">
        <v>323</v>
      </c>
      <c r="L107" s="46"/>
      <c r="M107" s="229" t="s">
        <v>19</v>
      </c>
      <c r="N107" s="230" t="s">
        <v>46</v>
      </c>
      <c r="O107" s="86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4248</v>
      </c>
      <c r="AT107" s="226" t="s">
        <v>211</v>
      </c>
      <c r="AU107" s="226" t="s">
        <v>85</v>
      </c>
      <c r="AY107" s="19" t="s">
        <v>207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4248</v>
      </c>
      <c r="BM107" s="226" t="s">
        <v>4270</v>
      </c>
    </row>
    <row r="108" s="2" customFormat="1">
      <c r="A108" s="40"/>
      <c r="B108" s="41"/>
      <c r="C108" s="42"/>
      <c r="D108" s="233" t="s">
        <v>325</v>
      </c>
      <c r="E108" s="42"/>
      <c r="F108" s="234" t="s">
        <v>4271</v>
      </c>
      <c r="G108" s="42"/>
      <c r="H108" s="42"/>
      <c r="I108" s="235"/>
      <c r="J108" s="42"/>
      <c r="K108" s="42"/>
      <c r="L108" s="46"/>
      <c r="M108" s="236"/>
      <c r="N108" s="23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325</v>
      </c>
      <c r="AU108" s="19" t="s">
        <v>85</v>
      </c>
    </row>
    <row r="109" s="12" customFormat="1" ht="22.8" customHeight="1">
      <c r="A109" s="12"/>
      <c r="B109" s="198"/>
      <c r="C109" s="199"/>
      <c r="D109" s="200" t="s">
        <v>74</v>
      </c>
      <c r="E109" s="212" t="s">
        <v>4272</v>
      </c>
      <c r="F109" s="212" t="s">
        <v>4273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SUM(P110:P121)</f>
        <v>0</v>
      </c>
      <c r="Q109" s="206"/>
      <c r="R109" s="207">
        <f>SUM(R110:R121)</f>
        <v>0</v>
      </c>
      <c r="S109" s="206"/>
      <c r="T109" s="208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361</v>
      </c>
      <c r="AT109" s="210" t="s">
        <v>74</v>
      </c>
      <c r="AU109" s="210" t="s">
        <v>82</v>
      </c>
      <c r="AY109" s="209" t="s">
        <v>207</v>
      </c>
      <c r="BK109" s="211">
        <f>SUM(BK110:BK121)</f>
        <v>0</v>
      </c>
    </row>
    <row r="110" s="2" customFormat="1" ht="16.5" customHeight="1">
      <c r="A110" s="40"/>
      <c r="B110" s="41"/>
      <c r="C110" s="214" t="s">
        <v>374</v>
      </c>
      <c r="D110" s="214" t="s">
        <v>211</v>
      </c>
      <c r="E110" s="215" t="s">
        <v>4274</v>
      </c>
      <c r="F110" s="216" t="s">
        <v>4275</v>
      </c>
      <c r="G110" s="217" t="s">
        <v>4247</v>
      </c>
      <c r="H110" s="218">
        <v>1</v>
      </c>
      <c r="I110" s="219"/>
      <c r="J110" s="220">
        <f>ROUND(I110*H110,2)</f>
        <v>0</v>
      </c>
      <c r="K110" s="216" t="s">
        <v>323</v>
      </c>
      <c r="L110" s="46"/>
      <c r="M110" s="229" t="s">
        <v>19</v>
      </c>
      <c r="N110" s="230" t="s">
        <v>46</v>
      </c>
      <c r="O110" s="86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4248</v>
      </c>
      <c r="AT110" s="226" t="s">
        <v>211</v>
      </c>
      <c r="AU110" s="226" t="s">
        <v>85</v>
      </c>
      <c r="AY110" s="19" t="s">
        <v>207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4248</v>
      </c>
      <c r="BM110" s="226" t="s">
        <v>4276</v>
      </c>
    </row>
    <row r="111" s="2" customFormat="1">
      <c r="A111" s="40"/>
      <c r="B111" s="41"/>
      <c r="C111" s="42"/>
      <c r="D111" s="233" t="s">
        <v>325</v>
      </c>
      <c r="E111" s="42"/>
      <c r="F111" s="234" t="s">
        <v>4277</v>
      </c>
      <c r="G111" s="42"/>
      <c r="H111" s="42"/>
      <c r="I111" s="235"/>
      <c r="J111" s="42"/>
      <c r="K111" s="42"/>
      <c r="L111" s="46"/>
      <c r="M111" s="236"/>
      <c r="N111" s="237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325</v>
      </c>
      <c r="AU111" s="19" t="s">
        <v>85</v>
      </c>
    </row>
    <row r="112" s="13" customFormat="1">
      <c r="A112" s="13"/>
      <c r="B112" s="238"/>
      <c r="C112" s="239"/>
      <c r="D112" s="240" t="s">
        <v>327</v>
      </c>
      <c r="E112" s="241" t="s">
        <v>19</v>
      </c>
      <c r="F112" s="242" t="s">
        <v>4278</v>
      </c>
      <c r="G112" s="239"/>
      <c r="H112" s="241" t="s">
        <v>19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327</v>
      </c>
      <c r="AU112" s="248" t="s">
        <v>85</v>
      </c>
      <c r="AV112" s="13" t="s">
        <v>82</v>
      </c>
      <c r="AW112" s="13" t="s">
        <v>36</v>
      </c>
      <c r="AX112" s="13" t="s">
        <v>75</v>
      </c>
      <c r="AY112" s="248" t="s">
        <v>207</v>
      </c>
    </row>
    <row r="113" s="14" customFormat="1">
      <c r="A113" s="14"/>
      <c r="B113" s="249"/>
      <c r="C113" s="250"/>
      <c r="D113" s="240" t="s">
        <v>327</v>
      </c>
      <c r="E113" s="251" t="s">
        <v>19</v>
      </c>
      <c r="F113" s="252" t="s">
        <v>4279</v>
      </c>
      <c r="G113" s="250"/>
      <c r="H113" s="253">
        <v>1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327</v>
      </c>
      <c r="AU113" s="259" t="s">
        <v>85</v>
      </c>
      <c r="AV113" s="14" t="s">
        <v>85</v>
      </c>
      <c r="AW113" s="14" t="s">
        <v>36</v>
      </c>
      <c r="AX113" s="14" t="s">
        <v>82</v>
      </c>
      <c r="AY113" s="259" t="s">
        <v>207</v>
      </c>
    </row>
    <row r="114" s="2" customFormat="1" ht="16.5" customHeight="1">
      <c r="A114" s="40"/>
      <c r="B114" s="41"/>
      <c r="C114" s="214" t="s">
        <v>381</v>
      </c>
      <c r="D114" s="214" t="s">
        <v>211</v>
      </c>
      <c r="E114" s="215" t="s">
        <v>4280</v>
      </c>
      <c r="F114" s="216" t="s">
        <v>4281</v>
      </c>
      <c r="G114" s="217" t="s">
        <v>4247</v>
      </c>
      <c r="H114" s="218">
        <v>1</v>
      </c>
      <c r="I114" s="219"/>
      <c r="J114" s="220">
        <f>ROUND(I114*H114,2)</f>
        <v>0</v>
      </c>
      <c r="K114" s="216" t="s">
        <v>323</v>
      </c>
      <c r="L114" s="46"/>
      <c r="M114" s="229" t="s">
        <v>19</v>
      </c>
      <c r="N114" s="230" t="s">
        <v>46</v>
      </c>
      <c r="O114" s="86"/>
      <c r="P114" s="231">
        <f>O114*H114</f>
        <v>0</v>
      </c>
      <c r="Q114" s="231">
        <v>0</v>
      </c>
      <c r="R114" s="231">
        <f>Q114*H114</f>
        <v>0</v>
      </c>
      <c r="S114" s="231">
        <v>0</v>
      </c>
      <c r="T114" s="23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4248</v>
      </c>
      <c r="AT114" s="226" t="s">
        <v>211</v>
      </c>
      <c r="AU114" s="226" t="s">
        <v>85</v>
      </c>
      <c r="AY114" s="19" t="s">
        <v>207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4248</v>
      </c>
      <c r="BM114" s="226" t="s">
        <v>4282</v>
      </c>
    </row>
    <row r="115" s="2" customFormat="1">
      <c r="A115" s="40"/>
      <c r="B115" s="41"/>
      <c r="C115" s="42"/>
      <c r="D115" s="233" t="s">
        <v>325</v>
      </c>
      <c r="E115" s="42"/>
      <c r="F115" s="234" t="s">
        <v>4283</v>
      </c>
      <c r="G115" s="42"/>
      <c r="H115" s="42"/>
      <c r="I115" s="235"/>
      <c r="J115" s="42"/>
      <c r="K115" s="42"/>
      <c r="L115" s="46"/>
      <c r="M115" s="236"/>
      <c r="N115" s="23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325</v>
      </c>
      <c r="AU115" s="19" t="s">
        <v>85</v>
      </c>
    </row>
    <row r="116" s="2" customFormat="1" ht="16.5" customHeight="1">
      <c r="A116" s="40"/>
      <c r="B116" s="41"/>
      <c r="C116" s="214" t="s">
        <v>388</v>
      </c>
      <c r="D116" s="214" t="s">
        <v>211</v>
      </c>
      <c r="E116" s="215" t="s">
        <v>4284</v>
      </c>
      <c r="F116" s="216" t="s">
        <v>4285</v>
      </c>
      <c r="G116" s="217" t="s">
        <v>4247</v>
      </c>
      <c r="H116" s="218">
        <v>1</v>
      </c>
      <c r="I116" s="219"/>
      <c r="J116" s="220">
        <f>ROUND(I116*H116,2)</f>
        <v>0</v>
      </c>
      <c r="K116" s="216" t="s">
        <v>323</v>
      </c>
      <c r="L116" s="46"/>
      <c r="M116" s="229" t="s">
        <v>19</v>
      </c>
      <c r="N116" s="230" t="s">
        <v>46</v>
      </c>
      <c r="O116" s="86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4248</v>
      </c>
      <c r="AT116" s="226" t="s">
        <v>211</v>
      </c>
      <c r="AU116" s="226" t="s">
        <v>85</v>
      </c>
      <c r="AY116" s="19" t="s">
        <v>207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4248</v>
      </c>
      <c r="BM116" s="226" t="s">
        <v>4286</v>
      </c>
    </row>
    <row r="117" s="2" customFormat="1">
      <c r="A117" s="40"/>
      <c r="B117" s="41"/>
      <c r="C117" s="42"/>
      <c r="D117" s="233" t="s">
        <v>325</v>
      </c>
      <c r="E117" s="42"/>
      <c r="F117" s="234" t="s">
        <v>4287</v>
      </c>
      <c r="G117" s="42"/>
      <c r="H117" s="42"/>
      <c r="I117" s="235"/>
      <c r="J117" s="42"/>
      <c r="K117" s="42"/>
      <c r="L117" s="46"/>
      <c r="M117" s="236"/>
      <c r="N117" s="23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325</v>
      </c>
      <c r="AU117" s="19" t="s">
        <v>85</v>
      </c>
    </row>
    <row r="118" s="2" customFormat="1" ht="16.5" customHeight="1">
      <c r="A118" s="40"/>
      <c r="B118" s="41"/>
      <c r="C118" s="214" t="s">
        <v>396</v>
      </c>
      <c r="D118" s="214" t="s">
        <v>211</v>
      </c>
      <c r="E118" s="215" t="s">
        <v>4288</v>
      </c>
      <c r="F118" s="216" t="s">
        <v>4289</v>
      </c>
      <c r="G118" s="217" t="s">
        <v>4247</v>
      </c>
      <c r="H118" s="218">
        <v>1</v>
      </c>
      <c r="I118" s="219"/>
      <c r="J118" s="220">
        <f>ROUND(I118*H118,2)</f>
        <v>0</v>
      </c>
      <c r="K118" s="216" t="s">
        <v>323</v>
      </c>
      <c r="L118" s="46"/>
      <c r="M118" s="229" t="s">
        <v>19</v>
      </c>
      <c r="N118" s="230" t="s">
        <v>46</v>
      </c>
      <c r="O118" s="86"/>
      <c r="P118" s="231">
        <f>O118*H118</f>
        <v>0</v>
      </c>
      <c r="Q118" s="231">
        <v>0</v>
      </c>
      <c r="R118" s="231">
        <f>Q118*H118</f>
        <v>0</v>
      </c>
      <c r="S118" s="231">
        <v>0</v>
      </c>
      <c r="T118" s="23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4248</v>
      </c>
      <c r="AT118" s="226" t="s">
        <v>211</v>
      </c>
      <c r="AU118" s="226" t="s">
        <v>85</v>
      </c>
      <c r="AY118" s="19" t="s">
        <v>207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4248</v>
      </c>
      <c r="BM118" s="226" t="s">
        <v>4290</v>
      </c>
    </row>
    <row r="119" s="2" customFormat="1">
      <c r="A119" s="40"/>
      <c r="B119" s="41"/>
      <c r="C119" s="42"/>
      <c r="D119" s="233" t="s">
        <v>325</v>
      </c>
      <c r="E119" s="42"/>
      <c r="F119" s="234" t="s">
        <v>4291</v>
      </c>
      <c r="G119" s="42"/>
      <c r="H119" s="42"/>
      <c r="I119" s="235"/>
      <c r="J119" s="42"/>
      <c r="K119" s="42"/>
      <c r="L119" s="46"/>
      <c r="M119" s="236"/>
      <c r="N119" s="23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325</v>
      </c>
      <c r="AU119" s="19" t="s">
        <v>85</v>
      </c>
    </row>
    <row r="120" s="2" customFormat="1" ht="16.5" customHeight="1">
      <c r="A120" s="40"/>
      <c r="B120" s="41"/>
      <c r="C120" s="214" t="s">
        <v>209</v>
      </c>
      <c r="D120" s="214" t="s">
        <v>211</v>
      </c>
      <c r="E120" s="215" t="s">
        <v>4292</v>
      </c>
      <c r="F120" s="216" t="s">
        <v>4293</v>
      </c>
      <c r="G120" s="217" t="s">
        <v>4247</v>
      </c>
      <c r="H120" s="218">
        <v>1</v>
      </c>
      <c r="I120" s="219"/>
      <c r="J120" s="220">
        <f>ROUND(I120*H120,2)</f>
        <v>0</v>
      </c>
      <c r="K120" s="216" t="s">
        <v>323</v>
      </c>
      <c r="L120" s="46"/>
      <c r="M120" s="229" t="s">
        <v>19</v>
      </c>
      <c r="N120" s="230" t="s">
        <v>46</v>
      </c>
      <c r="O120" s="86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4248</v>
      </c>
      <c r="AT120" s="226" t="s">
        <v>211</v>
      </c>
      <c r="AU120" s="226" t="s">
        <v>85</v>
      </c>
      <c r="AY120" s="19" t="s">
        <v>207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4248</v>
      </c>
      <c r="BM120" s="226" t="s">
        <v>4294</v>
      </c>
    </row>
    <row r="121" s="2" customFormat="1">
      <c r="A121" s="40"/>
      <c r="B121" s="41"/>
      <c r="C121" s="42"/>
      <c r="D121" s="233" t="s">
        <v>325</v>
      </c>
      <c r="E121" s="42"/>
      <c r="F121" s="234" t="s">
        <v>4295</v>
      </c>
      <c r="G121" s="42"/>
      <c r="H121" s="42"/>
      <c r="I121" s="235"/>
      <c r="J121" s="42"/>
      <c r="K121" s="42"/>
      <c r="L121" s="46"/>
      <c r="M121" s="236"/>
      <c r="N121" s="23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325</v>
      </c>
      <c r="AU121" s="19" t="s">
        <v>85</v>
      </c>
    </row>
    <row r="122" s="12" customFormat="1" ht="22.8" customHeight="1">
      <c r="A122" s="12"/>
      <c r="B122" s="198"/>
      <c r="C122" s="199"/>
      <c r="D122" s="200" t="s">
        <v>74</v>
      </c>
      <c r="E122" s="212" t="s">
        <v>4296</v>
      </c>
      <c r="F122" s="212" t="s">
        <v>4297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SUM(P123:P138)</f>
        <v>0</v>
      </c>
      <c r="Q122" s="206"/>
      <c r="R122" s="207">
        <f>SUM(R123:R138)</f>
        <v>0</v>
      </c>
      <c r="S122" s="206"/>
      <c r="T122" s="208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361</v>
      </c>
      <c r="AT122" s="210" t="s">
        <v>74</v>
      </c>
      <c r="AU122" s="210" t="s">
        <v>82</v>
      </c>
      <c r="AY122" s="209" t="s">
        <v>207</v>
      </c>
      <c r="BK122" s="211">
        <f>SUM(BK123:BK138)</f>
        <v>0</v>
      </c>
    </row>
    <row r="123" s="2" customFormat="1" ht="16.5" customHeight="1">
      <c r="A123" s="40"/>
      <c r="B123" s="41"/>
      <c r="C123" s="214" t="s">
        <v>434</v>
      </c>
      <c r="D123" s="214" t="s">
        <v>211</v>
      </c>
      <c r="E123" s="215" t="s">
        <v>4298</v>
      </c>
      <c r="F123" s="216" t="s">
        <v>4299</v>
      </c>
      <c r="G123" s="217" t="s">
        <v>4247</v>
      </c>
      <c r="H123" s="218">
        <v>1</v>
      </c>
      <c r="I123" s="219"/>
      <c r="J123" s="220">
        <f>ROUND(I123*H123,2)</f>
        <v>0</v>
      </c>
      <c r="K123" s="216" t="s">
        <v>323</v>
      </c>
      <c r="L123" s="46"/>
      <c r="M123" s="229" t="s">
        <v>19</v>
      </c>
      <c r="N123" s="230" t="s">
        <v>46</v>
      </c>
      <c r="O123" s="86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4248</v>
      </c>
      <c r="AT123" s="226" t="s">
        <v>211</v>
      </c>
      <c r="AU123" s="226" t="s">
        <v>85</v>
      </c>
      <c r="AY123" s="19" t="s">
        <v>207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4248</v>
      </c>
      <c r="BM123" s="226" t="s">
        <v>4300</v>
      </c>
    </row>
    <row r="124" s="2" customFormat="1">
      <c r="A124" s="40"/>
      <c r="B124" s="41"/>
      <c r="C124" s="42"/>
      <c r="D124" s="233" t="s">
        <v>325</v>
      </c>
      <c r="E124" s="42"/>
      <c r="F124" s="234" t="s">
        <v>4301</v>
      </c>
      <c r="G124" s="42"/>
      <c r="H124" s="42"/>
      <c r="I124" s="235"/>
      <c r="J124" s="42"/>
      <c r="K124" s="42"/>
      <c r="L124" s="46"/>
      <c r="M124" s="236"/>
      <c r="N124" s="237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325</v>
      </c>
      <c r="AU124" s="19" t="s">
        <v>85</v>
      </c>
    </row>
    <row r="125" s="13" customFormat="1">
      <c r="A125" s="13"/>
      <c r="B125" s="238"/>
      <c r="C125" s="239"/>
      <c r="D125" s="240" t="s">
        <v>327</v>
      </c>
      <c r="E125" s="241" t="s">
        <v>19</v>
      </c>
      <c r="F125" s="242" t="s">
        <v>4302</v>
      </c>
      <c r="G125" s="239"/>
      <c r="H125" s="241" t="s">
        <v>19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327</v>
      </c>
      <c r="AU125" s="248" t="s">
        <v>85</v>
      </c>
      <c r="AV125" s="13" t="s">
        <v>82</v>
      </c>
      <c r="AW125" s="13" t="s">
        <v>36</v>
      </c>
      <c r="AX125" s="13" t="s">
        <v>75</v>
      </c>
      <c r="AY125" s="248" t="s">
        <v>207</v>
      </c>
    </row>
    <row r="126" s="13" customFormat="1">
      <c r="A126" s="13"/>
      <c r="B126" s="238"/>
      <c r="C126" s="239"/>
      <c r="D126" s="240" t="s">
        <v>327</v>
      </c>
      <c r="E126" s="241" t="s">
        <v>19</v>
      </c>
      <c r="F126" s="242" t="s">
        <v>4303</v>
      </c>
      <c r="G126" s="239"/>
      <c r="H126" s="241" t="s">
        <v>19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327</v>
      </c>
      <c r="AU126" s="248" t="s">
        <v>85</v>
      </c>
      <c r="AV126" s="13" t="s">
        <v>82</v>
      </c>
      <c r="AW126" s="13" t="s">
        <v>36</v>
      </c>
      <c r="AX126" s="13" t="s">
        <v>75</v>
      </c>
      <c r="AY126" s="248" t="s">
        <v>207</v>
      </c>
    </row>
    <row r="127" s="14" customFormat="1">
      <c r="A127" s="14"/>
      <c r="B127" s="249"/>
      <c r="C127" s="250"/>
      <c r="D127" s="240" t="s">
        <v>327</v>
      </c>
      <c r="E127" s="251" t="s">
        <v>19</v>
      </c>
      <c r="F127" s="252" t="s">
        <v>4279</v>
      </c>
      <c r="G127" s="250"/>
      <c r="H127" s="253">
        <v>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327</v>
      </c>
      <c r="AU127" s="259" t="s">
        <v>85</v>
      </c>
      <c r="AV127" s="14" t="s">
        <v>85</v>
      </c>
      <c r="AW127" s="14" t="s">
        <v>36</v>
      </c>
      <c r="AX127" s="14" t="s">
        <v>82</v>
      </c>
      <c r="AY127" s="259" t="s">
        <v>207</v>
      </c>
    </row>
    <row r="128" s="2" customFormat="1" ht="16.5" customHeight="1">
      <c r="A128" s="40"/>
      <c r="B128" s="41"/>
      <c r="C128" s="214" t="s">
        <v>453</v>
      </c>
      <c r="D128" s="214" t="s">
        <v>211</v>
      </c>
      <c r="E128" s="215" t="s">
        <v>4304</v>
      </c>
      <c r="F128" s="216" t="s">
        <v>4305</v>
      </c>
      <c r="G128" s="217" t="s">
        <v>4247</v>
      </c>
      <c r="H128" s="218">
        <v>1</v>
      </c>
      <c r="I128" s="219"/>
      <c r="J128" s="220">
        <f>ROUND(I128*H128,2)</f>
        <v>0</v>
      </c>
      <c r="K128" s="216" t="s">
        <v>323</v>
      </c>
      <c r="L128" s="46"/>
      <c r="M128" s="229" t="s">
        <v>19</v>
      </c>
      <c r="N128" s="230" t="s">
        <v>46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4248</v>
      </c>
      <c r="AT128" s="226" t="s">
        <v>211</v>
      </c>
      <c r="AU128" s="226" t="s">
        <v>85</v>
      </c>
      <c r="AY128" s="19" t="s">
        <v>207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4248</v>
      </c>
      <c r="BM128" s="226" t="s">
        <v>4306</v>
      </c>
    </row>
    <row r="129" s="2" customFormat="1">
      <c r="A129" s="40"/>
      <c r="B129" s="41"/>
      <c r="C129" s="42"/>
      <c r="D129" s="233" t="s">
        <v>325</v>
      </c>
      <c r="E129" s="42"/>
      <c r="F129" s="234" t="s">
        <v>4307</v>
      </c>
      <c r="G129" s="42"/>
      <c r="H129" s="42"/>
      <c r="I129" s="235"/>
      <c r="J129" s="42"/>
      <c r="K129" s="42"/>
      <c r="L129" s="46"/>
      <c r="M129" s="236"/>
      <c r="N129" s="237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325</v>
      </c>
      <c r="AU129" s="19" t="s">
        <v>85</v>
      </c>
    </row>
    <row r="130" s="2" customFormat="1" ht="16.5" customHeight="1">
      <c r="A130" s="40"/>
      <c r="B130" s="41"/>
      <c r="C130" s="214" t="s">
        <v>466</v>
      </c>
      <c r="D130" s="214" t="s">
        <v>211</v>
      </c>
      <c r="E130" s="215" t="s">
        <v>4308</v>
      </c>
      <c r="F130" s="216" t="s">
        <v>4309</v>
      </c>
      <c r="G130" s="217" t="s">
        <v>4247</v>
      </c>
      <c r="H130" s="218">
        <v>1</v>
      </c>
      <c r="I130" s="219"/>
      <c r="J130" s="220">
        <f>ROUND(I130*H130,2)</f>
        <v>0</v>
      </c>
      <c r="K130" s="216" t="s">
        <v>323</v>
      </c>
      <c r="L130" s="46"/>
      <c r="M130" s="229" t="s">
        <v>19</v>
      </c>
      <c r="N130" s="230" t="s">
        <v>46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4248</v>
      </c>
      <c r="AT130" s="226" t="s">
        <v>211</v>
      </c>
      <c r="AU130" s="226" t="s">
        <v>85</v>
      </c>
      <c r="AY130" s="19" t="s">
        <v>207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4248</v>
      </c>
      <c r="BM130" s="226" t="s">
        <v>4310</v>
      </c>
    </row>
    <row r="131" s="2" customFormat="1">
      <c r="A131" s="40"/>
      <c r="B131" s="41"/>
      <c r="C131" s="42"/>
      <c r="D131" s="233" t="s">
        <v>325</v>
      </c>
      <c r="E131" s="42"/>
      <c r="F131" s="234" t="s">
        <v>4311</v>
      </c>
      <c r="G131" s="42"/>
      <c r="H131" s="42"/>
      <c r="I131" s="235"/>
      <c r="J131" s="42"/>
      <c r="K131" s="42"/>
      <c r="L131" s="46"/>
      <c r="M131" s="236"/>
      <c r="N131" s="23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325</v>
      </c>
      <c r="AU131" s="19" t="s">
        <v>85</v>
      </c>
    </row>
    <row r="132" s="13" customFormat="1">
      <c r="A132" s="13"/>
      <c r="B132" s="238"/>
      <c r="C132" s="239"/>
      <c r="D132" s="240" t="s">
        <v>327</v>
      </c>
      <c r="E132" s="241" t="s">
        <v>19</v>
      </c>
      <c r="F132" s="242" t="s">
        <v>4312</v>
      </c>
      <c r="G132" s="239"/>
      <c r="H132" s="241" t="s">
        <v>19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327</v>
      </c>
      <c r="AU132" s="248" t="s">
        <v>85</v>
      </c>
      <c r="AV132" s="13" t="s">
        <v>82</v>
      </c>
      <c r="AW132" s="13" t="s">
        <v>36</v>
      </c>
      <c r="AX132" s="13" t="s">
        <v>75</v>
      </c>
      <c r="AY132" s="248" t="s">
        <v>207</v>
      </c>
    </row>
    <row r="133" s="14" customFormat="1">
      <c r="A133" s="14"/>
      <c r="B133" s="249"/>
      <c r="C133" s="250"/>
      <c r="D133" s="240" t="s">
        <v>327</v>
      </c>
      <c r="E133" s="251" t="s">
        <v>19</v>
      </c>
      <c r="F133" s="252" t="s">
        <v>4313</v>
      </c>
      <c r="G133" s="250"/>
      <c r="H133" s="253">
        <v>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327</v>
      </c>
      <c r="AU133" s="259" t="s">
        <v>85</v>
      </c>
      <c r="AV133" s="14" t="s">
        <v>85</v>
      </c>
      <c r="AW133" s="14" t="s">
        <v>36</v>
      </c>
      <c r="AX133" s="14" t="s">
        <v>82</v>
      </c>
      <c r="AY133" s="259" t="s">
        <v>207</v>
      </c>
    </row>
    <row r="134" s="2" customFormat="1" ht="16.5" customHeight="1">
      <c r="A134" s="40"/>
      <c r="B134" s="41"/>
      <c r="C134" s="214" t="s">
        <v>8</v>
      </c>
      <c r="D134" s="214" t="s">
        <v>211</v>
      </c>
      <c r="E134" s="215" t="s">
        <v>4314</v>
      </c>
      <c r="F134" s="216" t="s">
        <v>4315</v>
      </c>
      <c r="G134" s="217" t="s">
        <v>4247</v>
      </c>
      <c r="H134" s="218">
        <v>1</v>
      </c>
      <c r="I134" s="219"/>
      <c r="J134" s="220">
        <f>ROUND(I134*H134,2)</f>
        <v>0</v>
      </c>
      <c r="K134" s="216" t="s">
        <v>323</v>
      </c>
      <c r="L134" s="46"/>
      <c r="M134" s="229" t="s">
        <v>19</v>
      </c>
      <c r="N134" s="230" t="s">
        <v>46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4248</v>
      </c>
      <c r="AT134" s="226" t="s">
        <v>211</v>
      </c>
      <c r="AU134" s="226" t="s">
        <v>85</v>
      </c>
      <c r="AY134" s="19" t="s">
        <v>207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4248</v>
      </c>
      <c r="BM134" s="226" t="s">
        <v>4316</v>
      </c>
    </row>
    <row r="135" s="2" customFormat="1">
      <c r="A135" s="40"/>
      <c r="B135" s="41"/>
      <c r="C135" s="42"/>
      <c r="D135" s="233" t="s">
        <v>325</v>
      </c>
      <c r="E135" s="42"/>
      <c r="F135" s="234" t="s">
        <v>4317</v>
      </c>
      <c r="G135" s="42"/>
      <c r="H135" s="42"/>
      <c r="I135" s="235"/>
      <c r="J135" s="42"/>
      <c r="K135" s="42"/>
      <c r="L135" s="46"/>
      <c r="M135" s="236"/>
      <c r="N135" s="23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325</v>
      </c>
      <c r="AU135" s="19" t="s">
        <v>85</v>
      </c>
    </row>
    <row r="136" s="2" customFormat="1" ht="24.15" customHeight="1">
      <c r="A136" s="40"/>
      <c r="B136" s="41"/>
      <c r="C136" s="214" t="s">
        <v>486</v>
      </c>
      <c r="D136" s="214" t="s">
        <v>211</v>
      </c>
      <c r="E136" s="215" t="s">
        <v>4318</v>
      </c>
      <c r="F136" s="216" t="s">
        <v>4319</v>
      </c>
      <c r="G136" s="217" t="s">
        <v>19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9" t="s">
        <v>19</v>
      </c>
      <c r="N136" s="230" t="s">
        <v>46</v>
      </c>
      <c r="O136" s="86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4248</v>
      </c>
      <c r="AT136" s="226" t="s">
        <v>211</v>
      </c>
      <c r="AU136" s="226" t="s">
        <v>85</v>
      </c>
      <c r="AY136" s="19" t="s">
        <v>207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4248</v>
      </c>
      <c r="BM136" s="226" t="s">
        <v>4320</v>
      </c>
    </row>
    <row r="137" s="2" customFormat="1" ht="16.5" customHeight="1">
      <c r="A137" s="40"/>
      <c r="B137" s="41"/>
      <c r="C137" s="214" t="s">
        <v>493</v>
      </c>
      <c r="D137" s="214" t="s">
        <v>211</v>
      </c>
      <c r="E137" s="215" t="s">
        <v>4321</v>
      </c>
      <c r="F137" s="216" t="s">
        <v>4322</v>
      </c>
      <c r="G137" s="217" t="s">
        <v>4247</v>
      </c>
      <c r="H137" s="218">
        <v>1</v>
      </c>
      <c r="I137" s="219"/>
      <c r="J137" s="220">
        <f>ROUND(I137*H137,2)</f>
        <v>0</v>
      </c>
      <c r="K137" s="216" t="s">
        <v>323</v>
      </c>
      <c r="L137" s="46"/>
      <c r="M137" s="229" t="s">
        <v>19</v>
      </c>
      <c r="N137" s="230" t="s">
        <v>46</v>
      </c>
      <c r="O137" s="86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4248</v>
      </c>
      <c r="AT137" s="226" t="s">
        <v>211</v>
      </c>
      <c r="AU137" s="226" t="s">
        <v>85</v>
      </c>
      <c r="AY137" s="19" t="s">
        <v>207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4248</v>
      </c>
      <c r="BM137" s="226" t="s">
        <v>4323</v>
      </c>
    </row>
    <row r="138" s="2" customFormat="1">
      <c r="A138" s="40"/>
      <c r="B138" s="41"/>
      <c r="C138" s="42"/>
      <c r="D138" s="233" t="s">
        <v>325</v>
      </c>
      <c r="E138" s="42"/>
      <c r="F138" s="234" t="s">
        <v>4324</v>
      </c>
      <c r="G138" s="42"/>
      <c r="H138" s="42"/>
      <c r="I138" s="235"/>
      <c r="J138" s="42"/>
      <c r="K138" s="42"/>
      <c r="L138" s="46"/>
      <c r="M138" s="236"/>
      <c r="N138" s="237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325</v>
      </c>
      <c r="AU138" s="19" t="s">
        <v>85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4325</v>
      </c>
      <c r="F139" s="212" t="s">
        <v>4326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361</v>
      </c>
      <c r="AT139" s="210" t="s">
        <v>74</v>
      </c>
      <c r="AU139" s="210" t="s">
        <v>82</v>
      </c>
      <c r="AY139" s="209" t="s">
        <v>207</v>
      </c>
      <c r="BK139" s="211">
        <f>SUM(BK140:BK143)</f>
        <v>0</v>
      </c>
    </row>
    <row r="140" s="2" customFormat="1" ht="16.5" customHeight="1">
      <c r="A140" s="40"/>
      <c r="B140" s="41"/>
      <c r="C140" s="214" t="s">
        <v>502</v>
      </c>
      <c r="D140" s="214" t="s">
        <v>211</v>
      </c>
      <c r="E140" s="215" t="s">
        <v>4327</v>
      </c>
      <c r="F140" s="216" t="s">
        <v>4328</v>
      </c>
      <c r="G140" s="217" t="s">
        <v>4247</v>
      </c>
      <c r="H140" s="218">
        <v>1</v>
      </c>
      <c r="I140" s="219"/>
      <c r="J140" s="220">
        <f>ROUND(I140*H140,2)</f>
        <v>0</v>
      </c>
      <c r="K140" s="216" t="s">
        <v>323</v>
      </c>
      <c r="L140" s="46"/>
      <c r="M140" s="229" t="s">
        <v>19</v>
      </c>
      <c r="N140" s="230" t="s">
        <v>46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4248</v>
      </c>
      <c r="AT140" s="226" t="s">
        <v>211</v>
      </c>
      <c r="AU140" s="226" t="s">
        <v>85</v>
      </c>
      <c r="AY140" s="19" t="s">
        <v>207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4248</v>
      </c>
      <c r="BM140" s="226" t="s">
        <v>4329</v>
      </c>
    </row>
    <row r="141" s="2" customFormat="1">
      <c r="A141" s="40"/>
      <c r="B141" s="41"/>
      <c r="C141" s="42"/>
      <c r="D141" s="233" t="s">
        <v>325</v>
      </c>
      <c r="E141" s="42"/>
      <c r="F141" s="234" t="s">
        <v>4330</v>
      </c>
      <c r="G141" s="42"/>
      <c r="H141" s="42"/>
      <c r="I141" s="235"/>
      <c r="J141" s="42"/>
      <c r="K141" s="42"/>
      <c r="L141" s="46"/>
      <c r="M141" s="236"/>
      <c r="N141" s="23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325</v>
      </c>
      <c r="AU141" s="19" t="s">
        <v>85</v>
      </c>
    </row>
    <row r="142" s="13" customFormat="1">
      <c r="A142" s="13"/>
      <c r="B142" s="238"/>
      <c r="C142" s="239"/>
      <c r="D142" s="240" t="s">
        <v>327</v>
      </c>
      <c r="E142" s="241" t="s">
        <v>19</v>
      </c>
      <c r="F142" s="242" t="s">
        <v>4331</v>
      </c>
      <c r="G142" s="239"/>
      <c r="H142" s="241" t="s">
        <v>19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327</v>
      </c>
      <c r="AU142" s="248" t="s">
        <v>85</v>
      </c>
      <c r="AV142" s="13" t="s">
        <v>82</v>
      </c>
      <c r="AW142" s="13" t="s">
        <v>36</v>
      </c>
      <c r="AX142" s="13" t="s">
        <v>75</v>
      </c>
      <c r="AY142" s="248" t="s">
        <v>207</v>
      </c>
    </row>
    <row r="143" s="14" customFormat="1">
      <c r="A143" s="14"/>
      <c r="B143" s="249"/>
      <c r="C143" s="250"/>
      <c r="D143" s="240" t="s">
        <v>327</v>
      </c>
      <c r="E143" s="251" t="s">
        <v>19</v>
      </c>
      <c r="F143" s="252" t="s">
        <v>4332</v>
      </c>
      <c r="G143" s="250"/>
      <c r="H143" s="253">
        <v>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327</v>
      </c>
      <c r="AU143" s="259" t="s">
        <v>85</v>
      </c>
      <c r="AV143" s="14" t="s">
        <v>85</v>
      </c>
      <c r="AW143" s="14" t="s">
        <v>36</v>
      </c>
      <c r="AX143" s="14" t="s">
        <v>82</v>
      </c>
      <c r="AY143" s="259" t="s">
        <v>207</v>
      </c>
    </row>
    <row r="144" s="12" customFormat="1" ht="22.8" customHeight="1">
      <c r="A144" s="12"/>
      <c r="B144" s="198"/>
      <c r="C144" s="199"/>
      <c r="D144" s="200" t="s">
        <v>74</v>
      </c>
      <c r="E144" s="212" t="s">
        <v>4333</v>
      </c>
      <c r="F144" s="212" t="s">
        <v>4334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SUM(P145:P147)</f>
        <v>0</v>
      </c>
      <c r="Q144" s="206"/>
      <c r="R144" s="207">
        <f>SUM(R145:R147)</f>
        <v>0</v>
      </c>
      <c r="S144" s="206"/>
      <c r="T144" s="208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361</v>
      </c>
      <c r="AT144" s="210" t="s">
        <v>74</v>
      </c>
      <c r="AU144" s="210" t="s">
        <v>82</v>
      </c>
      <c r="AY144" s="209" t="s">
        <v>207</v>
      </c>
      <c r="BK144" s="211">
        <f>SUM(BK145:BK147)</f>
        <v>0</v>
      </c>
    </row>
    <row r="145" s="2" customFormat="1" ht="16.5" customHeight="1">
      <c r="A145" s="40"/>
      <c r="B145" s="41"/>
      <c r="C145" s="214" t="s">
        <v>512</v>
      </c>
      <c r="D145" s="214" t="s">
        <v>211</v>
      </c>
      <c r="E145" s="215" t="s">
        <v>4335</v>
      </c>
      <c r="F145" s="216" t="s">
        <v>4336</v>
      </c>
      <c r="G145" s="217" t="s">
        <v>4247</v>
      </c>
      <c r="H145" s="218">
        <v>1</v>
      </c>
      <c r="I145" s="219"/>
      <c r="J145" s="220">
        <f>ROUND(I145*H145,2)</f>
        <v>0</v>
      </c>
      <c r="K145" s="216" t="s">
        <v>323</v>
      </c>
      <c r="L145" s="46"/>
      <c r="M145" s="229" t="s">
        <v>19</v>
      </c>
      <c r="N145" s="230" t="s">
        <v>46</v>
      </c>
      <c r="O145" s="86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4248</v>
      </c>
      <c r="AT145" s="226" t="s">
        <v>211</v>
      </c>
      <c r="AU145" s="226" t="s">
        <v>85</v>
      </c>
      <c r="AY145" s="19" t="s">
        <v>207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4248</v>
      </c>
      <c r="BM145" s="226" t="s">
        <v>4337</v>
      </c>
    </row>
    <row r="146" s="2" customFormat="1">
      <c r="A146" s="40"/>
      <c r="B146" s="41"/>
      <c r="C146" s="42"/>
      <c r="D146" s="233" t="s">
        <v>325</v>
      </c>
      <c r="E146" s="42"/>
      <c r="F146" s="234" t="s">
        <v>4338</v>
      </c>
      <c r="G146" s="42"/>
      <c r="H146" s="42"/>
      <c r="I146" s="235"/>
      <c r="J146" s="42"/>
      <c r="K146" s="42"/>
      <c r="L146" s="46"/>
      <c r="M146" s="236"/>
      <c r="N146" s="23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325</v>
      </c>
      <c r="AU146" s="19" t="s">
        <v>85</v>
      </c>
    </row>
    <row r="147" s="2" customFormat="1" ht="16.5" customHeight="1">
      <c r="A147" s="40"/>
      <c r="B147" s="41"/>
      <c r="C147" s="214" t="s">
        <v>517</v>
      </c>
      <c r="D147" s="214" t="s">
        <v>211</v>
      </c>
      <c r="E147" s="215" t="s">
        <v>4339</v>
      </c>
      <c r="F147" s="216" t="s">
        <v>4340</v>
      </c>
      <c r="G147" s="217" t="s">
        <v>4341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9" t="s">
        <v>19</v>
      </c>
      <c r="N147" s="230" t="s">
        <v>46</v>
      </c>
      <c r="O147" s="86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4248</v>
      </c>
      <c r="AT147" s="226" t="s">
        <v>211</v>
      </c>
      <c r="AU147" s="226" t="s">
        <v>85</v>
      </c>
      <c r="AY147" s="19" t="s">
        <v>207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4248</v>
      </c>
      <c r="BM147" s="226" t="s">
        <v>4342</v>
      </c>
    </row>
    <row r="148" s="12" customFormat="1" ht="22.8" customHeight="1">
      <c r="A148" s="12"/>
      <c r="B148" s="198"/>
      <c r="C148" s="199"/>
      <c r="D148" s="200" t="s">
        <v>74</v>
      </c>
      <c r="E148" s="212" t="s">
        <v>4343</v>
      </c>
      <c r="F148" s="212" t="s">
        <v>4344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SUM(P149:P165)</f>
        <v>0</v>
      </c>
      <c r="Q148" s="206"/>
      <c r="R148" s="207">
        <f>SUM(R149:R165)</f>
        <v>0</v>
      </c>
      <c r="S148" s="206"/>
      <c r="T148" s="208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361</v>
      </c>
      <c r="AT148" s="210" t="s">
        <v>74</v>
      </c>
      <c r="AU148" s="210" t="s">
        <v>82</v>
      </c>
      <c r="AY148" s="209" t="s">
        <v>207</v>
      </c>
      <c r="BK148" s="211">
        <f>SUM(BK149:BK165)</f>
        <v>0</v>
      </c>
    </row>
    <row r="149" s="2" customFormat="1" ht="16.5" customHeight="1">
      <c r="A149" s="40"/>
      <c r="B149" s="41"/>
      <c r="C149" s="214" t="s">
        <v>7</v>
      </c>
      <c r="D149" s="214" t="s">
        <v>211</v>
      </c>
      <c r="E149" s="215" t="s">
        <v>4345</v>
      </c>
      <c r="F149" s="216" t="s">
        <v>4346</v>
      </c>
      <c r="G149" s="217" t="s">
        <v>4247</v>
      </c>
      <c r="H149" s="218">
        <v>1</v>
      </c>
      <c r="I149" s="219"/>
      <c r="J149" s="220">
        <f>ROUND(I149*H149,2)</f>
        <v>0</v>
      </c>
      <c r="K149" s="216" t="s">
        <v>4347</v>
      </c>
      <c r="L149" s="46"/>
      <c r="M149" s="229" t="s">
        <v>19</v>
      </c>
      <c r="N149" s="230" t="s">
        <v>46</v>
      </c>
      <c r="O149" s="86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4248</v>
      </c>
      <c r="AT149" s="226" t="s">
        <v>211</v>
      </c>
      <c r="AU149" s="226" t="s">
        <v>85</v>
      </c>
      <c r="AY149" s="19" t="s">
        <v>207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4248</v>
      </c>
      <c r="BM149" s="226" t="s">
        <v>4348</v>
      </c>
    </row>
    <row r="150" s="2" customFormat="1">
      <c r="A150" s="40"/>
      <c r="B150" s="41"/>
      <c r="C150" s="42"/>
      <c r="D150" s="233" t="s">
        <v>325</v>
      </c>
      <c r="E150" s="42"/>
      <c r="F150" s="234" t="s">
        <v>4349</v>
      </c>
      <c r="G150" s="42"/>
      <c r="H150" s="42"/>
      <c r="I150" s="235"/>
      <c r="J150" s="42"/>
      <c r="K150" s="42"/>
      <c r="L150" s="46"/>
      <c r="M150" s="236"/>
      <c r="N150" s="237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325</v>
      </c>
      <c r="AU150" s="19" t="s">
        <v>85</v>
      </c>
    </row>
    <row r="151" s="13" customFormat="1">
      <c r="A151" s="13"/>
      <c r="B151" s="238"/>
      <c r="C151" s="239"/>
      <c r="D151" s="240" t="s">
        <v>327</v>
      </c>
      <c r="E151" s="241" t="s">
        <v>19</v>
      </c>
      <c r="F151" s="242" t="s">
        <v>4350</v>
      </c>
      <c r="G151" s="239"/>
      <c r="H151" s="241" t="s">
        <v>19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327</v>
      </c>
      <c r="AU151" s="248" t="s">
        <v>85</v>
      </c>
      <c r="AV151" s="13" t="s">
        <v>82</v>
      </c>
      <c r="AW151" s="13" t="s">
        <v>36</v>
      </c>
      <c r="AX151" s="13" t="s">
        <v>75</v>
      </c>
      <c r="AY151" s="248" t="s">
        <v>207</v>
      </c>
    </row>
    <row r="152" s="13" customFormat="1">
      <c r="A152" s="13"/>
      <c r="B152" s="238"/>
      <c r="C152" s="239"/>
      <c r="D152" s="240" t="s">
        <v>327</v>
      </c>
      <c r="E152" s="241" t="s">
        <v>19</v>
      </c>
      <c r="F152" s="242" t="s">
        <v>4351</v>
      </c>
      <c r="G152" s="239"/>
      <c r="H152" s="241" t="s">
        <v>19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327</v>
      </c>
      <c r="AU152" s="248" t="s">
        <v>85</v>
      </c>
      <c r="AV152" s="13" t="s">
        <v>82</v>
      </c>
      <c r="AW152" s="13" t="s">
        <v>36</v>
      </c>
      <c r="AX152" s="13" t="s">
        <v>75</v>
      </c>
      <c r="AY152" s="248" t="s">
        <v>207</v>
      </c>
    </row>
    <row r="153" s="13" customFormat="1">
      <c r="A153" s="13"/>
      <c r="B153" s="238"/>
      <c r="C153" s="239"/>
      <c r="D153" s="240" t="s">
        <v>327</v>
      </c>
      <c r="E153" s="241" t="s">
        <v>19</v>
      </c>
      <c r="F153" s="242" t="s">
        <v>4352</v>
      </c>
      <c r="G153" s="239"/>
      <c r="H153" s="241" t="s">
        <v>19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327</v>
      </c>
      <c r="AU153" s="248" t="s">
        <v>85</v>
      </c>
      <c r="AV153" s="13" t="s">
        <v>82</v>
      </c>
      <c r="AW153" s="13" t="s">
        <v>36</v>
      </c>
      <c r="AX153" s="13" t="s">
        <v>75</v>
      </c>
      <c r="AY153" s="248" t="s">
        <v>207</v>
      </c>
    </row>
    <row r="154" s="13" customFormat="1">
      <c r="A154" s="13"/>
      <c r="B154" s="238"/>
      <c r="C154" s="239"/>
      <c r="D154" s="240" t="s">
        <v>327</v>
      </c>
      <c r="E154" s="241" t="s">
        <v>19</v>
      </c>
      <c r="F154" s="242" t="s">
        <v>4353</v>
      </c>
      <c r="G154" s="239"/>
      <c r="H154" s="241" t="s">
        <v>19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327</v>
      </c>
      <c r="AU154" s="248" t="s">
        <v>85</v>
      </c>
      <c r="AV154" s="13" t="s">
        <v>82</v>
      </c>
      <c r="AW154" s="13" t="s">
        <v>36</v>
      </c>
      <c r="AX154" s="13" t="s">
        <v>75</v>
      </c>
      <c r="AY154" s="248" t="s">
        <v>207</v>
      </c>
    </row>
    <row r="155" s="13" customFormat="1">
      <c r="A155" s="13"/>
      <c r="B155" s="238"/>
      <c r="C155" s="239"/>
      <c r="D155" s="240" t="s">
        <v>327</v>
      </c>
      <c r="E155" s="241" t="s">
        <v>19</v>
      </c>
      <c r="F155" s="242" t="s">
        <v>4354</v>
      </c>
      <c r="G155" s="239"/>
      <c r="H155" s="241" t="s">
        <v>19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327</v>
      </c>
      <c r="AU155" s="248" t="s">
        <v>85</v>
      </c>
      <c r="AV155" s="13" t="s">
        <v>82</v>
      </c>
      <c r="AW155" s="13" t="s">
        <v>36</v>
      </c>
      <c r="AX155" s="13" t="s">
        <v>75</v>
      </c>
      <c r="AY155" s="248" t="s">
        <v>207</v>
      </c>
    </row>
    <row r="156" s="13" customFormat="1">
      <c r="A156" s="13"/>
      <c r="B156" s="238"/>
      <c r="C156" s="239"/>
      <c r="D156" s="240" t="s">
        <v>327</v>
      </c>
      <c r="E156" s="241" t="s">
        <v>19</v>
      </c>
      <c r="F156" s="242" t="s">
        <v>4355</v>
      </c>
      <c r="G156" s="239"/>
      <c r="H156" s="241" t="s">
        <v>19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327</v>
      </c>
      <c r="AU156" s="248" t="s">
        <v>85</v>
      </c>
      <c r="AV156" s="13" t="s">
        <v>82</v>
      </c>
      <c r="AW156" s="13" t="s">
        <v>36</v>
      </c>
      <c r="AX156" s="13" t="s">
        <v>75</v>
      </c>
      <c r="AY156" s="248" t="s">
        <v>207</v>
      </c>
    </row>
    <row r="157" s="13" customFormat="1">
      <c r="A157" s="13"/>
      <c r="B157" s="238"/>
      <c r="C157" s="239"/>
      <c r="D157" s="240" t="s">
        <v>327</v>
      </c>
      <c r="E157" s="241" t="s">
        <v>19</v>
      </c>
      <c r="F157" s="242" t="s">
        <v>4356</v>
      </c>
      <c r="G157" s="239"/>
      <c r="H157" s="241" t="s">
        <v>19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327</v>
      </c>
      <c r="AU157" s="248" t="s">
        <v>85</v>
      </c>
      <c r="AV157" s="13" t="s">
        <v>82</v>
      </c>
      <c r="AW157" s="13" t="s">
        <v>36</v>
      </c>
      <c r="AX157" s="13" t="s">
        <v>75</v>
      </c>
      <c r="AY157" s="248" t="s">
        <v>207</v>
      </c>
    </row>
    <row r="158" s="14" customFormat="1">
      <c r="A158" s="14"/>
      <c r="B158" s="249"/>
      <c r="C158" s="250"/>
      <c r="D158" s="240" t="s">
        <v>327</v>
      </c>
      <c r="E158" s="251" t="s">
        <v>19</v>
      </c>
      <c r="F158" s="252" t="s">
        <v>4332</v>
      </c>
      <c r="G158" s="250"/>
      <c r="H158" s="253">
        <v>1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327</v>
      </c>
      <c r="AU158" s="259" t="s">
        <v>85</v>
      </c>
      <c r="AV158" s="14" t="s">
        <v>85</v>
      </c>
      <c r="AW158" s="14" t="s">
        <v>36</v>
      </c>
      <c r="AX158" s="14" t="s">
        <v>82</v>
      </c>
      <c r="AY158" s="259" t="s">
        <v>207</v>
      </c>
    </row>
    <row r="159" s="2" customFormat="1" ht="16.5" customHeight="1">
      <c r="A159" s="40"/>
      <c r="B159" s="41"/>
      <c r="C159" s="214" t="s">
        <v>529</v>
      </c>
      <c r="D159" s="214" t="s">
        <v>211</v>
      </c>
      <c r="E159" s="215" t="s">
        <v>4357</v>
      </c>
      <c r="F159" s="216" t="s">
        <v>4358</v>
      </c>
      <c r="G159" s="217" t="s">
        <v>4247</v>
      </c>
      <c r="H159" s="218">
        <v>1</v>
      </c>
      <c r="I159" s="219"/>
      <c r="J159" s="220">
        <f>ROUND(I159*H159,2)</f>
        <v>0</v>
      </c>
      <c r="K159" s="216" t="s">
        <v>4347</v>
      </c>
      <c r="L159" s="46"/>
      <c r="M159" s="229" t="s">
        <v>19</v>
      </c>
      <c r="N159" s="230" t="s">
        <v>46</v>
      </c>
      <c r="O159" s="86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4248</v>
      </c>
      <c r="AT159" s="226" t="s">
        <v>211</v>
      </c>
      <c r="AU159" s="226" t="s">
        <v>85</v>
      </c>
      <c r="AY159" s="19" t="s">
        <v>207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4248</v>
      </c>
      <c r="BM159" s="226" t="s">
        <v>4359</v>
      </c>
    </row>
    <row r="160" s="2" customFormat="1">
      <c r="A160" s="40"/>
      <c r="B160" s="41"/>
      <c r="C160" s="42"/>
      <c r="D160" s="233" t="s">
        <v>325</v>
      </c>
      <c r="E160" s="42"/>
      <c r="F160" s="234" t="s">
        <v>4360</v>
      </c>
      <c r="G160" s="42"/>
      <c r="H160" s="42"/>
      <c r="I160" s="235"/>
      <c r="J160" s="42"/>
      <c r="K160" s="42"/>
      <c r="L160" s="46"/>
      <c r="M160" s="236"/>
      <c r="N160" s="23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325</v>
      </c>
      <c r="AU160" s="19" t="s">
        <v>85</v>
      </c>
    </row>
    <row r="161" s="2" customFormat="1" ht="16.5" customHeight="1">
      <c r="A161" s="40"/>
      <c r="B161" s="41"/>
      <c r="C161" s="214" t="s">
        <v>510</v>
      </c>
      <c r="D161" s="214" t="s">
        <v>211</v>
      </c>
      <c r="E161" s="215" t="s">
        <v>4361</v>
      </c>
      <c r="F161" s="216" t="s">
        <v>4362</v>
      </c>
      <c r="G161" s="217" t="s">
        <v>4247</v>
      </c>
      <c r="H161" s="218">
        <v>1</v>
      </c>
      <c r="I161" s="219"/>
      <c r="J161" s="220">
        <f>ROUND(I161*H161,2)</f>
        <v>0</v>
      </c>
      <c r="K161" s="216" t="s">
        <v>4347</v>
      </c>
      <c r="L161" s="46"/>
      <c r="M161" s="229" t="s">
        <v>19</v>
      </c>
      <c r="N161" s="230" t="s">
        <v>46</v>
      </c>
      <c r="O161" s="86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4248</v>
      </c>
      <c r="AT161" s="226" t="s">
        <v>211</v>
      </c>
      <c r="AU161" s="226" t="s">
        <v>85</v>
      </c>
      <c r="AY161" s="19" t="s">
        <v>207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4248</v>
      </c>
      <c r="BM161" s="226" t="s">
        <v>4363</v>
      </c>
    </row>
    <row r="162" s="2" customFormat="1">
      <c r="A162" s="40"/>
      <c r="B162" s="41"/>
      <c r="C162" s="42"/>
      <c r="D162" s="233" t="s">
        <v>325</v>
      </c>
      <c r="E162" s="42"/>
      <c r="F162" s="234" t="s">
        <v>4364</v>
      </c>
      <c r="G162" s="42"/>
      <c r="H162" s="42"/>
      <c r="I162" s="235"/>
      <c r="J162" s="42"/>
      <c r="K162" s="42"/>
      <c r="L162" s="46"/>
      <c r="M162" s="236"/>
      <c r="N162" s="237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325</v>
      </c>
      <c r="AU162" s="19" t="s">
        <v>85</v>
      </c>
    </row>
    <row r="163" s="2" customFormat="1" ht="16.5" customHeight="1">
      <c r="A163" s="40"/>
      <c r="B163" s="41"/>
      <c r="C163" s="214" t="s">
        <v>600</v>
      </c>
      <c r="D163" s="214" t="s">
        <v>211</v>
      </c>
      <c r="E163" s="215" t="s">
        <v>4365</v>
      </c>
      <c r="F163" s="216" t="s">
        <v>4366</v>
      </c>
      <c r="G163" s="217" t="s">
        <v>4247</v>
      </c>
      <c r="H163" s="218">
        <v>1</v>
      </c>
      <c r="I163" s="219"/>
      <c r="J163" s="220">
        <f>ROUND(I163*H163,2)</f>
        <v>0</v>
      </c>
      <c r="K163" s="216" t="s">
        <v>4347</v>
      </c>
      <c r="L163" s="46"/>
      <c r="M163" s="229" t="s">
        <v>19</v>
      </c>
      <c r="N163" s="230" t="s">
        <v>46</v>
      </c>
      <c r="O163" s="86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4248</v>
      </c>
      <c r="AT163" s="226" t="s">
        <v>211</v>
      </c>
      <c r="AU163" s="226" t="s">
        <v>85</v>
      </c>
      <c r="AY163" s="19" t="s">
        <v>207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4248</v>
      </c>
      <c r="BM163" s="226" t="s">
        <v>4367</v>
      </c>
    </row>
    <row r="164" s="2" customFormat="1">
      <c r="A164" s="40"/>
      <c r="B164" s="41"/>
      <c r="C164" s="42"/>
      <c r="D164" s="233" t="s">
        <v>325</v>
      </c>
      <c r="E164" s="42"/>
      <c r="F164" s="234" t="s">
        <v>4368</v>
      </c>
      <c r="G164" s="42"/>
      <c r="H164" s="42"/>
      <c r="I164" s="235"/>
      <c r="J164" s="42"/>
      <c r="K164" s="42"/>
      <c r="L164" s="46"/>
      <c r="M164" s="236"/>
      <c r="N164" s="237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325</v>
      </c>
      <c r="AU164" s="19" t="s">
        <v>85</v>
      </c>
    </row>
    <row r="165" s="2" customFormat="1" ht="16.5" customHeight="1">
      <c r="A165" s="40"/>
      <c r="B165" s="41"/>
      <c r="C165" s="214" t="s">
        <v>607</v>
      </c>
      <c r="D165" s="214" t="s">
        <v>211</v>
      </c>
      <c r="E165" s="215" t="s">
        <v>4369</v>
      </c>
      <c r="F165" s="216" t="s">
        <v>4370</v>
      </c>
      <c r="G165" s="217" t="s">
        <v>4341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46</v>
      </c>
      <c r="O165" s="223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4248</v>
      </c>
      <c r="AT165" s="226" t="s">
        <v>211</v>
      </c>
      <c r="AU165" s="226" t="s">
        <v>85</v>
      </c>
      <c r="AY165" s="19" t="s">
        <v>207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4248</v>
      </c>
      <c r="BM165" s="226" t="s">
        <v>4371</v>
      </c>
    </row>
    <row r="166" s="2" customFormat="1" ht="6.96" customHeight="1">
      <c r="A166" s="40"/>
      <c r="B166" s="61"/>
      <c r="C166" s="62"/>
      <c r="D166" s="62"/>
      <c r="E166" s="62"/>
      <c r="F166" s="62"/>
      <c r="G166" s="62"/>
      <c r="H166" s="62"/>
      <c r="I166" s="62"/>
      <c r="J166" s="62"/>
      <c r="K166" s="62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+bRdCxRnZrHoBArg2/RJC/Dg9pEUC1X+FnArUFBw4oE+NqGdrcrexhaMqUZxBkadThw9Xf1r2IMljOQgN1lJvQ==" hashValue="7tmiFZe12Xw1JvbCQM0PhwK9sm9bn4eugpuZW+N8/rOXxv9YvAxzLzXwLd4CXOgj9T3EtsiphR0wC3osZIahxg==" algorithmName="SHA-512" password="C46D"/>
  <autoFilter ref="C92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012002000"/>
    <hyperlink ref="F99" r:id="rId2" display="https://podminky.urs.cz/item/CS_URS_2021_02/013002000"/>
    <hyperlink ref="F103" r:id="rId3" display="https://podminky.urs.cz/item/CS_URS_2021_02/013294000"/>
    <hyperlink ref="F108" r:id="rId4" display="https://podminky.urs.cz/item/CS_URS_2021_02/023002000"/>
    <hyperlink ref="F111" r:id="rId5" display="https://podminky.urs.cz/item/CS_URS_2021_02/031002000"/>
    <hyperlink ref="F115" r:id="rId6" display="https://podminky.urs.cz/item/CS_URS_2021_02/032002000"/>
    <hyperlink ref="F117" r:id="rId7" display="https://podminky.urs.cz/item/CS_URS_2021_02/033002000"/>
    <hyperlink ref="F119" r:id="rId8" display="https://podminky.urs.cz/item/CS_URS_2021_02/034002000"/>
    <hyperlink ref="F121" r:id="rId9" display="https://podminky.urs.cz/item/CS_URS_2021_02/039002000"/>
    <hyperlink ref="F124" r:id="rId10" display="https://podminky.urs.cz/item/CS_URS_2021_02/041002000"/>
    <hyperlink ref="F129" r:id="rId11" display="https://podminky.urs.cz/item/CS_URS_2021_02/042002000"/>
    <hyperlink ref="F131" r:id="rId12" display="https://podminky.urs.cz/item/CS_URS_2021_02/043002000"/>
    <hyperlink ref="F135" r:id="rId13" display="https://podminky.urs.cz/item/CS_URS_2021_02/045002000"/>
    <hyperlink ref="F138" r:id="rId14" display="https://podminky.urs.cz/item/CS_URS_2021_02/049002000"/>
    <hyperlink ref="F141" r:id="rId15" display="https://podminky.urs.cz/item/CS_URS_2021_02/061002000"/>
    <hyperlink ref="F146" r:id="rId16" display="https://podminky.urs.cz/item/CS_URS_2021_02/071002000"/>
    <hyperlink ref="F150" r:id="rId17" display="https://podminky.urs.cz/item/CS_URS_2021_01/091003000"/>
    <hyperlink ref="F160" r:id="rId18" display="https://podminky.urs.cz/item/CS_URS_2021_01/091504000"/>
    <hyperlink ref="F162" r:id="rId19" display="https://podminky.urs.cz/item/CS_URS_2021_01/092103001"/>
    <hyperlink ref="F164" r:id="rId20" display="https://podminky.urs.cz/item/CS_URS_2021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4372</v>
      </c>
      <c r="H4" s="22"/>
    </row>
    <row r="5" s="1" customFormat="1" ht="12" customHeight="1">
      <c r="B5" s="22"/>
      <c r="C5" s="298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99" t="s">
        <v>16</v>
      </c>
      <c r="D6" s="300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8. 11. 2021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1"/>
      <c r="C9" s="302" t="s">
        <v>56</v>
      </c>
      <c r="D9" s="303" t="s">
        <v>57</v>
      </c>
      <c r="E9" s="303" t="s">
        <v>194</v>
      </c>
      <c r="F9" s="304" t="s">
        <v>4373</v>
      </c>
      <c r="G9" s="187"/>
      <c r="H9" s="301"/>
    </row>
    <row r="10" s="2" customFormat="1" ht="26.4" customHeight="1">
      <c r="A10" s="40"/>
      <c r="B10" s="46"/>
      <c r="C10" s="305" t="s">
        <v>4374</v>
      </c>
      <c r="D10" s="305" t="s">
        <v>96</v>
      </c>
      <c r="E10" s="40"/>
      <c r="F10" s="40"/>
      <c r="G10" s="40"/>
      <c r="H10" s="46"/>
    </row>
    <row r="11" s="2" customFormat="1" ht="16.8" customHeight="1">
      <c r="A11" s="40"/>
      <c r="B11" s="46"/>
      <c r="C11" s="306" t="s">
        <v>218</v>
      </c>
      <c r="D11" s="307" t="s">
        <v>219</v>
      </c>
      <c r="E11" s="308" t="s">
        <v>220</v>
      </c>
      <c r="F11" s="309">
        <v>1045.4200000000001</v>
      </c>
      <c r="G11" s="40"/>
      <c r="H11" s="46"/>
    </row>
    <row r="12" s="2" customFormat="1" ht="16.8" customHeight="1">
      <c r="A12" s="40"/>
      <c r="B12" s="46"/>
      <c r="C12" s="310" t="s">
        <v>19</v>
      </c>
      <c r="D12" s="310" t="s">
        <v>764</v>
      </c>
      <c r="E12" s="19" t="s">
        <v>19</v>
      </c>
      <c r="F12" s="311">
        <v>0</v>
      </c>
      <c r="G12" s="40"/>
      <c r="H12" s="46"/>
    </row>
    <row r="13" s="2" customFormat="1" ht="16.8" customHeight="1">
      <c r="A13" s="40"/>
      <c r="B13" s="46"/>
      <c r="C13" s="310" t="s">
        <v>19</v>
      </c>
      <c r="D13" s="310" t="s">
        <v>4375</v>
      </c>
      <c r="E13" s="19" t="s">
        <v>19</v>
      </c>
      <c r="F13" s="311">
        <v>1045.4200000000001</v>
      </c>
      <c r="G13" s="40"/>
      <c r="H13" s="46"/>
    </row>
    <row r="14" s="2" customFormat="1" ht="16.8" customHeight="1">
      <c r="A14" s="40"/>
      <c r="B14" s="46"/>
      <c r="C14" s="312" t="s">
        <v>4376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310" t="s">
        <v>1552</v>
      </c>
      <c r="D15" s="310" t="s">
        <v>4377</v>
      </c>
      <c r="E15" s="19" t="s">
        <v>337</v>
      </c>
      <c r="F15" s="311">
        <v>227.679</v>
      </c>
      <c r="G15" s="40"/>
      <c r="H15" s="46"/>
    </row>
    <row r="16" s="2" customFormat="1" ht="16.8" customHeight="1">
      <c r="A16" s="40"/>
      <c r="B16" s="46"/>
      <c r="C16" s="310" t="s">
        <v>1566</v>
      </c>
      <c r="D16" s="310" t="s">
        <v>4378</v>
      </c>
      <c r="E16" s="19" t="s">
        <v>337</v>
      </c>
      <c r="F16" s="311">
        <v>227.679</v>
      </c>
      <c r="G16" s="40"/>
      <c r="H16" s="46"/>
    </row>
    <row r="17" s="2" customFormat="1" ht="16.8" customHeight="1">
      <c r="A17" s="40"/>
      <c r="B17" s="46"/>
      <c r="C17" s="310" t="s">
        <v>1572</v>
      </c>
      <c r="D17" s="310" t="s">
        <v>4379</v>
      </c>
      <c r="E17" s="19" t="s">
        <v>337</v>
      </c>
      <c r="F17" s="311">
        <v>227.679</v>
      </c>
      <c r="G17" s="40"/>
      <c r="H17" s="46"/>
    </row>
    <row r="18" s="2" customFormat="1" ht="16.8" customHeight="1">
      <c r="A18" s="40"/>
      <c r="B18" s="46"/>
      <c r="C18" s="310" t="s">
        <v>2417</v>
      </c>
      <c r="D18" s="310" t="s">
        <v>4380</v>
      </c>
      <c r="E18" s="19" t="s">
        <v>220</v>
      </c>
      <c r="F18" s="311">
        <v>2189.9699999999998</v>
      </c>
      <c r="G18" s="40"/>
      <c r="H18" s="46"/>
    </row>
    <row r="19" s="2" customFormat="1" ht="16.8" customHeight="1">
      <c r="A19" s="40"/>
      <c r="B19" s="46"/>
      <c r="C19" s="310" t="s">
        <v>2589</v>
      </c>
      <c r="D19" s="310" t="s">
        <v>4381</v>
      </c>
      <c r="E19" s="19" t="s">
        <v>220</v>
      </c>
      <c r="F19" s="311">
        <v>1903.0219999999999</v>
      </c>
      <c r="G19" s="40"/>
      <c r="H19" s="46"/>
    </row>
    <row r="20" s="2" customFormat="1">
      <c r="A20" s="40"/>
      <c r="B20" s="46"/>
      <c r="C20" s="310" t="s">
        <v>3263</v>
      </c>
      <c r="D20" s="310" t="s">
        <v>3264</v>
      </c>
      <c r="E20" s="19" t="s">
        <v>19</v>
      </c>
      <c r="F20" s="311">
        <v>1045.4200000000001</v>
      </c>
      <c r="G20" s="40"/>
      <c r="H20" s="46"/>
    </row>
    <row r="21" s="2" customFormat="1" ht="16.8" customHeight="1">
      <c r="A21" s="40"/>
      <c r="B21" s="46"/>
      <c r="C21" s="310" t="s">
        <v>2596</v>
      </c>
      <c r="D21" s="310" t="s">
        <v>2597</v>
      </c>
      <c r="E21" s="19" t="s">
        <v>220</v>
      </c>
      <c r="F21" s="311">
        <v>2093.3220000000001</v>
      </c>
      <c r="G21" s="40"/>
      <c r="H21" s="46"/>
    </row>
    <row r="22" s="2" customFormat="1" ht="16.8" customHeight="1">
      <c r="A22" s="40"/>
      <c r="B22" s="46"/>
      <c r="C22" s="310" t="s">
        <v>2424</v>
      </c>
      <c r="D22" s="310" t="s">
        <v>2425</v>
      </c>
      <c r="E22" s="19" t="s">
        <v>220</v>
      </c>
      <c r="F22" s="311">
        <v>2988.279</v>
      </c>
      <c r="G22" s="40"/>
      <c r="H22" s="46"/>
    </row>
    <row r="23" s="2" customFormat="1" ht="16.8" customHeight="1">
      <c r="A23" s="40"/>
      <c r="B23" s="46"/>
      <c r="C23" s="306" t="s">
        <v>222</v>
      </c>
      <c r="D23" s="307" t="s">
        <v>223</v>
      </c>
      <c r="E23" s="308" t="s">
        <v>220</v>
      </c>
      <c r="F23" s="309">
        <v>54.549999999999997</v>
      </c>
      <c r="G23" s="40"/>
      <c r="H23" s="46"/>
    </row>
    <row r="24" s="2" customFormat="1" ht="16.8" customHeight="1">
      <c r="A24" s="40"/>
      <c r="B24" s="46"/>
      <c r="C24" s="310" t="s">
        <v>19</v>
      </c>
      <c r="D24" s="310" t="s">
        <v>764</v>
      </c>
      <c r="E24" s="19" t="s">
        <v>19</v>
      </c>
      <c r="F24" s="311">
        <v>0</v>
      </c>
      <c r="G24" s="40"/>
      <c r="H24" s="46"/>
    </row>
    <row r="25" s="2" customFormat="1" ht="16.8" customHeight="1">
      <c r="A25" s="40"/>
      <c r="B25" s="46"/>
      <c r="C25" s="310" t="s">
        <v>19</v>
      </c>
      <c r="D25" s="310" t="s">
        <v>4382</v>
      </c>
      <c r="E25" s="19" t="s">
        <v>19</v>
      </c>
      <c r="F25" s="311">
        <v>54.549999999999997</v>
      </c>
      <c r="G25" s="40"/>
      <c r="H25" s="46"/>
    </row>
    <row r="26" s="2" customFormat="1" ht="16.8" customHeight="1">
      <c r="A26" s="40"/>
      <c r="B26" s="46"/>
      <c r="C26" s="312" t="s">
        <v>4376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10" t="s">
        <v>1552</v>
      </c>
      <c r="D27" s="310" t="s">
        <v>4377</v>
      </c>
      <c r="E27" s="19" t="s">
        <v>337</v>
      </c>
      <c r="F27" s="311">
        <v>227.679</v>
      </c>
      <c r="G27" s="40"/>
      <c r="H27" s="46"/>
    </row>
    <row r="28" s="2" customFormat="1" ht="16.8" customHeight="1">
      <c r="A28" s="40"/>
      <c r="B28" s="46"/>
      <c r="C28" s="310" t="s">
        <v>1566</v>
      </c>
      <c r="D28" s="310" t="s">
        <v>4378</v>
      </c>
      <c r="E28" s="19" t="s">
        <v>337</v>
      </c>
      <c r="F28" s="311">
        <v>227.679</v>
      </c>
      <c r="G28" s="40"/>
      <c r="H28" s="46"/>
    </row>
    <row r="29" s="2" customFormat="1" ht="16.8" customHeight="1">
      <c r="A29" s="40"/>
      <c r="B29" s="46"/>
      <c r="C29" s="310" t="s">
        <v>1572</v>
      </c>
      <c r="D29" s="310" t="s">
        <v>4379</v>
      </c>
      <c r="E29" s="19" t="s">
        <v>337</v>
      </c>
      <c r="F29" s="311">
        <v>227.679</v>
      </c>
      <c r="G29" s="40"/>
      <c r="H29" s="46"/>
    </row>
    <row r="30" s="2" customFormat="1" ht="16.8" customHeight="1">
      <c r="A30" s="40"/>
      <c r="B30" s="46"/>
      <c r="C30" s="310" t="s">
        <v>1526</v>
      </c>
      <c r="D30" s="310" t="s">
        <v>4383</v>
      </c>
      <c r="E30" s="19" t="s">
        <v>220</v>
      </c>
      <c r="F30" s="311">
        <v>766.98000000000002</v>
      </c>
      <c r="G30" s="40"/>
      <c r="H30" s="46"/>
    </row>
    <row r="31" s="2" customFormat="1" ht="16.8" customHeight="1">
      <c r="A31" s="40"/>
      <c r="B31" s="46"/>
      <c r="C31" s="310" t="s">
        <v>1532</v>
      </c>
      <c r="D31" s="310" t="s">
        <v>4384</v>
      </c>
      <c r="E31" s="19" t="s">
        <v>220</v>
      </c>
      <c r="F31" s="311">
        <v>2837.23</v>
      </c>
      <c r="G31" s="40"/>
      <c r="H31" s="46"/>
    </row>
    <row r="32" s="2" customFormat="1" ht="16.8" customHeight="1">
      <c r="A32" s="40"/>
      <c r="B32" s="46"/>
      <c r="C32" s="310" t="s">
        <v>2417</v>
      </c>
      <c r="D32" s="310" t="s">
        <v>4380</v>
      </c>
      <c r="E32" s="19" t="s">
        <v>220</v>
      </c>
      <c r="F32" s="311">
        <v>2189.9699999999998</v>
      </c>
      <c r="G32" s="40"/>
      <c r="H32" s="46"/>
    </row>
    <row r="33" s="2" customFormat="1" ht="16.8" customHeight="1">
      <c r="A33" s="40"/>
      <c r="B33" s="46"/>
      <c r="C33" s="310" t="s">
        <v>2589</v>
      </c>
      <c r="D33" s="310" t="s">
        <v>4381</v>
      </c>
      <c r="E33" s="19" t="s">
        <v>220</v>
      </c>
      <c r="F33" s="311">
        <v>1903.0219999999999</v>
      </c>
      <c r="G33" s="40"/>
      <c r="H33" s="46"/>
    </row>
    <row r="34" s="2" customFormat="1" ht="16.8" customHeight="1">
      <c r="A34" s="40"/>
      <c r="B34" s="46"/>
      <c r="C34" s="310" t="s">
        <v>3353</v>
      </c>
      <c r="D34" s="310" t="s">
        <v>4385</v>
      </c>
      <c r="E34" s="19" t="s">
        <v>220</v>
      </c>
      <c r="F34" s="311">
        <v>587.01300000000003</v>
      </c>
      <c r="G34" s="40"/>
      <c r="H34" s="46"/>
    </row>
    <row r="35" s="2" customFormat="1" ht="16.8" customHeight="1">
      <c r="A35" s="40"/>
      <c r="B35" s="46"/>
      <c r="C35" s="310" t="s">
        <v>2596</v>
      </c>
      <c r="D35" s="310" t="s">
        <v>2597</v>
      </c>
      <c r="E35" s="19" t="s">
        <v>220</v>
      </c>
      <c r="F35" s="311">
        <v>2093.3220000000001</v>
      </c>
      <c r="G35" s="40"/>
      <c r="H35" s="46"/>
    </row>
    <row r="36" s="2" customFormat="1" ht="16.8" customHeight="1">
      <c r="A36" s="40"/>
      <c r="B36" s="46"/>
      <c r="C36" s="310" t="s">
        <v>2424</v>
      </c>
      <c r="D36" s="310" t="s">
        <v>2425</v>
      </c>
      <c r="E36" s="19" t="s">
        <v>220</v>
      </c>
      <c r="F36" s="311">
        <v>2988.279</v>
      </c>
      <c r="G36" s="40"/>
      <c r="H36" s="46"/>
    </row>
    <row r="37" s="2" customFormat="1" ht="16.8" customHeight="1">
      <c r="A37" s="40"/>
      <c r="B37" s="46"/>
      <c r="C37" s="310" t="s">
        <v>2459</v>
      </c>
      <c r="D37" s="310" t="s">
        <v>2460</v>
      </c>
      <c r="E37" s="19" t="s">
        <v>220</v>
      </c>
      <c r="F37" s="311">
        <v>805.33100000000002</v>
      </c>
      <c r="G37" s="40"/>
      <c r="H37" s="46"/>
    </row>
    <row r="38" s="2" customFormat="1" ht="16.8" customHeight="1">
      <c r="A38" s="40"/>
      <c r="B38" s="46"/>
      <c r="C38" s="310" t="s">
        <v>2443</v>
      </c>
      <c r="D38" s="310" t="s">
        <v>2444</v>
      </c>
      <c r="E38" s="19" t="s">
        <v>220</v>
      </c>
      <c r="F38" s="311">
        <v>596.39099999999996</v>
      </c>
      <c r="G38" s="40"/>
      <c r="H38" s="46"/>
    </row>
    <row r="39" s="2" customFormat="1" ht="16.8" customHeight="1">
      <c r="A39" s="40"/>
      <c r="B39" s="46"/>
      <c r="C39" s="306" t="s">
        <v>225</v>
      </c>
      <c r="D39" s="307" t="s">
        <v>226</v>
      </c>
      <c r="E39" s="308" t="s">
        <v>220</v>
      </c>
      <c r="F39" s="309">
        <v>159.88</v>
      </c>
      <c r="G39" s="40"/>
      <c r="H39" s="46"/>
    </row>
    <row r="40" s="2" customFormat="1" ht="16.8" customHeight="1">
      <c r="A40" s="40"/>
      <c r="B40" s="46"/>
      <c r="C40" s="310" t="s">
        <v>19</v>
      </c>
      <c r="D40" s="310" t="s">
        <v>764</v>
      </c>
      <c r="E40" s="19" t="s">
        <v>19</v>
      </c>
      <c r="F40" s="311">
        <v>0</v>
      </c>
      <c r="G40" s="40"/>
      <c r="H40" s="46"/>
    </row>
    <row r="41" s="2" customFormat="1" ht="16.8" customHeight="1">
      <c r="A41" s="40"/>
      <c r="B41" s="46"/>
      <c r="C41" s="310" t="s">
        <v>19</v>
      </c>
      <c r="D41" s="310" t="s">
        <v>4386</v>
      </c>
      <c r="E41" s="19" t="s">
        <v>19</v>
      </c>
      <c r="F41" s="311">
        <v>159.88</v>
      </c>
      <c r="G41" s="40"/>
      <c r="H41" s="46"/>
    </row>
    <row r="42" s="2" customFormat="1" ht="16.8" customHeight="1">
      <c r="A42" s="40"/>
      <c r="B42" s="46"/>
      <c r="C42" s="312" t="s">
        <v>4376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10" t="s">
        <v>1552</v>
      </c>
      <c r="D43" s="310" t="s">
        <v>4377</v>
      </c>
      <c r="E43" s="19" t="s">
        <v>337</v>
      </c>
      <c r="F43" s="311">
        <v>227.679</v>
      </c>
      <c r="G43" s="40"/>
      <c r="H43" s="46"/>
    </row>
    <row r="44" s="2" customFormat="1" ht="16.8" customHeight="1">
      <c r="A44" s="40"/>
      <c r="B44" s="46"/>
      <c r="C44" s="310" t="s">
        <v>1566</v>
      </c>
      <c r="D44" s="310" t="s">
        <v>4378</v>
      </c>
      <c r="E44" s="19" t="s">
        <v>337</v>
      </c>
      <c r="F44" s="311">
        <v>227.679</v>
      </c>
      <c r="G44" s="40"/>
      <c r="H44" s="46"/>
    </row>
    <row r="45" s="2" customFormat="1" ht="16.8" customHeight="1">
      <c r="A45" s="40"/>
      <c r="B45" s="46"/>
      <c r="C45" s="310" t="s">
        <v>1572</v>
      </c>
      <c r="D45" s="310" t="s">
        <v>4379</v>
      </c>
      <c r="E45" s="19" t="s">
        <v>337</v>
      </c>
      <c r="F45" s="311">
        <v>227.679</v>
      </c>
      <c r="G45" s="40"/>
      <c r="H45" s="46"/>
    </row>
    <row r="46" s="2" customFormat="1" ht="16.8" customHeight="1">
      <c r="A46" s="40"/>
      <c r="B46" s="46"/>
      <c r="C46" s="310" t="s">
        <v>1526</v>
      </c>
      <c r="D46" s="310" t="s">
        <v>4383</v>
      </c>
      <c r="E46" s="19" t="s">
        <v>220</v>
      </c>
      <c r="F46" s="311">
        <v>766.98000000000002</v>
      </c>
      <c r="G46" s="40"/>
      <c r="H46" s="46"/>
    </row>
    <row r="47" s="2" customFormat="1" ht="16.8" customHeight="1">
      <c r="A47" s="40"/>
      <c r="B47" s="46"/>
      <c r="C47" s="310" t="s">
        <v>1532</v>
      </c>
      <c r="D47" s="310" t="s">
        <v>4384</v>
      </c>
      <c r="E47" s="19" t="s">
        <v>220</v>
      </c>
      <c r="F47" s="311">
        <v>2837.23</v>
      </c>
      <c r="G47" s="40"/>
      <c r="H47" s="46"/>
    </row>
    <row r="48" s="2" customFormat="1" ht="16.8" customHeight="1">
      <c r="A48" s="40"/>
      <c r="B48" s="46"/>
      <c r="C48" s="310" t="s">
        <v>1646</v>
      </c>
      <c r="D48" s="310" t="s">
        <v>4387</v>
      </c>
      <c r="E48" s="19" t="s">
        <v>220</v>
      </c>
      <c r="F48" s="311">
        <v>159.88</v>
      </c>
      <c r="G48" s="40"/>
      <c r="H48" s="46"/>
    </row>
    <row r="49" s="2" customFormat="1" ht="16.8" customHeight="1">
      <c r="A49" s="40"/>
      <c r="B49" s="46"/>
      <c r="C49" s="310" t="s">
        <v>2417</v>
      </c>
      <c r="D49" s="310" t="s">
        <v>4380</v>
      </c>
      <c r="E49" s="19" t="s">
        <v>220</v>
      </c>
      <c r="F49" s="311">
        <v>2189.9699999999998</v>
      </c>
      <c r="G49" s="40"/>
      <c r="H49" s="46"/>
    </row>
    <row r="50" s="2" customFormat="1" ht="16.8" customHeight="1">
      <c r="A50" s="40"/>
      <c r="B50" s="46"/>
      <c r="C50" s="310" t="s">
        <v>2589</v>
      </c>
      <c r="D50" s="310" t="s">
        <v>4381</v>
      </c>
      <c r="E50" s="19" t="s">
        <v>220</v>
      </c>
      <c r="F50" s="311">
        <v>1903.0219999999999</v>
      </c>
      <c r="G50" s="40"/>
      <c r="H50" s="46"/>
    </row>
    <row r="51" s="2" customFormat="1" ht="16.8" customHeight="1">
      <c r="A51" s="40"/>
      <c r="B51" s="46"/>
      <c r="C51" s="310" t="s">
        <v>3291</v>
      </c>
      <c r="D51" s="310" t="s">
        <v>4388</v>
      </c>
      <c r="E51" s="19" t="s">
        <v>220</v>
      </c>
      <c r="F51" s="311">
        <v>159.88</v>
      </c>
      <c r="G51" s="40"/>
      <c r="H51" s="46"/>
    </row>
    <row r="52" s="2" customFormat="1" ht="16.8" customHeight="1">
      <c r="A52" s="40"/>
      <c r="B52" s="46"/>
      <c r="C52" s="310" t="s">
        <v>3296</v>
      </c>
      <c r="D52" s="310" t="s">
        <v>4389</v>
      </c>
      <c r="E52" s="19" t="s">
        <v>220</v>
      </c>
      <c r="F52" s="311">
        <v>159.88</v>
      </c>
      <c r="G52" s="40"/>
      <c r="H52" s="46"/>
    </row>
    <row r="53" s="2" customFormat="1" ht="16.8" customHeight="1">
      <c r="A53" s="40"/>
      <c r="B53" s="46"/>
      <c r="C53" s="310" t="s">
        <v>3311</v>
      </c>
      <c r="D53" s="310" t="s">
        <v>4390</v>
      </c>
      <c r="E53" s="19" t="s">
        <v>220</v>
      </c>
      <c r="F53" s="311">
        <v>179.39699999999999</v>
      </c>
      <c r="G53" s="40"/>
      <c r="H53" s="46"/>
    </row>
    <row r="54" s="2" customFormat="1" ht="16.8" customHeight="1">
      <c r="A54" s="40"/>
      <c r="B54" s="46"/>
      <c r="C54" s="310" t="s">
        <v>3704</v>
      </c>
      <c r="D54" s="310" t="s">
        <v>4391</v>
      </c>
      <c r="E54" s="19" t="s">
        <v>220</v>
      </c>
      <c r="F54" s="311">
        <v>159.88</v>
      </c>
      <c r="G54" s="40"/>
      <c r="H54" s="46"/>
    </row>
    <row r="55" s="2" customFormat="1" ht="16.8" customHeight="1">
      <c r="A55" s="40"/>
      <c r="B55" s="46"/>
      <c r="C55" s="310" t="s">
        <v>2596</v>
      </c>
      <c r="D55" s="310" t="s">
        <v>2597</v>
      </c>
      <c r="E55" s="19" t="s">
        <v>220</v>
      </c>
      <c r="F55" s="311">
        <v>2093.3220000000001</v>
      </c>
      <c r="G55" s="40"/>
      <c r="H55" s="46"/>
    </row>
    <row r="56" s="2" customFormat="1" ht="16.8" customHeight="1">
      <c r="A56" s="40"/>
      <c r="B56" s="46"/>
      <c r="C56" s="310" t="s">
        <v>2424</v>
      </c>
      <c r="D56" s="310" t="s">
        <v>2425</v>
      </c>
      <c r="E56" s="19" t="s">
        <v>220</v>
      </c>
      <c r="F56" s="311">
        <v>2988.279</v>
      </c>
      <c r="G56" s="40"/>
      <c r="H56" s="46"/>
    </row>
    <row r="57" s="2" customFormat="1" ht="16.8" customHeight="1">
      <c r="A57" s="40"/>
      <c r="B57" s="46"/>
      <c r="C57" s="310" t="s">
        <v>2459</v>
      </c>
      <c r="D57" s="310" t="s">
        <v>2460</v>
      </c>
      <c r="E57" s="19" t="s">
        <v>220</v>
      </c>
      <c r="F57" s="311">
        <v>805.33100000000002</v>
      </c>
      <c r="G57" s="40"/>
      <c r="H57" s="46"/>
    </row>
    <row r="58" s="2" customFormat="1" ht="16.8" customHeight="1">
      <c r="A58" s="40"/>
      <c r="B58" s="46"/>
      <c r="C58" s="310" t="s">
        <v>2436</v>
      </c>
      <c r="D58" s="310" t="s">
        <v>2437</v>
      </c>
      <c r="E58" s="19" t="s">
        <v>220</v>
      </c>
      <c r="F58" s="311">
        <v>208.94</v>
      </c>
      <c r="G58" s="40"/>
      <c r="H58" s="46"/>
    </row>
    <row r="59" s="2" customFormat="1" ht="16.8" customHeight="1">
      <c r="A59" s="40"/>
      <c r="B59" s="46"/>
      <c r="C59" s="310" t="s">
        <v>3316</v>
      </c>
      <c r="D59" s="310" t="s">
        <v>3317</v>
      </c>
      <c r="E59" s="19" t="s">
        <v>220</v>
      </c>
      <c r="F59" s="311">
        <v>197.33699999999999</v>
      </c>
      <c r="G59" s="40"/>
      <c r="H59" s="46"/>
    </row>
    <row r="60" s="2" customFormat="1" ht="16.8" customHeight="1">
      <c r="A60" s="40"/>
      <c r="B60" s="46"/>
      <c r="C60" s="306" t="s">
        <v>228</v>
      </c>
      <c r="D60" s="307" t="s">
        <v>223</v>
      </c>
      <c r="E60" s="308" t="s">
        <v>220</v>
      </c>
      <c r="F60" s="309">
        <v>125.01000000000001</v>
      </c>
      <c r="G60" s="40"/>
      <c r="H60" s="46"/>
    </row>
    <row r="61" s="2" customFormat="1" ht="16.8" customHeight="1">
      <c r="A61" s="40"/>
      <c r="B61" s="46"/>
      <c r="C61" s="310" t="s">
        <v>19</v>
      </c>
      <c r="D61" s="310" t="s">
        <v>764</v>
      </c>
      <c r="E61" s="19" t="s">
        <v>19</v>
      </c>
      <c r="F61" s="311">
        <v>0</v>
      </c>
      <c r="G61" s="40"/>
      <c r="H61" s="46"/>
    </row>
    <row r="62" s="2" customFormat="1" ht="16.8" customHeight="1">
      <c r="A62" s="40"/>
      <c r="B62" s="46"/>
      <c r="C62" s="310" t="s">
        <v>19</v>
      </c>
      <c r="D62" s="310" t="s">
        <v>4392</v>
      </c>
      <c r="E62" s="19" t="s">
        <v>19</v>
      </c>
      <c r="F62" s="311">
        <v>125.01000000000001</v>
      </c>
      <c r="G62" s="40"/>
      <c r="H62" s="46"/>
    </row>
    <row r="63" s="2" customFormat="1" ht="16.8" customHeight="1">
      <c r="A63" s="40"/>
      <c r="B63" s="46"/>
      <c r="C63" s="312" t="s">
        <v>4376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310" t="s">
        <v>1552</v>
      </c>
      <c r="D64" s="310" t="s">
        <v>4377</v>
      </c>
      <c r="E64" s="19" t="s">
        <v>337</v>
      </c>
      <c r="F64" s="311">
        <v>227.679</v>
      </c>
      <c r="G64" s="40"/>
      <c r="H64" s="46"/>
    </row>
    <row r="65" s="2" customFormat="1" ht="16.8" customHeight="1">
      <c r="A65" s="40"/>
      <c r="B65" s="46"/>
      <c r="C65" s="310" t="s">
        <v>1566</v>
      </c>
      <c r="D65" s="310" t="s">
        <v>4378</v>
      </c>
      <c r="E65" s="19" t="s">
        <v>337</v>
      </c>
      <c r="F65" s="311">
        <v>227.679</v>
      </c>
      <c r="G65" s="40"/>
      <c r="H65" s="46"/>
    </row>
    <row r="66" s="2" customFormat="1" ht="16.8" customHeight="1">
      <c r="A66" s="40"/>
      <c r="B66" s="46"/>
      <c r="C66" s="310" t="s">
        <v>1572</v>
      </c>
      <c r="D66" s="310" t="s">
        <v>4379</v>
      </c>
      <c r="E66" s="19" t="s">
        <v>337</v>
      </c>
      <c r="F66" s="311">
        <v>227.679</v>
      </c>
      <c r="G66" s="40"/>
      <c r="H66" s="46"/>
    </row>
    <row r="67" s="2" customFormat="1" ht="16.8" customHeight="1">
      <c r="A67" s="40"/>
      <c r="B67" s="46"/>
      <c r="C67" s="310" t="s">
        <v>1526</v>
      </c>
      <c r="D67" s="310" t="s">
        <v>4383</v>
      </c>
      <c r="E67" s="19" t="s">
        <v>220</v>
      </c>
      <c r="F67" s="311">
        <v>766.98000000000002</v>
      </c>
      <c r="G67" s="40"/>
      <c r="H67" s="46"/>
    </row>
    <row r="68" s="2" customFormat="1" ht="16.8" customHeight="1">
      <c r="A68" s="40"/>
      <c r="B68" s="46"/>
      <c r="C68" s="310" t="s">
        <v>1532</v>
      </c>
      <c r="D68" s="310" t="s">
        <v>4384</v>
      </c>
      <c r="E68" s="19" t="s">
        <v>220</v>
      </c>
      <c r="F68" s="311">
        <v>2837.23</v>
      </c>
      <c r="G68" s="40"/>
      <c r="H68" s="46"/>
    </row>
    <row r="69" s="2" customFormat="1" ht="16.8" customHeight="1">
      <c r="A69" s="40"/>
      <c r="B69" s="46"/>
      <c r="C69" s="310" t="s">
        <v>2417</v>
      </c>
      <c r="D69" s="310" t="s">
        <v>4380</v>
      </c>
      <c r="E69" s="19" t="s">
        <v>220</v>
      </c>
      <c r="F69" s="311">
        <v>2189.9699999999998</v>
      </c>
      <c r="G69" s="40"/>
      <c r="H69" s="46"/>
    </row>
    <row r="70" s="2" customFormat="1" ht="16.8" customHeight="1">
      <c r="A70" s="40"/>
      <c r="B70" s="46"/>
      <c r="C70" s="310" t="s">
        <v>2589</v>
      </c>
      <c r="D70" s="310" t="s">
        <v>4381</v>
      </c>
      <c r="E70" s="19" t="s">
        <v>220</v>
      </c>
      <c r="F70" s="311">
        <v>1903.0219999999999</v>
      </c>
      <c r="G70" s="40"/>
      <c r="H70" s="46"/>
    </row>
    <row r="71" s="2" customFormat="1" ht="16.8" customHeight="1">
      <c r="A71" s="40"/>
      <c r="B71" s="46"/>
      <c r="C71" s="310" t="s">
        <v>3353</v>
      </c>
      <c r="D71" s="310" t="s">
        <v>4385</v>
      </c>
      <c r="E71" s="19" t="s">
        <v>220</v>
      </c>
      <c r="F71" s="311">
        <v>587.01300000000003</v>
      </c>
      <c r="G71" s="40"/>
      <c r="H71" s="46"/>
    </row>
    <row r="72" s="2" customFormat="1" ht="16.8" customHeight="1">
      <c r="A72" s="40"/>
      <c r="B72" s="46"/>
      <c r="C72" s="310" t="s">
        <v>2596</v>
      </c>
      <c r="D72" s="310" t="s">
        <v>2597</v>
      </c>
      <c r="E72" s="19" t="s">
        <v>220</v>
      </c>
      <c r="F72" s="311">
        <v>2093.3220000000001</v>
      </c>
      <c r="G72" s="40"/>
      <c r="H72" s="46"/>
    </row>
    <row r="73" s="2" customFormat="1" ht="16.8" customHeight="1">
      <c r="A73" s="40"/>
      <c r="B73" s="46"/>
      <c r="C73" s="310" t="s">
        <v>2424</v>
      </c>
      <c r="D73" s="310" t="s">
        <v>2425</v>
      </c>
      <c r="E73" s="19" t="s">
        <v>220</v>
      </c>
      <c r="F73" s="311">
        <v>2988.279</v>
      </c>
      <c r="G73" s="40"/>
      <c r="H73" s="46"/>
    </row>
    <row r="74" s="2" customFormat="1" ht="16.8" customHeight="1">
      <c r="A74" s="40"/>
      <c r="B74" s="46"/>
      <c r="C74" s="310" t="s">
        <v>2459</v>
      </c>
      <c r="D74" s="310" t="s">
        <v>2460</v>
      </c>
      <c r="E74" s="19" t="s">
        <v>220</v>
      </c>
      <c r="F74" s="311">
        <v>805.33100000000002</v>
      </c>
      <c r="G74" s="40"/>
      <c r="H74" s="46"/>
    </row>
    <row r="75" s="2" customFormat="1" ht="16.8" customHeight="1">
      <c r="A75" s="40"/>
      <c r="B75" s="46"/>
      <c r="C75" s="310" t="s">
        <v>2443</v>
      </c>
      <c r="D75" s="310" t="s">
        <v>2444</v>
      </c>
      <c r="E75" s="19" t="s">
        <v>220</v>
      </c>
      <c r="F75" s="311">
        <v>596.39099999999996</v>
      </c>
      <c r="G75" s="40"/>
      <c r="H75" s="46"/>
    </row>
    <row r="76" s="2" customFormat="1" ht="16.8" customHeight="1">
      <c r="A76" s="40"/>
      <c r="B76" s="46"/>
      <c r="C76" s="306" t="s">
        <v>230</v>
      </c>
      <c r="D76" s="307" t="s">
        <v>223</v>
      </c>
      <c r="E76" s="308" t="s">
        <v>220</v>
      </c>
      <c r="F76" s="309">
        <v>30.719999999999999</v>
      </c>
      <c r="G76" s="40"/>
      <c r="H76" s="46"/>
    </row>
    <row r="77" s="2" customFormat="1" ht="16.8" customHeight="1">
      <c r="A77" s="40"/>
      <c r="B77" s="46"/>
      <c r="C77" s="310" t="s">
        <v>19</v>
      </c>
      <c r="D77" s="310" t="s">
        <v>764</v>
      </c>
      <c r="E77" s="19" t="s">
        <v>19</v>
      </c>
      <c r="F77" s="311">
        <v>0</v>
      </c>
      <c r="G77" s="40"/>
      <c r="H77" s="46"/>
    </row>
    <row r="78" s="2" customFormat="1" ht="16.8" customHeight="1">
      <c r="A78" s="40"/>
      <c r="B78" s="46"/>
      <c r="C78" s="310" t="s">
        <v>19</v>
      </c>
      <c r="D78" s="310" t="s">
        <v>4393</v>
      </c>
      <c r="E78" s="19" t="s">
        <v>19</v>
      </c>
      <c r="F78" s="311">
        <v>30.719999999999999</v>
      </c>
      <c r="G78" s="40"/>
      <c r="H78" s="46"/>
    </row>
    <row r="79" s="2" customFormat="1" ht="16.8" customHeight="1">
      <c r="A79" s="40"/>
      <c r="B79" s="46"/>
      <c r="C79" s="312" t="s">
        <v>4376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10" t="s">
        <v>1552</v>
      </c>
      <c r="D80" s="310" t="s">
        <v>4377</v>
      </c>
      <c r="E80" s="19" t="s">
        <v>337</v>
      </c>
      <c r="F80" s="311">
        <v>227.679</v>
      </c>
      <c r="G80" s="40"/>
      <c r="H80" s="46"/>
    </row>
    <row r="81" s="2" customFormat="1" ht="16.8" customHeight="1">
      <c r="A81" s="40"/>
      <c r="B81" s="46"/>
      <c r="C81" s="310" t="s">
        <v>1566</v>
      </c>
      <c r="D81" s="310" t="s">
        <v>4378</v>
      </c>
      <c r="E81" s="19" t="s">
        <v>337</v>
      </c>
      <c r="F81" s="311">
        <v>227.679</v>
      </c>
      <c r="G81" s="40"/>
      <c r="H81" s="46"/>
    </row>
    <row r="82" s="2" customFormat="1" ht="16.8" customHeight="1">
      <c r="A82" s="40"/>
      <c r="B82" s="46"/>
      <c r="C82" s="310" t="s">
        <v>1572</v>
      </c>
      <c r="D82" s="310" t="s">
        <v>4379</v>
      </c>
      <c r="E82" s="19" t="s">
        <v>337</v>
      </c>
      <c r="F82" s="311">
        <v>227.679</v>
      </c>
      <c r="G82" s="40"/>
      <c r="H82" s="46"/>
    </row>
    <row r="83" s="2" customFormat="1" ht="16.8" customHeight="1">
      <c r="A83" s="40"/>
      <c r="B83" s="46"/>
      <c r="C83" s="310" t="s">
        <v>1526</v>
      </c>
      <c r="D83" s="310" t="s">
        <v>4383</v>
      </c>
      <c r="E83" s="19" t="s">
        <v>220</v>
      </c>
      <c r="F83" s="311">
        <v>766.98000000000002</v>
      </c>
      <c r="G83" s="40"/>
      <c r="H83" s="46"/>
    </row>
    <row r="84" s="2" customFormat="1" ht="16.8" customHeight="1">
      <c r="A84" s="40"/>
      <c r="B84" s="46"/>
      <c r="C84" s="310" t="s">
        <v>1532</v>
      </c>
      <c r="D84" s="310" t="s">
        <v>4384</v>
      </c>
      <c r="E84" s="19" t="s">
        <v>220</v>
      </c>
      <c r="F84" s="311">
        <v>2837.23</v>
      </c>
      <c r="G84" s="40"/>
      <c r="H84" s="46"/>
    </row>
    <row r="85" s="2" customFormat="1" ht="16.8" customHeight="1">
      <c r="A85" s="40"/>
      <c r="B85" s="46"/>
      <c r="C85" s="310" t="s">
        <v>2417</v>
      </c>
      <c r="D85" s="310" t="s">
        <v>4380</v>
      </c>
      <c r="E85" s="19" t="s">
        <v>220</v>
      </c>
      <c r="F85" s="311">
        <v>2189.9699999999998</v>
      </c>
      <c r="G85" s="40"/>
      <c r="H85" s="46"/>
    </row>
    <row r="86" s="2" customFormat="1" ht="16.8" customHeight="1">
      <c r="A86" s="40"/>
      <c r="B86" s="46"/>
      <c r="C86" s="310" t="s">
        <v>2589</v>
      </c>
      <c r="D86" s="310" t="s">
        <v>4381</v>
      </c>
      <c r="E86" s="19" t="s">
        <v>220</v>
      </c>
      <c r="F86" s="311">
        <v>1903.0219999999999</v>
      </c>
      <c r="G86" s="40"/>
      <c r="H86" s="46"/>
    </row>
    <row r="87" s="2" customFormat="1" ht="16.8" customHeight="1">
      <c r="A87" s="40"/>
      <c r="B87" s="46"/>
      <c r="C87" s="310" t="s">
        <v>3213</v>
      </c>
      <c r="D87" s="310" t="s">
        <v>4394</v>
      </c>
      <c r="E87" s="19" t="s">
        <v>220</v>
      </c>
      <c r="F87" s="311">
        <v>69.829999999999998</v>
      </c>
      <c r="G87" s="40"/>
      <c r="H87" s="46"/>
    </row>
    <row r="88" s="2" customFormat="1" ht="16.8" customHeight="1">
      <c r="A88" s="40"/>
      <c r="B88" s="46"/>
      <c r="C88" s="310" t="s">
        <v>3353</v>
      </c>
      <c r="D88" s="310" t="s">
        <v>4385</v>
      </c>
      <c r="E88" s="19" t="s">
        <v>220</v>
      </c>
      <c r="F88" s="311">
        <v>587.01300000000003</v>
      </c>
      <c r="G88" s="40"/>
      <c r="H88" s="46"/>
    </row>
    <row r="89" s="2" customFormat="1" ht="16.8" customHeight="1">
      <c r="A89" s="40"/>
      <c r="B89" s="46"/>
      <c r="C89" s="310" t="s">
        <v>2596</v>
      </c>
      <c r="D89" s="310" t="s">
        <v>2597</v>
      </c>
      <c r="E89" s="19" t="s">
        <v>220</v>
      </c>
      <c r="F89" s="311">
        <v>2093.3220000000001</v>
      </c>
      <c r="G89" s="40"/>
      <c r="H89" s="46"/>
    </row>
    <row r="90" s="2" customFormat="1" ht="16.8" customHeight="1">
      <c r="A90" s="40"/>
      <c r="B90" s="46"/>
      <c r="C90" s="310" t="s">
        <v>2424</v>
      </c>
      <c r="D90" s="310" t="s">
        <v>2425</v>
      </c>
      <c r="E90" s="19" t="s">
        <v>220</v>
      </c>
      <c r="F90" s="311">
        <v>2988.279</v>
      </c>
      <c r="G90" s="40"/>
      <c r="H90" s="46"/>
    </row>
    <row r="91" s="2" customFormat="1" ht="16.8" customHeight="1">
      <c r="A91" s="40"/>
      <c r="B91" s="46"/>
      <c r="C91" s="310" t="s">
        <v>2459</v>
      </c>
      <c r="D91" s="310" t="s">
        <v>2460</v>
      </c>
      <c r="E91" s="19" t="s">
        <v>220</v>
      </c>
      <c r="F91" s="311">
        <v>805.33100000000002</v>
      </c>
      <c r="G91" s="40"/>
      <c r="H91" s="46"/>
    </row>
    <row r="92" s="2" customFormat="1" ht="16.8" customHeight="1">
      <c r="A92" s="40"/>
      <c r="B92" s="46"/>
      <c r="C92" s="310" t="s">
        <v>2443</v>
      </c>
      <c r="D92" s="310" t="s">
        <v>2444</v>
      </c>
      <c r="E92" s="19" t="s">
        <v>220</v>
      </c>
      <c r="F92" s="311">
        <v>596.39099999999996</v>
      </c>
      <c r="G92" s="40"/>
      <c r="H92" s="46"/>
    </row>
    <row r="93" s="2" customFormat="1" ht="16.8" customHeight="1">
      <c r="A93" s="40"/>
      <c r="B93" s="46"/>
      <c r="C93" s="306" t="s">
        <v>232</v>
      </c>
      <c r="D93" s="307" t="s">
        <v>233</v>
      </c>
      <c r="E93" s="308" t="s">
        <v>220</v>
      </c>
      <c r="F93" s="309">
        <v>0</v>
      </c>
      <c r="G93" s="40"/>
      <c r="H93" s="46"/>
    </row>
    <row r="94" s="2" customFormat="1" ht="16.8" customHeight="1">
      <c r="A94" s="40"/>
      <c r="B94" s="46"/>
      <c r="C94" s="310" t="s">
        <v>19</v>
      </c>
      <c r="D94" s="310" t="s">
        <v>764</v>
      </c>
      <c r="E94" s="19" t="s">
        <v>19</v>
      </c>
      <c r="F94" s="311">
        <v>0</v>
      </c>
      <c r="G94" s="40"/>
      <c r="H94" s="46"/>
    </row>
    <row r="95" s="2" customFormat="1" ht="16.8" customHeight="1">
      <c r="A95" s="40"/>
      <c r="B95" s="46"/>
      <c r="C95" s="310" t="s">
        <v>19</v>
      </c>
      <c r="D95" s="310" t="s">
        <v>4395</v>
      </c>
      <c r="E95" s="19" t="s">
        <v>19</v>
      </c>
      <c r="F95" s="311">
        <v>0</v>
      </c>
      <c r="G95" s="40"/>
      <c r="H95" s="46"/>
    </row>
    <row r="96" s="2" customFormat="1" ht="16.8" customHeight="1">
      <c r="A96" s="40"/>
      <c r="B96" s="46"/>
      <c r="C96" s="310" t="s">
        <v>19</v>
      </c>
      <c r="D96" s="310" t="s">
        <v>75</v>
      </c>
      <c r="E96" s="19" t="s">
        <v>19</v>
      </c>
      <c r="F96" s="311">
        <v>0</v>
      </c>
      <c r="G96" s="40"/>
      <c r="H96" s="46"/>
    </row>
    <row r="97" s="2" customFormat="1" ht="16.8" customHeight="1">
      <c r="A97" s="40"/>
      <c r="B97" s="46"/>
      <c r="C97" s="312" t="s">
        <v>4376</v>
      </c>
      <c r="D97" s="40"/>
      <c r="E97" s="40"/>
      <c r="F97" s="40"/>
      <c r="G97" s="40"/>
      <c r="H97" s="46"/>
    </row>
    <row r="98" s="2" customFormat="1" ht="16.8" customHeight="1">
      <c r="A98" s="40"/>
      <c r="B98" s="46"/>
      <c r="C98" s="310" t="s">
        <v>1552</v>
      </c>
      <c r="D98" s="310" t="s">
        <v>4377</v>
      </c>
      <c r="E98" s="19" t="s">
        <v>337</v>
      </c>
      <c r="F98" s="311">
        <v>227.679</v>
      </c>
      <c r="G98" s="40"/>
      <c r="H98" s="46"/>
    </row>
    <row r="99" s="2" customFormat="1" ht="16.8" customHeight="1">
      <c r="A99" s="40"/>
      <c r="B99" s="46"/>
      <c r="C99" s="310" t="s">
        <v>1566</v>
      </c>
      <c r="D99" s="310" t="s">
        <v>4378</v>
      </c>
      <c r="E99" s="19" t="s">
        <v>337</v>
      </c>
      <c r="F99" s="311">
        <v>227.679</v>
      </c>
      <c r="G99" s="40"/>
      <c r="H99" s="46"/>
    </row>
    <row r="100" s="2" customFormat="1" ht="16.8" customHeight="1">
      <c r="A100" s="40"/>
      <c r="B100" s="46"/>
      <c r="C100" s="310" t="s">
        <v>1572</v>
      </c>
      <c r="D100" s="310" t="s">
        <v>4379</v>
      </c>
      <c r="E100" s="19" t="s">
        <v>337</v>
      </c>
      <c r="F100" s="311">
        <v>227.679</v>
      </c>
      <c r="G100" s="40"/>
      <c r="H100" s="46"/>
    </row>
    <row r="101" s="2" customFormat="1" ht="16.8" customHeight="1">
      <c r="A101" s="40"/>
      <c r="B101" s="46"/>
      <c r="C101" s="310" t="s">
        <v>1641</v>
      </c>
      <c r="D101" s="310" t="s">
        <v>4396</v>
      </c>
      <c r="E101" s="19" t="s">
        <v>220</v>
      </c>
      <c r="F101" s="311">
        <v>0</v>
      </c>
      <c r="G101" s="40"/>
      <c r="H101" s="46"/>
    </row>
    <row r="102" s="2" customFormat="1" ht="16.8" customHeight="1">
      <c r="A102" s="40"/>
      <c r="B102" s="46"/>
      <c r="C102" s="310" t="s">
        <v>1526</v>
      </c>
      <c r="D102" s="310" t="s">
        <v>4383</v>
      </c>
      <c r="E102" s="19" t="s">
        <v>220</v>
      </c>
      <c r="F102" s="311">
        <v>766.98000000000002</v>
      </c>
      <c r="G102" s="40"/>
      <c r="H102" s="46"/>
    </row>
    <row r="103" s="2" customFormat="1" ht="16.8" customHeight="1">
      <c r="A103" s="40"/>
      <c r="B103" s="46"/>
      <c r="C103" s="310" t="s">
        <v>1532</v>
      </c>
      <c r="D103" s="310" t="s">
        <v>4384</v>
      </c>
      <c r="E103" s="19" t="s">
        <v>220</v>
      </c>
      <c r="F103" s="311">
        <v>2837.23</v>
      </c>
      <c r="G103" s="40"/>
      <c r="H103" s="46"/>
    </row>
    <row r="104" s="2" customFormat="1" ht="16.8" customHeight="1">
      <c r="A104" s="40"/>
      <c r="B104" s="46"/>
      <c r="C104" s="310" t="s">
        <v>2417</v>
      </c>
      <c r="D104" s="310" t="s">
        <v>4380</v>
      </c>
      <c r="E104" s="19" t="s">
        <v>220</v>
      </c>
      <c r="F104" s="311">
        <v>2189.9699999999998</v>
      </c>
      <c r="G104" s="40"/>
      <c r="H104" s="46"/>
    </row>
    <row r="105" s="2" customFormat="1" ht="16.8" customHeight="1">
      <c r="A105" s="40"/>
      <c r="B105" s="46"/>
      <c r="C105" s="310" t="s">
        <v>2589</v>
      </c>
      <c r="D105" s="310" t="s">
        <v>4381</v>
      </c>
      <c r="E105" s="19" t="s">
        <v>220</v>
      </c>
      <c r="F105" s="311">
        <v>1903.0219999999999</v>
      </c>
      <c r="G105" s="40"/>
      <c r="H105" s="46"/>
    </row>
    <row r="106" s="2" customFormat="1" ht="16.8" customHeight="1">
      <c r="A106" s="40"/>
      <c r="B106" s="46"/>
      <c r="C106" s="310" t="s">
        <v>3213</v>
      </c>
      <c r="D106" s="310" t="s">
        <v>4394</v>
      </c>
      <c r="E106" s="19" t="s">
        <v>220</v>
      </c>
      <c r="F106" s="311">
        <v>69.829999999999998</v>
      </c>
      <c r="G106" s="40"/>
      <c r="H106" s="46"/>
    </row>
    <row r="107" s="2" customFormat="1" ht="16.8" customHeight="1">
      <c r="A107" s="40"/>
      <c r="B107" s="46"/>
      <c r="C107" s="310" t="s">
        <v>3710</v>
      </c>
      <c r="D107" s="310" t="s">
        <v>4397</v>
      </c>
      <c r="E107" s="19" t="s">
        <v>220</v>
      </c>
      <c r="F107" s="311">
        <v>1.978</v>
      </c>
      <c r="G107" s="40"/>
      <c r="H107" s="46"/>
    </row>
    <row r="108" s="2" customFormat="1" ht="16.8" customHeight="1">
      <c r="A108" s="40"/>
      <c r="B108" s="46"/>
      <c r="C108" s="310" t="s">
        <v>2596</v>
      </c>
      <c r="D108" s="310" t="s">
        <v>2597</v>
      </c>
      <c r="E108" s="19" t="s">
        <v>220</v>
      </c>
      <c r="F108" s="311">
        <v>2093.3220000000001</v>
      </c>
      <c r="G108" s="40"/>
      <c r="H108" s="46"/>
    </row>
    <row r="109" s="2" customFormat="1" ht="16.8" customHeight="1">
      <c r="A109" s="40"/>
      <c r="B109" s="46"/>
      <c r="C109" s="310" t="s">
        <v>2424</v>
      </c>
      <c r="D109" s="310" t="s">
        <v>2425</v>
      </c>
      <c r="E109" s="19" t="s">
        <v>220</v>
      </c>
      <c r="F109" s="311">
        <v>2988.279</v>
      </c>
      <c r="G109" s="40"/>
      <c r="H109" s="46"/>
    </row>
    <row r="110" s="2" customFormat="1" ht="16.8" customHeight="1">
      <c r="A110" s="40"/>
      <c r="B110" s="46"/>
      <c r="C110" s="310" t="s">
        <v>2459</v>
      </c>
      <c r="D110" s="310" t="s">
        <v>2460</v>
      </c>
      <c r="E110" s="19" t="s">
        <v>220</v>
      </c>
      <c r="F110" s="311">
        <v>805.33100000000002</v>
      </c>
      <c r="G110" s="40"/>
      <c r="H110" s="46"/>
    </row>
    <row r="111" s="2" customFormat="1" ht="16.8" customHeight="1">
      <c r="A111" s="40"/>
      <c r="B111" s="46"/>
      <c r="C111" s="310" t="s">
        <v>2443</v>
      </c>
      <c r="D111" s="310" t="s">
        <v>2444</v>
      </c>
      <c r="E111" s="19" t="s">
        <v>220</v>
      </c>
      <c r="F111" s="311">
        <v>596.39099999999996</v>
      </c>
      <c r="G111" s="40"/>
      <c r="H111" s="46"/>
    </row>
    <row r="112" s="2" customFormat="1" ht="16.8" customHeight="1">
      <c r="A112" s="40"/>
      <c r="B112" s="46"/>
      <c r="C112" s="306" t="s">
        <v>234</v>
      </c>
      <c r="D112" s="307" t="s">
        <v>235</v>
      </c>
      <c r="E112" s="308" t="s">
        <v>220</v>
      </c>
      <c r="F112" s="309">
        <v>0</v>
      </c>
      <c r="G112" s="40"/>
      <c r="H112" s="46"/>
    </row>
    <row r="113" s="2" customFormat="1" ht="16.8" customHeight="1">
      <c r="A113" s="40"/>
      <c r="B113" s="46"/>
      <c r="C113" s="312" t="s">
        <v>4376</v>
      </c>
      <c r="D113" s="40"/>
      <c r="E113" s="40"/>
      <c r="F113" s="40"/>
      <c r="G113" s="40"/>
      <c r="H113" s="46"/>
    </row>
    <row r="114" s="2" customFormat="1" ht="16.8" customHeight="1">
      <c r="A114" s="40"/>
      <c r="B114" s="46"/>
      <c r="C114" s="310" t="s">
        <v>1552</v>
      </c>
      <c r="D114" s="310" t="s">
        <v>4377</v>
      </c>
      <c r="E114" s="19" t="s">
        <v>337</v>
      </c>
      <c r="F114" s="311">
        <v>227.679</v>
      </c>
      <c r="G114" s="40"/>
      <c r="H114" s="46"/>
    </row>
    <row r="115" s="2" customFormat="1" ht="16.8" customHeight="1">
      <c r="A115" s="40"/>
      <c r="B115" s="46"/>
      <c r="C115" s="310" t="s">
        <v>1566</v>
      </c>
      <c r="D115" s="310" t="s">
        <v>4378</v>
      </c>
      <c r="E115" s="19" t="s">
        <v>337</v>
      </c>
      <c r="F115" s="311">
        <v>227.679</v>
      </c>
      <c r="G115" s="40"/>
      <c r="H115" s="46"/>
    </row>
    <row r="116" s="2" customFormat="1" ht="16.8" customHeight="1">
      <c r="A116" s="40"/>
      <c r="B116" s="46"/>
      <c r="C116" s="310" t="s">
        <v>1572</v>
      </c>
      <c r="D116" s="310" t="s">
        <v>4379</v>
      </c>
      <c r="E116" s="19" t="s">
        <v>337</v>
      </c>
      <c r="F116" s="311">
        <v>227.679</v>
      </c>
      <c r="G116" s="40"/>
      <c r="H116" s="46"/>
    </row>
    <row r="117" s="2" customFormat="1" ht="16.8" customHeight="1">
      <c r="A117" s="40"/>
      <c r="B117" s="46"/>
      <c r="C117" s="310" t="s">
        <v>1526</v>
      </c>
      <c r="D117" s="310" t="s">
        <v>4383</v>
      </c>
      <c r="E117" s="19" t="s">
        <v>220</v>
      </c>
      <c r="F117" s="311">
        <v>766.98000000000002</v>
      </c>
      <c r="G117" s="40"/>
      <c r="H117" s="46"/>
    </row>
    <row r="118" s="2" customFormat="1" ht="16.8" customHeight="1">
      <c r="A118" s="40"/>
      <c r="B118" s="46"/>
      <c r="C118" s="310" t="s">
        <v>1532</v>
      </c>
      <c r="D118" s="310" t="s">
        <v>4384</v>
      </c>
      <c r="E118" s="19" t="s">
        <v>220</v>
      </c>
      <c r="F118" s="311">
        <v>2837.23</v>
      </c>
      <c r="G118" s="40"/>
      <c r="H118" s="46"/>
    </row>
    <row r="119" s="2" customFormat="1" ht="16.8" customHeight="1">
      <c r="A119" s="40"/>
      <c r="B119" s="46"/>
      <c r="C119" s="310" t="s">
        <v>2417</v>
      </c>
      <c r="D119" s="310" t="s">
        <v>4380</v>
      </c>
      <c r="E119" s="19" t="s">
        <v>220</v>
      </c>
      <c r="F119" s="311">
        <v>2189.9699999999998</v>
      </c>
      <c r="G119" s="40"/>
      <c r="H119" s="46"/>
    </row>
    <row r="120" s="2" customFormat="1" ht="16.8" customHeight="1">
      <c r="A120" s="40"/>
      <c r="B120" s="46"/>
      <c r="C120" s="310" t="s">
        <v>2589</v>
      </c>
      <c r="D120" s="310" t="s">
        <v>4381</v>
      </c>
      <c r="E120" s="19" t="s">
        <v>220</v>
      </c>
      <c r="F120" s="311">
        <v>1903.0219999999999</v>
      </c>
      <c r="G120" s="40"/>
      <c r="H120" s="46"/>
    </row>
    <row r="121" s="2" customFormat="1" ht="16.8" customHeight="1">
      <c r="A121" s="40"/>
      <c r="B121" s="46"/>
      <c r="C121" s="310" t="s">
        <v>3192</v>
      </c>
      <c r="D121" s="310" t="s">
        <v>4398</v>
      </c>
      <c r="E121" s="19" t="s">
        <v>220</v>
      </c>
      <c r="F121" s="311">
        <v>39.109999999999999</v>
      </c>
      <c r="G121" s="40"/>
      <c r="H121" s="46"/>
    </row>
    <row r="122" s="2" customFormat="1" ht="16.8" customHeight="1">
      <c r="A122" s="40"/>
      <c r="B122" s="46"/>
      <c r="C122" s="310" t="s">
        <v>3197</v>
      </c>
      <c r="D122" s="310" t="s">
        <v>4399</v>
      </c>
      <c r="E122" s="19" t="s">
        <v>220</v>
      </c>
      <c r="F122" s="311">
        <v>39.109999999999999</v>
      </c>
      <c r="G122" s="40"/>
      <c r="H122" s="46"/>
    </row>
    <row r="123" s="2" customFormat="1" ht="16.8" customHeight="1">
      <c r="A123" s="40"/>
      <c r="B123" s="46"/>
      <c r="C123" s="310" t="s">
        <v>2596</v>
      </c>
      <c r="D123" s="310" t="s">
        <v>2597</v>
      </c>
      <c r="E123" s="19" t="s">
        <v>220</v>
      </c>
      <c r="F123" s="311">
        <v>2093.3220000000001</v>
      </c>
      <c r="G123" s="40"/>
      <c r="H123" s="46"/>
    </row>
    <row r="124" s="2" customFormat="1" ht="16.8" customHeight="1">
      <c r="A124" s="40"/>
      <c r="B124" s="46"/>
      <c r="C124" s="310" t="s">
        <v>2424</v>
      </c>
      <c r="D124" s="310" t="s">
        <v>2425</v>
      </c>
      <c r="E124" s="19" t="s">
        <v>220</v>
      </c>
      <c r="F124" s="311">
        <v>2988.279</v>
      </c>
      <c r="G124" s="40"/>
      <c r="H124" s="46"/>
    </row>
    <row r="125" s="2" customFormat="1" ht="16.8" customHeight="1">
      <c r="A125" s="40"/>
      <c r="B125" s="46"/>
      <c r="C125" s="310" t="s">
        <v>2459</v>
      </c>
      <c r="D125" s="310" t="s">
        <v>2460</v>
      </c>
      <c r="E125" s="19" t="s">
        <v>220</v>
      </c>
      <c r="F125" s="311">
        <v>805.33100000000002</v>
      </c>
      <c r="G125" s="40"/>
      <c r="H125" s="46"/>
    </row>
    <row r="126" s="2" customFormat="1" ht="16.8" customHeight="1">
      <c r="A126" s="40"/>
      <c r="B126" s="46"/>
      <c r="C126" s="310" t="s">
        <v>2443</v>
      </c>
      <c r="D126" s="310" t="s">
        <v>2444</v>
      </c>
      <c r="E126" s="19" t="s">
        <v>220</v>
      </c>
      <c r="F126" s="311">
        <v>596.39099999999996</v>
      </c>
      <c r="G126" s="40"/>
      <c r="H126" s="46"/>
    </row>
    <row r="127" s="2" customFormat="1" ht="16.8" customHeight="1">
      <c r="A127" s="40"/>
      <c r="B127" s="46"/>
      <c r="C127" s="310" t="s">
        <v>3202</v>
      </c>
      <c r="D127" s="310" t="s">
        <v>3203</v>
      </c>
      <c r="E127" s="19" t="s">
        <v>220</v>
      </c>
      <c r="F127" s="311">
        <v>41.066000000000002</v>
      </c>
      <c r="G127" s="40"/>
      <c r="H127" s="46"/>
    </row>
    <row r="128" s="2" customFormat="1" ht="16.8" customHeight="1">
      <c r="A128" s="40"/>
      <c r="B128" s="46"/>
      <c r="C128" s="306" t="s">
        <v>237</v>
      </c>
      <c r="D128" s="307" t="s">
        <v>238</v>
      </c>
      <c r="E128" s="308" t="s">
        <v>220</v>
      </c>
      <c r="F128" s="309">
        <v>7.4100000000000001</v>
      </c>
      <c r="G128" s="40"/>
      <c r="H128" s="46"/>
    </row>
    <row r="129" s="2" customFormat="1" ht="16.8" customHeight="1">
      <c r="A129" s="40"/>
      <c r="B129" s="46"/>
      <c r="C129" s="310" t="s">
        <v>19</v>
      </c>
      <c r="D129" s="310" t="s">
        <v>764</v>
      </c>
      <c r="E129" s="19" t="s">
        <v>19</v>
      </c>
      <c r="F129" s="311">
        <v>0</v>
      </c>
      <c r="G129" s="40"/>
      <c r="H129" s="46"/>
    </row>
    <row r="130" s="2" customFormat="1" ht="16.8" customHeight="1">
      <c r="A130" s="40"/>
      <c r="B130" s="46"/>
      <c r="C130" s="310" t="s">
        <v>19</v>
      </c>
      <c r="D130" s="310" t="s">
        <v>3211</v>
      </c>
      <c r="E130" s="19" t="s">
        <v>19</v>
      </c>
      <c r="F130" s="311">
        <v>7.4100000000000001</v>
      </c>
      <c r="G130" s="40"/>
      <c r="H130" s="46"/>
    </row>
    <row r="131" s="2" customFormat="1" ht="16.8" customHeight="1">
      <c r="A131" s="40"/>
      <c r="B131" s="46"/>
      <c r="C131" s="312" t="s">
        <v>4376</v>
      </c>
      <c r="D131" s="40"/>
      <c r="E131" s="40"/>
      <c r="F131" s="40"/>
      <c r="G131" s="40"/>
      <c r="H131" s="46"/>
    </row>
    <row r="132" s="2" customFormat="1" ht="16.8" customHeight="1">
      <c r="A132" s="40"/>
      <c r="B132" s="46"/>
      <c r="C132" s="310" t="s">
        <v>1552</v>
      </c>
      <c r="D132" s="310" t="s">
        <v>4377</v>
      </c>
      <c r="E132" s="19" t="s">
        <v>337</v>
      </c>
      <c r="F132" s="311">
        <v>227.679</v>
      </c>
      <c r="G132" s="40"/>
      <c r="H132" s="46"/>
    </row>
    <row r="133" s="2" customFormat="1" ht="16.8" customHeight="1">
      <c r="A133" s="40"/>
      <c r="B133" s="46"/>
      <c r="C133" s="310" t="s">
        <v>1566</v>
      </c>
      <c r="D133" s="310" t="s">
        <v>4378</v>
      </c>
      <c r="E133" s="19" t="s">
        <v>337</v>
      </c>
      <c r="F133" s="311">
        <v>227.679</v>
      </c>
      <c r="G133" s="40"/>
      <c r="H133" s="46"/>
    </row>
    <row r="134" s="2" customFormat="1" ht="16.8" customHeight="1">
      <c r="A134" s="40"/>
      <c r="B134" s="46"/>
      <c r="C134" s="310" t="s">
        <v>1572</v>
      </c>
      <c r="D134" s="310" t="s">
        <v>4379</v>
      </c>
      <c r="E134" s="19" t="s">
        <v>337</v>
      </c>
      <c r="F134" s="311">
        <v>227.679</v>
      </c>
      <c r="G134" s="40"/>
      <c r="H134" s="46"/>
    </row>
    <row r="135" s="2" customFormat="1" ht="16.8" customHeight="1">
      <c r="A135" s="40"/>
      <c r="B135" s="46"/>
      <c r="C135" s="310" t="s">
        <v>1526</v>
      </c>
      <c r="D135" s="310" t="s">
        <v>4383</v>
      </c>
      <c r="E135" s="19" t="s">
        <v>220</v>
      </c>
      <c r="F135" s="311">
        <v>766.98000000000002</v>
      </c>
      <c r="G135" s="40"/>
      <c r="H135" s="46"/>
    </row>
    <row r="136" s="2" customFormat="1" ht="16.8" customHeight="1">
      <c r="A136" s="40"/>
      <c r="B136" s="46"/>
      <c r="C136" s="310" t="s">
        <v>1532</v>
      </c>
      <c r="D136" s="310" t="s">
        <v>4384</v>
      </c>
      <c r="E136" s="19" t="s">
        <v>220</v>
      </c>
      <c r="F136" s="311">
        <v>2837.23</v>
      </c>
      <c r="G136" s="40"/>
      <c r="H136" s="46"/>
    </row>
    <row r="137" s="2" customFormat="1" ht="16.8" customHeight="1">
      <c r="A137" s="40"/>
      <c r="B137" s="46"/>
      <c r="C137" s="310" t="s">
        <v>2417</v>
      </c>
      <c r="D137" s="310" t="s">
        <v>4380</v>
      </c>
      <c r="E137" s="19" t="s">
        <v>220</v>
      </c>
      <c r="F137" s="311">
        <v>2189.9699999999998</v>
      </c>
      <c r="G137" s="40"/>
      <c r="H137" s="46"/>
    </row>
    <row r="138" s="2" customFormat="1" ht="16.8" customHeight="1">
      <c r="A138" s="40"/>
      <c r="B138" s="46"/>
      <c r="C138" s="310" t="s">
        <v>2589</v>
      </c>
      <c r="D138" s="310" t="s">
        <v>4381</v>
      </c>
      <c r="E138" s="19" t="s">
        <v>220</v>
      </c>
      <c r="F138" s="311">
        <v>1903.0219999999999</v>
      </c>
      <c r="G138" s="40"/>
      <c r="H138" s="46"/>
    </row>
    <row r="139" s="2" customFormat="1" ht="16.8" customHeight="1">
      <c r="A139" s="40"/>
      <c r="B139" s="46"/>
      <c r="C139" s="310" t="s">
        <v>3192</v>
      </c>
      <c r="D139" s="310" t="s">
        <v>4398</v>
      </c>
      <c r="E139" s="19" t="s">
        <v>220</v>
      </c>
      <c r="F139" s="311">
        <v>39.109999999999999</v>
      </c>
      <c r="G139" s="40"/>
      <c r="H139" s="46"/>
    </row>
    <row r="140" s="2" customFormat="1" ht="16.8" customHeight="1">
      <c r="A140" s="40"/>
      <c r="B140" s="46"/>
      <c r="C140" s="310" t="s">
        <v>3197</v>
      </c>
      <c r="D140" s="310" t="s">
        <v>4399</v>
      </c>
      <c r="E140" s="19" t="s">
        <v>220</v>
      </c>
      <c r="F140" s="311">
        <v>39.109999999999999</v>
      </c>
      <c r="G140" s="40"/>
      <c r="H140" s="46"/>
    </row>
    <row r="141" s="2" customFormat="1" ht="16.8" customHeight="1">
      <c r="A141" s="40"/>
      <c r="B141" s="46"/>
      <c r="C141" s="310" t="s">
        <v>3213</v>
      </c>
      <c r="D141" s="310" t="s">
        <v>4394</v>
      </c>
      <c r="E141" s="19" t="s">
        <v>220</v>
      </c>
      <c r="F141" s="311">
        <v>69.829999999999998</v>
      </c>
      <c r="G141" s="40"/>
      <c r="H141" s="46"/>
    </row>
    <row r="142" s="2" customFormat="1" ht="16.8" customHeight="1">
      <c r="A142" s="40"/>
      <c r="B142" s="46"/>
      <c r="C142" s="310" t="s">
        <v>2596</v>
      </c>
      <c r="D142" s="310" t="s">
        <v>2597</v>
      </c>
      <c r="E142" s="19" t="s">
        <v>220</v>
      </c>
      <c r="F142" s="311">
        <v>2093.3220000000001</v>
      </c>
      <c r="G142" s="40"/>
      <c r="H142" s="46"/>
    </row>
    <row r="143" s="2" customFormat="1" ht="16.8" customHeight="1">
      <c r="A143" s="40"/>
      <c r="B143" s="46"/>
      <c r="C143" s="310" t="s">
        <v>2424</v>
      </c>
      <c r="D143" s="310" t="s">
        <v>2425</v>
      </c>
      <c r="E143" s="19" t="s">
        <v>220</v>
      </c>
      <c r="F143" s="311">
        <v>2988.279</v>
      </c>
      <c r="G143" s="40"/>
      <c r="H143" s="46"/>
    </row>
    <row r="144" s="2" customFormat="1" ht="16.8" customHeight="1">
      <c r="A144" s="40"/>
      <c r="B144" s="46"/>
      <c r="C144" s="310" t="s">
        <v>2459</v>
      </c>
      <c r="D144" s="310" t="s">
        <v>2460</v>
      </c>
      <c r="E144" s="19" t="s">
        <v>220</v>
      </c>
      <c r="F144" s="311">
        <v>805.33100000000002</v>
      </c>
      <c r="G144" s="40"/>
      <c r="H144" s="46"/>
    </row>
    <row r="145" s="2" customFormat="1" ht="16.8" customHeight="1">
      <c r="A145" s="40"/>
      <c r="B145" s="46"/>
      <c r="C145" s="310" t="s">
        <v>2436</v>
      </c>
      <c r="D145" s="310" t="s">
        <v>2437</v>
      </c>
      <c r="E145" s="19" t="s">
        <v>220</v>
      </c>
      <c r="F145" s="311">
        <v>208.94</v>
      </c>
      <c r="G145" s="40"/>
      <c r="H145" s="46"/>
    </row>
    <row r="146" s="2" customFormat="1" ht="16.8" customHeight="1">
      <c r="A146" s="40"/>
      <c r="B146" s="46"/>
      <c r="C146" s="310" t="s">
        <v>3202</v>
      </c>
      <c r="D146" s="310" t="s">
        <v>3203</v>
      </c>
      <c r="E146" s="19" t="s">
        <v>220</v>
      </c>
      <c r="F146" s="311">
        <v>41.066000000000002</v>
      </c>
      <c r="G146" s="40"/>
      <c r="H146" s="46"/>
    </row>
    <row r="147" s="2" customFormat="1" ht="16.8" customHeight="1">
      <c r="A147" s="40"/>
      <c r="B147" s="46"/>
      <c r="C147" s="306" t="s">
        <v>240</v>
      </c>
      <c r="D147" s="307" t="s">
        <v>241</v>
      </c>
      <c r="E147" s="308" t="s">
        <v>220</v>
      </c>
      <c r="F147" s="309">
        <v>19.516999999999999</v>
      </c>
      <c r="G147" s="40"/>
      <c r="H147" s="46"/>
    </row>
    <row r="148" s="2" customFormat="1" ht="16.8" customHeight="1">
      <c r="A148" s="40"/>
      <c r="B148" s="46"/>
      <c r="C148" s="310" t="s">
        <v>19</v>
      </c>
      <c r="D148" s="310" t="s">
        <v>764</v>
      </c>
      <c r="E148" s="19" t="s">
        <v>19</v>
      </c>
      <c r="F148" s="311">
        <v>0</v>
      </c>
      <c r="G148" s="40"/>
      <c r="H148" s="46"/>
    </row>
    <row r="149" s="2" customFormat="1" ht="16.8" customHeight="1">
      <c r="A149" s="40"/>
      <c r="B149" s="46"/>
      <c r="C149" s="310" t="s">
        <v>19</v>
      </c>
      <c r="D149" s="310" t="s">
        <v>4400</v>
      </c>
      <c r="E149" s="19" t="s">
        <v>19</v>
      </c>
      <c r="F149" s="311">
        <v>19.516999999999999</v>
      </c>
      <c r="G149" s="40"/>
      <c r="H149" s="46"/>
    </row>
    <row r="150" s="2" customFormat="1" ht="16.8" customHeight="1">
      <c r="A150" s="40"/>
      <c r="B150" s="46"/>
      <c r="C150" s="312" t="s">
        <v>4376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10" t="s">
        <v>3301</v>
      </c>
      <c r="D151" s="310" t="s">
        <v>4401</v>
      </c>
      <c r="E151" s="19" t="s">
        <v>220</v>
      </c>
      <c r="F151" s="311">
        <v>19.516999999999999</v>
      </c>
      <c r="G151" s="40"/>
      <c r="H151" s="46"/>
    </row>
    <row r="152" s="2" customFormat="1" ht="16.8" customHeight="1">
      <c r="A152" s="40"/>
      <c r="B152" s="46"/>
      <c r="C152" s="310" t="s">
        <v>3311</v>
      </c>
      <c r="D152" s="310" t="s">
        <v>4390</v>
      </c>
      <c r="E152" s="19" t="s">
        <v>220</v>
      </c>
      <c r="F152" s="311">
        <v>179.39699999999999</v>
      </c>
      <c r="G152" s="40"/>
      <c r="H152" s="46"/>
    </row>
    <row r="153" s="2" customFormat="1" ht="16.8" customHeight="1">
      <c r="A153" s="40"/>
      <c r="B153" s="46"/>
      <c r="C153" s="310" t="s">
        <v>3316</v>
      </c>
      <c r="D153" s="310" t="s">
        <v>3317</v>
      </c>
      <c r="E153" s="19" t="s">
        <v>220</v>
      </c>
      <c r="F153" s="311">
        <v>197.33699999999999</v>
      </c>
      <c r="G153" s="40"/>
      <c r="H153" s="46"/>
    </row>
    <row r="154" s="2" customFormat="1" ht="16.8" customHeight="1">
      <c r="A154" s="40"/>
      <c r="B154" s="46"/>
      <c r="C154" s="306" t="s">
        <v>244</v>
      </c>
      <c r="D154" s="307" t="s">
        <v>223</v>
      </c>
      <c r="E154" s="308" t="s">
        <v>220</v>
      </c>
      <c r="F154" s="309">
        <v>95.189999999999998</v>
      </c>
      <c r="G154" s="40"/>
      <c r="H154" s="46"/>
    </row>
    <row r="155" s="2" customFormat="1" ht="16.8" customHeight="1">
      <c r="A155" s="40"/>
      <c r="B155" s="46"/>
      <c r="C155" s="310" t="s">
        <v>19</v>
      </c>
      <c r="D155" s="310" t="s">
        <v>769</v>
      </c>
      <c r="E155" s="19" t="s">
        <v>19</v>
      </c>
      <c r="F155" s="311">
        <v>0</v>
      </c>
      <c r="G155" s="40"/>
      <c r="H155" s="46"/>
    </row>
    <row r="156" s="2" customFormat="1" ht="16.8" customHeight="1">
      <c r="A156" s="40"/>
      <c r="B156" s="46"/>
      <c r="C156" s="310" t="s">
        <v>19</v>
      </c>
      <c r="D156" s="310" t="s">
        <v>4402</v>
      </c>
      <c r="E156" s="19" t="s">
        <v>19</v>
      </c>
      <c r="F156" s="311">
        <v>95.189999999999998</v>
      </c>
      <c r="G156" s="40"/>
      <c r="H156" s="46"/>
    </row>
    <row r="157" s="2" customFormat="1" ht="16.8" customHeight="1">
      <c r="A157" s="40"/>
      <c r="B157" s="46"/>
      <c r="C157" s="312" t="s">
        <v>4376</v>
      </c>
      <c r="D157" s="40"/>
      <c r="E157" s="40"/>
      <c r="F157" s="40"/>
      <c r="G157" s="40"/>
      <c r="H157" s="46"/>
    </row>
    <row r="158" s="2" customFormat="1" ht="16.8" customHeight="1">
      <c r="A158" s="40"/>
      <c r="B158" s="46"/>
      <c r="C158" s="310" t="s">
        <v>1526</v>
      </c>
      <c r="D158" s="310" t="s">
        <v>4383</v>
      </c>
      <c r="E158" s="19" t="s">
        <v>220</v>
      </c>
      <c r="F158" s="311">
        <v>766.98000000000002</v>
      </c>
      <c r="G158" s="40"/>
      <c r="H158" s="46"/>
    </row>
    <row r="159" s="2" customFormat="1" ht="16.8" customHeight="1">
      <c r="A159" s="40"/>
      <c r="B159" s="46"/>
      <c r="C159" s="310" t="s">
        <v>1532</v>
      </c>
      <c r="D159" s="310" t="s">
        <v>4384</v>
      </c>
      <c r="E159" s="19" t="s">
        <v>220</v>
      </c>
      <c r="F159" s="311">
        <v>2837.23</v>
      </c>
      <c r="G159" s="40"/>
      <c r="H159" s="46"/>
    </row>
    <row r="160" s="2" customFormat="1" ht="16.8" customHeight="1">
      <c r="A160" s="40"/>
      <c r="B160" s="46"/>
      <c r="C160" s="310" t="s">
        <v>2417</v>
      </c>
      <c r="D160" s="310" t="s">
        <v>4380</v>
      </c>
      <c r="E160" s="19" t="s">
        <v>220</v>
      </c>
      <c r="F160" s="311">
        <v>2189.9699999999998</v>
      </c>
      <c r="G160" s="40"/>
      <c r="H160" s="46"/>
    </row>
    <row r="161" s="2" customFormat="1" ht="16.8" customHeight="1">
      <c r="A161" s="40"/>
      <c r="B161" s="46"/>
      <c r="C161" s="310" t="s">
        <v>2589</v>
      </c>
      <c r="D161" s="310" t="s">
        <v>4381</v>
      </c>
      <c r="E161" s="19" t="s">
        <v>220</v>
      </c>
      <c r="F161" s="311">
        <v>1903.0219999999999</v>
      </c>
      <c r="G161" s="40"/>
      <c r="H161" s="46"/>
    </row>
    <row r="162" s="2" customFormat="1" ht="16.8" customHeight="1">
      <c r="A162" s="40"/>
      <c r="B162" s="46"/>
      <c r="C162" s="310" t="s">
        <v>3353</v>
      </c>
      <c r="D162" s="310" t="s">
        <v>4385</v>
      </c>
      <c r="E162" s="19" t="s">
        <v>220</v>
      </c>
      <c r="F162" s="311">
        <v>587.01300000000003</v>
      </c>
      <c r="G162" s="40"/>
      <c r="H162" s="46"/>
    </row>
    <row r="163" s="2" customFormat="1" ht="16.8" customHeight="1">
      <c r="A163" s="40"/>
      <c r="B163" s="46"/>
      <c r="C163" s="310" t="s">
        <v>2596</v>
      </c>
      <c r="D163" s="310" t="s">
        <v>2597</v>
      </c>
      <c r="E163" s="19" t="s">
        <v>220</v>
      </c>
      <c r="F163" s="311">
        <v>2093.3220000000001</v>
      </c>
      <c r="G163" s="40"/>
      <c r="H163" s="46"/>
    </row>
    <row r="164" s="2" customFormat="1" ht="16.8" customHeight="1">
      <c r="A164" s="40"/>
      <c r="B164" s="46"/>
      <c r="C164" s="310" t="s">
        <v>2459</v>
      </c>
      <c r="D164" s="310" t="s">
        <v>2460</v>
      </c>
      <c r="E164" s="19" t="s">
        <v>220</v>
      </c>
      <c r="F164" s="311">
        <v>805.33100000000002</v>
      </c>
      <c r="G164" s="40"/>
      <c r="H164" s="46"/>
    </row>
    <row r="165" s="2" customFormat="1" ht="16.8" customHeight="1">
      <c r="A165" s="40"/>
      <c r="B165" s="46"/>
      <c r="C165" s="310" t="s">
        <v>2443</v>
      </c>
      <c r="D165" s="310" t="s">
        <v>2444</v>
      </c>
      <c r="E165" s="19" t="s">
        <v>220</v>
      </c>
      <c r="F165" s="311">
        <v>596.39099999999996</v>
      </c>
      <c r="G165" s="40"/>
      <c r="H165" s="46"/>
    </row>
    <row r="166" s="2" customFormat="1" ht="16.8" customHeight="1">
      <c r="A166" s="40"/>
      <c r="B166" s="46"/>
      <c r="C166" s="306" t="s">
        <v>246</v>
      </c>
      <c r="D166" s="307" t="s">
        <v>247</v>
      </c>
      <c r="E166" s="308" t="s">
        <v>220</v>
      </c>
      <c r="F166" s="309">
        <v>0</v>
      </c>
      <c r="G166" s="40"/>
      <c r="H166" s="46"/>
    </row>
    <row r="167" s="2" customFormat="1" ht="16.8" customHeight="1">
      <c r="A167" s="40"/>
      <c r="B167" s="46"/>
      <c r="C167" s="312" t="s">
        <v>4376</v>
      </c>
      <c r="D167" s="40"/>
      <c r="E167" s="40"/>
      <c r="F167" s="40"/>
      <c r="G167" s="40"/>
      <c r="H167" s="46"/>
    </row>
    <row r="168" s="2" customFormat="1" ht="16.8" customHeight="1">
      <c r="A168" s="40"/>
      <c r="B168" s="46"/>
      <c r="C168" s="310" t="s">
        <v>1526</v>
      </c>
      <c r="D168" s="310" t="s">
        <v>4383</v>
      </c>
      <c r="E168" s="19" t="s">
        <v>220</v>
      </c>
      <c r="F168" s="311">
        <v>766.98000000000002</v>
      </c>
      <c r="G168" s="40"/>
      <c r="H168" s="46"/>
    </row>
    <row r="169" s="2" customFormat="1" ht="16.8" customHeight="1">
      <c r="A169" s="40"/>
      <c r="B169" s="46"/>
      <c r="C169" s="310" t="s">
        <v>1532</v>
      </c>
      <c r="D169" s="310" t="s">
        <v>4384</v>
      </c>
      <c r="E169" s="19" t="s">
        <v>220</v>
      </c>
      <c r="F169" s="311">
        <v>2837.23</v>
      </c>
      <c r="G169" s="40"/>
      <c r="H169" s="46"/>
    </row>
    <row r="170" s="2" customFormat="1" ht="16.8" customHeight="1">
      <c r="A170" s="40"/>
      <c r="B170" s="46"/>
      <c r="C170" s="310" t="s">
        <v>2417</v>
      </c>
      <c r="D170" s="310" t="s">
        <v>4380</v>
      </c>
      <c r="E170" s="19" t="s">
        <v>220</v>
      </c>
      <c r="F170" s="311">
        <v>2189.9699999999998</v>
      </c>
      <c r="G170" s="40"/>
      <c r="H170" s="46"/>
    </row>
    <row r="171" s="2" customFormat="1" ht="16.8" customHeight="1">
      <c r="A171" s="40"/>
      <c r="B171" s="46"/>
      <c r="C171" s="310" t="s">
        <v>2589</v>
      </c>
      <c r="D171" s="310" t="s">
        <v>4381</v>
      </c>
      <c r="E171" s="19" t="s">
        <v>220</v>
      </c>
      <c r="F171" s="311">
        <v>1903.0219999999999</v>
      </c>
      <c r="G171" s="40"/>
      <c r="H171" s="46"/>
    </row>
    <row r="172" s="2" customFormat="1" ht="16.8" customHeight="1">
      <c r="A172" s="40"/>
      <c r="B172" s="46"/>
      <c r="C172" s="310" t="s">
        <v>3213</v>
      </c>
      <c r="D172" s="310" t="s">
        <v>4394</v>
      </c>
      <c r="E172" s="19" t="s">
        <v>220</v>
      </c>
      <c r="F172" s="311">
        <v>69.829999999999998</v>
      </c>
      <c r="G172" s="40"/>
      <c r="H172" s="46"/>
    </row>
    <row r="173" s="2" customFormat="1" ht="16.8" customHeight="1">
      <c r="A173" s="40"/>
      <c r="B173" s="46"/>
      <c r="C173" s="310" t="s">
        <v>3353</v>
      </c>
      <c r="D173" s="310" t="s">
        <v>4385</v>
      </c>
      <c r="E173" s="19" t="s">
        <v>220</v>
      </c>
      <c r="F173" s="311">
        <v>587.01300000000003</v>
      </c>
      <c r="G173" s="40"/>
      <c r="H173" s="46"/>
    </row>
    <row r="174" s="2" customFormat="1" ht="16.8" customHeight="1">
      <c r="A174" s="40"/>
      <c r="B174" s="46"/>
      <c r="C174" s="310" t="s">
        <v>2596</v>
      </c>
      <c r="D174" s="310" t="s">
        <v>2597</v>
      </c>
      <c r="E174" s="19" t="s">
        <v>220</v>
      </c>
      <c r="F174" s="311">
        <v>2093.3220000000001</v>
      </c>
      <c r="G174" s="40"/>
      <c r="H174" s="46"/>
    </row>
    <row r="175" s="2" customFormat="1" ht="16.8" customHeight="1">
      <c r="A175" s="40"/>
      <c r="B175" s="46"/>
      <c r="C175" s="310" t="s">
        <v>2459</v>
      </c>
      <c r="D175" s="310" t="s">
        <v>2460</v>
      </c>
      <c r="E175" s="19" t="s">
        <v>220</v>
      </c>
      <c r="F175" s="311">
        <v>805.33100000000002</v>
      </c>
      <c r="G175" s="40"/>
      <c r="H175" s="46"/>
    </row>
    <row r="176" s="2" customFormat="1" ht="16.8" customHeight="1">
      <c r="A176" s="40"/>
      <c r="B176" s="46"/>
      <c r="C176" s="310" t="s">
        <v>2443</v>
      </c>
      <c r="D176" s="310" t="s">
        <v>2444</v>
      </c>
      <c r="E176" s="19" t="s">
        <v>220</v>
      </c>
      <c r="F176" s="311">
        <v>596.39099999999996</v>
      </c>
      <c r="G176" s="40"/>
      <c r="H176" s="46"/>
    </row>
    <row r="177" s="2" customFormat="1" ht="16.8" customHeight="1">
      <c r="A177" s="40"/>
      <c r="B177" s="46"/>
      <c r="C177" s="306" t="s">
        <v>248</v>
      </c>
      <c r="D177" s="307" t="s">
        <v>249</v>
      </c>
      <c r="E177" s="308" t="s">
        <v>220</v>
      </c>
      <c r="F177" s="309">
        <v>0</v>
      </c>
      <c r="G177" s="40"/>
      <c r="H177" s="46"/>
    </row>
    <row r="178" s="2" customFormat="1" ht="16.8" customHeight="1">
      <c r="A178" s="40"/>
      <c r="B178" s="46"/>
      <c r="C178" s="312" t="s">
        <v>4376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10" t="s">
        <v>1526</v>
      </c>
      <c r="D179" s="310" t="s">
        <v>4383</v>
      </c>
      <c r="E179" s="19" t="s">
        <v>220</v>
      </c>
      <c r="F179" s="311">
        <v>766.98000000000002</v>
      </c>
      <c r="G179" s="40"/>
      <c r="H179" s="46"/>
    </row>
    <row r="180" s="2" customFormat="1" ht="16.8" customHeight="1">
      <c r="A180" s="40"/>
      <c r="B180" s="46"/>
      <c r="C180" s="310" t="s">
        <v>1532</v>
      </c>
      <c r="D180" s="310" t="s">
        <v>4384</v>
      </c>
      <c r="E180" s="19" t="s">
        <v>220</v>
      </c>
      <c r="F180" s="311">
        <v>2837.23</v>
      </c>
      <c r="G180" s="40"/>
      <c r="H180" s="46"/>
    </row>
    <row r="181" s="2" customFormat="1" ht="16.8" customHeight="1">
      <c r="A181" s="40"/>
      <c r="B181" s="46"/>
      <c r="C181" s="310" t="s">
        <v>2417</v>
      </c>
      <c r="D181" s="310" t="s">
        <v>4380</v>
      </c>
      <c r="E181" s="19" t="s">
        <v>220</v>
      </c>
      <c r="F181" s="311">
        <v>2189.9699999999998</v>
      </c>
      <c r="G181" s="40"/>
      <c r="H181" s="46"/>
    </row>
    <row r="182" s="2" customFormat="1" ht="16.8" customHeight="1">
      <c r="A182" s="40"/>
      <c r="B182" s="46"/>
      <c r="C182" s="310" t="s">
        <v>2589</v>
      </c>
      <c r="D182" s="310" t="s">
        <v>4381</v>
      </c>
      <c r="E182" s="19" t="s">
        <v>220</v>
      </c>
      <c r="F182" s="311">
        <v>1903.0219999999999</v>
      </c>
      <c r="G182" s="40"/>
      <c r="H182" s="46"/>
    </row>
    <row r="183" s="2" customFormat="1" ht="16.8" customHeight="1">
      <c r="A183" s="40"/>
      <c r="B183" s="46"/>
      <c r="C183" s="310" t="s">
        <v>3192</v>
      </c>
      <c r="D183" s="310" t="s">
        <v>4398</v>
      </c>
      <c r="E183" s="19" t="s">
        <v>220</v>
      </c>
      <c r="F183" s="311">
        <v>39.109999999999999</v>
      </c>
      <c r="G183" s="40"/>
      <c r="H183" s="46"/>
    </row>
    <row r="184" s="2" customFormat="1" ht="16.8" customHeight="1">
      <c r="A184" s="40"/>
      <c r="B184" s="46"/>
      <c r="C184" s="310" t="s">
        <v>3197</v>
      </c>
      <c r="D184" s="310" t="s">
        <v>4399</v>
      </c>
      <c r="E184" s="19" t="s">
        <v>220</v>
      </c>
      <c r="F184" s="311">
        <v>39.109999999999999</v>
      </c>
      <c r="G184" s="40"/>
      <c r="H184" s="46"/>
    </row>
    <row r="185" s="2" customFormat="1" ht="16.8" customHeight="1">
      <c r="A185" s="40"/>
      <c r="B185" s="46"/>
      <c r="C185" s="310" t="s">
        <v>2596</v>
      </c>
      <c r="D185" s="310" t="s">
        <v>2597</v>
      </c>
      <c r="E185" s="19" t="s">
        <v>220</v>
      </c>
      <c r="F185" s="311">
        <v>2093.3220000000001</v>
      </c>
      <c r="G185" s="40"/>
      <c r="H185" s="46"/>
    </row>
    <row r="186" s="2" customFormat="1" ht="16.8" customHeight="1">
      <c r="A186" s="40"/>
      <c r="B186" s="46"/>
      <c r="C186" s="310" t="s">
        <v>2459</v>
      </c>
      <c r="D186" s="310" t="s">
        <v>2460</v>
      </c>
      <c r="E186" s="19" t="s">
        <v>220</v>
      </c>
      <c r="F186" s="311">
        <v>805.33100000000002</v>
      </c>
      <c r="G186" s="40"/>
      <c r="H186" s="46"/>
    </row>
    <row r="187" s="2" customFormat="1" ht="16.8" customHeight="1">
      <c r="A187" s="40"/>
      <c r="B187" s="46"/>
      <c r="C187" s="310" t="s">
        <v>2443</v>
      </c>
      <c r="D187" s="310" t="s">
        <v>2444</v>
      </c>
      <c r="E187" s="19" t="s">
        <v>220</v>
      </c>
      <c r="F187" s="311">
        <v>596.39099999999996</v>
      </c>
      <c r="G187" s="40"/>
      <c r="H187" s="46"/>
    </row>
    <row r="188" s="2" customFormat="1" ht="16.8" customHeight="1">
      <c r="A188" s="40"/>
      <c r="B188" s="46"/>
      <c r="C188" s="310" t="s">
        <v>3202</v>
      </c>
      <c r="D188" s="310" t="s">
        <v>3203</v>
      </c>
      <c r="E188" s="19" t="s">
        <v>220</v>
      </c>
      <c r="F188" s="311">
        <v>41.066000000000002</v>
      </c>
      <c r="G188" s="40"/>
      <c r="H188" s="46"/>
    </row>
    <row r="189" s="2" customFormat="1" ht="16.8" customHeight="1">
      <c r="A189" s="40"/>
      <c r="B189" s="46"/>
      <c r="C189" s="306" t="s">
        <v>250</v>
      </c>
      <c r="D189" s="307" t="s">
        <v>251</v>
      </c>
      <c r="E189" s="308" t="s">
        <v>220</v>
      </c>
      <c r="F189" s="309">
        <v>0</v>
      </c>
      <c r="G189" s="40"/>
      <c r="H189" s="46"/>
    </row>
    <row r="190" s="2" customFormat="1" ht="16.8" customHeight="1">
      <c r="A190" s="40"/>
      <c r="B190" s="46"/>
      <c r="C190" s="312" t="s">
        <v>4376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310" t="s">
        <v>1526</v>
      </c>
      <c r="D191" s="310" t="s">
        <v>4383</v>
      </c>
      <c r="E191" s="19" t="s">
        <v>220</v>
      </c>
      <c r="F191" s="311">
        <v>766.98000000000002</v>
      </c>
      <c r="G191" s="40"/>
      <c r="H191" s="46"/>
    </row>
    <row r="192" s="2" customFormat="1" ht="16.8" customHeight="1">
      <c r="A192" s="40"/>
      <c r="B192" s="46"/>
      <c r="C192" s="310" t="s">
        <v>1532</v>
      </c>
      <c r="D192" s="310" t="s">
        <v>4384</v>
      </c>
      <c r="E192" s="19" t="s">
        <v>220</v>
      </c>
      <c r="F192" s="311">
        <v>2837.23</v>
      </c>
      <c r="G192" s="40"/>
      <c r="H192" s="46"/>
    </row>
    <row r="193" s="2" customFormat="1" ht="16.8" customHeight="1">
      <c r="A193" s="40"/>
      <c r="B193" s="46"/>
      <c r="C193" s="310" t="s">
        <v>2417</v>
      </c>
      <c r="D193" s="310" t="s">
        <v>4380</v>
      </c>
      <c r="E193" s="19" t="s">
        <v>220</v>
      </c>
      <c r="F193" s="311">
        <v>2189.9699999999998</v>
      </c>
      <c r="G193" s="40"/>
      <c r="H193" s="46"/>
    </row>
    <row r="194" s="2" customFormat="1" ht="16.8" customHeight="1">
      <c r="A194" s="40"/>
      <c r="B194" s="46"/>
      <c r="C194" s="310" t="s">
        <v>2589</v>
      </c>
      <c r="D194" s="310" t="s">
        <v>4381</v>
      </c>
      <c r="E194" s="19" t="s">
        <v>220</v>
      </c>
      <c r="F194" s="311">
        <v>1903.0219999999999</v>
      </c>
      <c r="G194" s="40"/>
      <c r="H194" s="46"/>
    </row>
    <row r="195" s="2" customFormat="1" ht="16.8" customHeight="1">
      <c r="A195" s="40"/>
      <c r="B195" s="46"/>
      <c r="C195" s="310" t="s">
        <v>3192</v>
      </c>
      <c r="D195" s="310" t="s">
        <v>4398</v>
      </c>
      <c r="E195" s="19" t="s">
        <v>220</v>
      </c>
      <c r="F195" s="311">
        <v>39.109999999999999</v>
      </c>
      <c r="G195" s="40"/>
      <c r="H195" s="46"/>
    </row>
    <row r="196" s="2" customFormat="1" ht="16.8" customHeight="1">
      <c r="A196" s="40"/>
      <c r="B196" s="46"/>
      <c r="C196" s="310" t="s">
        <v>3197</v>
      </c>
      <c r="D196" s="310" t="s">
        <v>4399</v>
      </c>
      <c r="E196" s="19" t="s">
        <v>220</v>
      </c>
      <c r="F196" s="311">
        <v>39.109999999999999</v>
      </c>
      <c r="G196" s="40"/>
      <c r="H196" s="46"/>
    </row>
    <row r="197" s="2" customFormat="1" ht="16.8" customHeight="1">
      <c r="A197" s="40"/>
      <c r="B197" s="46"/>
      <c r="C197" s="310" t="s">
        <v>3213</v>
      </c>
      <c r="D197" s="310" t="s">
        <v>4394</v>
      </c>
      <c r="E197" s="19" t="s">
        <v>220</v>
      </c>
      <c r="F197" s="311">
        <v>69.829999999999998</v>
      </c>
      <c r="G197" s="40"/>
      <c r="H197" s="46"/>
    </row>
    <row r="198" s="2" customFormat="1" ht="16.8" customHeight="1">
      <c r="A198" s="40"/>
      <c r="B198" s="46"/>
      <c r="C198" s="310" t="s">
        <v>2596</v>
      </c>
      <c r="D198" s="310" t="s">
        <v>2597</v>
      </c>
      <c r="E198" s="19" t="s">
        <v>220</v>
      </c>
      <c r="F198" s="311">
        <v>2093.3220000000001</v>
      </c>
      <c r="G198" s="40"/>
      <c r="H198" s="46"/>
    </row>
    <row r="199" s="2" customFormat="1" ht="16.8" customHeight="1">
      <c r="A199" s="40"/>
      <c r="B199" s="46"/>
      <c r="C199" s="310" t="s">
        <v>2459</v>
      </c>
      <c r="D199" s="310" t="s">
        <v>2460</v>
      </c>
      <c r="E199" s="19" t="s">
        <v>220</v>
      </c>
      <c r="F199" s="311">
        <v>805.33100000000002</v>
      </c>
      <c r="G199" s="40"/>
      <c r="H199" s="46"/>
    </row>
    <row r="200" s="2" customFormat="1" ht="16.8" customHeight="1">
      <c r="A200" s="40"/>
      <c r="B200" s="46"/>
      <c r="C200" s="310" t="s">
        <v>2443</v>
      </c>
      <c r="D200" s="310" t="s">
        <v>2444</v>
      </c>
      <c r="E200" s="19" t="s">
        <v>220</v>
      </c>
      <c r="F200" s="311">
        <v>596.39099999999996</v>
      </c>
      <c r="G200" s="40"/>
      <c r="H200" s="46"/>
    </row>
    <row r="201" s="2" customFormat="1" ht="16.8" customHeight="1">
      <c r="A201" s="40"/>
      <c r="B201" s="46"/>
      <c r="C201" s="310" t="s">
        <v>3202</v>
      </c>
      <c r="D201" s="310" t="s">
        <v>3203</v>
      </c>
      <c r="E201" s="19" t="s">
        <v>220</v>
      </c>
      <c r="F201" s="311">
        <v>41.066000000000002</v>
      </c>
      <c r="G201" s="40"/>
      <c r="H201" s="46"/>
    </row>
    <row r="202" s="2" customFormat="1" ht="16.8" customHeight="1">
      <c r="A202" s="40"/>
      <c r="B202" s="46"/>
      <c r="C202" s="306" t="s">
        <v>252</v>
      </c>
      <c r="D202" s="307" t="s">
        <v>251</v>
      </c>
      <c r="E202" s="308" t="s">
        <v>220</v>
      </c>
      <c r="F202" s="309">
        <v>31.699999999999999</v>
      </c>
      <c r="G202" s="40"/>
      <c r="H202" s="46"/>
    </row>
    <row r="203" s="2" customFormat="1" ht="16.8" customHeight="1">
      <c r="A203" s="40"/>
      <c r="B203" s="46"/>
      <c r="C203" s="310" t="s">
        <v>19</v>
      </c>
      <c r="D203" s="310" t="s">
        <v>769</v>
      </c>
      <c r="E203" s="19" t="s">
        <v>19</v>
      </c>
      <c r="F203" s="311">
        <v>0</v>
      </c>
      <c r="G203" s="40"/>
      <c r="H203" s="46"/>
    </row>
    <row r="204" s="2" customFormat="1" ht="16.8" customHeight="1">
      <c r="A204" s="40"/>
      <c r="B204" s="46"/>
      <c r="C204" s="310" t="s">
        <v>19</v>
      </c>
      <c r="D204" s="310" t="s">
        <v>4403</v>
      </c>
      <c r="E204" s="19" t="s">
        <v>19</v>
      </c>
      <c r="F204" s="311">
        <v>31.699999999999999</v>
      </c>
      <c r="G204" s="40"/>
      <c r="H204" s="46"/>
    </row>
    <row r="205" s="2" customFormat="1" ht="16.8" customHeight="1">
      <c r="A205" s="40"/>
      <c r="B205" s="46"/>
      <c r="C205" s="312" t="s">
        <v>4376</v>
      </c>
      <c r="D205" s="40"/>
      <c r="E205" s="40"/>
      <c r="F205" s="40"/>
      <c r="G205" s="40"/>
      <c r="H205" s="46"/>
    </row>
    <row r="206" s="2" customFormat="1" ht="16.8" customHeight="1">
      <c r="A206" s="40"/>
      <c r="B206" s="46"/>
      <c r="C206" s="310" t="s">
        <v>1526</v>
      </c>
      <c r="D206" s="310" t="s">
        <v>4383</v>
      </c>
      <c r="E206" s="19" t="s">
        <v>220</v>
      </c>
      <c r="F206" s="311">
        <v>766.98000000000002</v>
      </c>
      <c r="G206" s="40"/>
      <c r="H206" s="46"/>
    </row>
    <row r="207" s="2" customFormat="1" ht="16.8" customHeight="1">
      <c r="A207" s="40"/>
      <c r="B207" s="46"/>
      <c r="C207" s="310" t="s">
        <v>1532</v>
      </c>
      <c r="D207" s="310" t="s">
        <v>4384</v>
      </c>
      <c r="E207" s="19" t="s">
        <v>220</v>
      </c>
      <c r="F207" s="311">
        <v>2837.23</v>
      </c>
      <c r="G207" s="40"/>
      <c r="H207" s="46"/>
    </row>
    <row r="208" s="2" customFormat="1" ht="16.8" customHeight="1">
      <c r="A208" s="40"/>
      <c r="B208" s="46"/>
      <c r="C208" s="310" t="s">
        <v>2417</v>
      </c>
      <c r="D208" s="310" t="s">
        <v>4380</v>
      </c>
      <c r="E208" s="19" t="s">
        <v>220</v>
      </c>
      <c r="F208" s="311">
        <v>2189.9699999999998</v>
      </c>
      <c r="G208" s="40"/>
      <c r="H208" s="46"/>
    </row>
    <row r="209" s="2" customFormat="1" ht="16.8" customHeight="1">
      <c r="A209" s="40"/>
      <c r="B209" s="46"/>
      <c r="C209" s="310" t="s">
        <v>2589</v>
      </c>
      <c r="D209" s="310" t="s">
        <v>4381</v>
      </c>
      <c r="E209" s="19" t="s">
        <v>220</v>
      </c>
      <c r="F209" s="311">
        <v>1903.0219999999999</v>
      </c>
      <c r="G209" s="40"/>
      <c r="H209" s="46"/>
    </row>
    <row r="210" s="2" customFormat="1" ht="16.8" customHeight="1">
      <c r="A210" s="40"/>
      <c r="B210" s="46"/>
      <c r="C210" s="310" t="s">
        <v>3192</v>
      </c>
      <c r="D210" s="310" t="s">
        <v>4398</v>
      </c>
      <c r="E210" s="19" t="s">
        <v>220</v>
      </c>
      <c r="F210" s="311">
        <v>39.109999999999999</v>
      </c>
      <c r="G210" s="40"/>
      <c r="H210" s="46"/>
    </row>
    <row r="211" s="2" customFormat="1" ht="16.8" customHeight="1">
      <c r="A211" s="40"/>
      <c r="B211" s="46"/>
      <c r="C211" s="310" t="s">
        <v>3197</v>
      </c>
      <c r="D211" s="310" t="s">
        <v>4399</v>
      </c>
      <c r="E211" s="19" t="s">
        <v>220</v>
      </c>
      <c r="F211" s="311">
        <v>39.109999999999999</v>
      </c>
      <c r="G211" s="40"/>
      <c r="H211" s="46"/>
    </row>
    <row r="212" s="2" customFormat="1" ht="16.8" customHeight="1">
      <c r="A212" s="40"/>
      <c r="B212" s="46"/>
      <c r="C212" s="310" t="s">
        <v>3213</v>
      </c>
      <c r="D212" s="310" t="s">
        <v>4394</v>
      </c>
      <c r="E212" s="19" t="s">
        <v>220</v>
      </c>
      <c r="F212" s="311">
        <v>69.829999999999998</v>
      </c>
      <c r="G212" s="40"/>
      <c r="H212" s="46"/>
    </row>
    <row r="213" s="2" customFormat="1" ht="16.8" customHeight="1">
      <c r="A213" s="40"/>
      <c r="B213" s="46"/>
      <c r="C213" s="310" t="s">
        <v>2596</v>
      </c>
      <c r="D213" s="310" t="s">
        <v>2597</v>
      </c>
      <c r="E213" s="19" t="s">
        <v>220</v>
      </c>
      <c r="F213" s="311">
        <v>2093.3220000000001</v>
      </c>
      <c r="G213" s="40"/>
      <c r="H213" s="46"/>
    </row>
    <row r="214" s="2" customFormat="1" ht="16.8" customHeight="1">
      <c r="A214" s="40"/>
      <c r="B214" s="46"/>
      <c r="C214" s="310" t="s">
        <v>2459</v>
      </c>
      <c r="D214" s="310" t="s">
        <v>2460</v>
      </c>
      <c r="E214" s="19" t="s">
        <v>220</v>
      </c>
      <c r="F214" s="311">
        <v>805.33100000000002</v>
      </c>
      <c r="G214" s="40"/>
      <c r="H214" s="46"/>
    </row>
    <row r="215" s="2" customFormat="1" ht="16.8" customHeight="1">
      <c r="A215" s="40"/>
      <c r="B215" s="46"/>
      <c r="C215" s="310" t="s">
        <v>2436</v>
      </c>
      <c r="D215" s="310" t="s">
        <v>2437</v>
      </c>
      <c r="E215" s="19" t="s">
        <v>220</v>
      </c>
      <c r="F215" s="311">
        <v>208.94</v>
      </c>
      <c r="G215" s="40"/>
      <c r="H215" s="46"/>
    </row>
    <row r="216" s="2" customFormat="1" ht="16.8" customHeight="1">
      <c r="A216" s="40"/>
      <c r="B216" s="46"/>
      <c r="C216" s="310" t="s">
        <v>3202</v>
      </c>
      <c r="D216" s="310" t="s">
        <v>3203</v>
      </c>
      <c r="E216" s="19" t="s">
        <v>220</v>
      </c>
      <c r="F216" s="311">
        <v>41.066000000000002</v>
      </c>
      <c r="G216" s="40"/>
      <c r="H216" s="46"/>
    </row>
    <row r="217" s="2" customFormat="1" ht="16.8" customHeight="1">
      <c r="A217" s="40"/>
      <c r="B217" s="46"/>
      <c r="C217" s="306" t="s">
        <v>254</v>
      </c>
      <c r="D217" s="307" t="s">
        <v>223</v>
      </c>
      <c r="E217" s="308" t="s">
        <v>220</v>
      </c>
      <c r="F217" s="309">
        <v>115.88</v>
      </c>
      <c r="G217" s="40"/>
      <c r="H217" s="46"/>
    </row>
    <row r="218" s="2" customFormat="1" ht="16.8" customHeight="1">
      <c r="A218" s="40"/>
      <c r="B218" s="46"/>
      <c r="C218" s="310" t="s">
        <v>19</v>
      </c>
      <c r="D218" s="310" t="s">
        <v>771</v>
      </c>
      <c r="E218" s="19" t="s">
        <v>19</v>
      </c>
      <c r="F218" s="311">
        <v>0</v>
      </c>
      <c r="G218" s="40"/>
      <c r="H218" s="46"/>
    </row>
    <row r="219" s="2" customFormat="1" ht="16.8" customHeight="1">
      <c r="A219" s="40"/>
      <c r="B219" s="46"/>
      <c r="C219" s="310" t="s">
        <v>19</v>
      </c>
      <c r="D219" s="310" t="s">
        <v>4404</v>
      </c>
      <c r="E219" s="19" t="s">
        <v>19</v>
      </c>
      <c r="F219" s="311">
        <v>115.88</v>
      </c>
      <c r="G219" s="40"/>
      <c r="H219" s="46"/>
    </row>
    <row r="220" s="2" customFormat="1" ht="16.8" customHeight="1">
      <c r="A220" s="40"/>
      <c r="B220" s="46"/>
      <c r="C220" s="312" t="s">
        <v>4376</v>
      </c>
      <c r="D220" s="40"/>
      <c r="E220" s="40"/>
      <c r="F220" s="40"/>
      <c r="G220" s="40"/>
      <c r="H220" s="46"/>
    </row>
    <row r="221" s="2" customFormat="1" ht="16.8" customHeight="1">
      <c r="A221" s="40"/>
      <c r="B221" s="46"/>
      <c r="C221" s="310" t="s">
        <v>1526</v>
      </c>
      <c r="D221" s="310" t="s">
        <v>4383</v>
      </c>
      <c r="E221" s="19" t="s">
        <v>220</v>
      </c>
      <c r="F221" s="311">
        <v>766.98000000000002</v>
      </c>
      <c r="G221" s="40"/>
      <c r="H221" s="46"/>
    </row>
    <row r="222" s="2" customFormat="1" ht="16.8" customHeight="1">
      <c r="A222" s="40"/>
      <c r="B222" s="46"/>
      <c r="C222" s="310" t="s">
        <v>1532</v>
      </c>
      <c r="D222" s="310" t="s">
        <v>4384</v>
      </c>
      <c r="E222" s="19" t="s">
        <v>220</v>
      </c>
      <c r="F222" s="311">
        <v>2837.23</v>
      </c>
      <c r="G222" s="40"/>
      <c r="H222" s="46"/>
    </row>
    <row r="223" s="2" customFormat="1" ht="16.8" customHeight="1">
      <c r="A223" s="40"/>
      <c r="B223" s="46"/>
      <c r="C223" s="310" t="s">
        <v>2417</v>
      </c>
      <c r="D223" s="310" t="s">
        <v>4380</v>
      </c>
      <c r="E223" s="19" t="s">
        <v>220</v>
      </c>
      <c r="F223" s="311">
        <v>2189.9699999999998</v>
      </c>
      <c r="G223" s="40"/>
      <c r="H223" s="46"/>
    </row>
    <row r="224" s="2" customFormat="1" ht="16.8" customHeight="1">
      <c r="A224" s="40"/>
      <c r="B224" s="46"/>
      <c r="C224" s="310" t="s">
        <v>2589</v>
      </c>
      <c r="D224" s="310" t="s">
        <v>4381</v>
      </c>
      <c r="E224" s="19" t="s">
        <v>220</v>
      </c>
      <c r="F224" s="311">
        <v>1903.0219999999999</v>
      </c>
      <c r="G224" s="40"/>
      <c r="H224" s="46"/>
    </row>
    <row r="225" s="2" customFormat="1" ht="16.8" customHeight="1">
      <c r="A225" s="40"/>
      <c r="B225" s="46"/>
      <c r="C225" s="310" t="s">
        <v>3353</v>
      </c>
      <c r="D225" s="310" t="s">
        <v>4385</v>
      </c>
      <c r="E225" s="19" t="s">
        <v>220</v>
      </c>
      <c r="F225" s="311">
        <v>587.01300000000003</v>
      </c>
      <c r="G225" s="40"/>
      <c r="H225" s="46"/>
    </row>
    <row r="226" s="2" customFormat="1" ht="16.8" customHeight="1">
      <c r="A226" s="40"/>
      <c r="B226" s="46"/>
      <c r="C226" s="310" t="s">
        <v>2596</v>
      </c>
      <c r="D226" s="310" t="s">
        <v>2597</v>
      </c>
      <c r="E226" s="19" t="s">
        <v>220</v>
      </c>
      <c r="F226" s="311">
        <v>2093.3220000000001</v>
      </c>
      <c r="G226" s="40"/>
      <c r="H226" s="46"/>
    </row>
    <row r="227" s="2" customFormat="1" ht="16.8" customHeight="1">
      <c r="A227" s="40"/>
      <c r="B227" s="46"/>
      <c r="C227" s="310" t="s">
        <v>2459</v>
      </c>
      <c r="D227" s="310" t="s">
        <v>2460</v>
      </c>
      <c r="E227" s="19" t="s">
        <v>220</v>
      </c>
      <c r="F227" s="311">
        <v>805.33100000000002</v>
      </c>
      <c r="G227" s="40"/>
      <c r="H227" s="46"/>
    </row>
    <row r="228" s="2" customFormat="1" ht="16.8" customHeight="1">
      <c r="A228" s="40"/>
      <c r="B228" s="46"/>
      <c r="C228" s="310" t="s">
        <v>2443</v>
      </c>
      <c r="D228" s="310" t="s">
        <v>2444</v>
      </c>
      <c r="E228" s="19" t="s">
        <v>220</v>
      </c>
      <c r="F228" s="311">
        <v>596.39099999999996</v>
      </c>
      <c r="G228" s="40"/>
      <c r="H228" s="46"/>
    </row>
    <row r="229" s="2" customFormat="1" ht="16.8" customHeight="1">
      <c r="A229" s="40"/>
      <c r="B229" s="46"/>
      <c r="C229" s="306" t="s">
        <v>256</v>
      </c>
      <c r="D229" s="307" t="s">
        <v>223</v>
      </c>
      <c r="E229" s="308" t="s">
        <v>220</v>
      </c>
      <c r="F229" s="309">
        <v>146.63999999999999</v>
      </c>
      <c r="G229" s="40"/>
      <c r="H229" s="46"/>
    </row>
    <row r="230" s="2" customFormat="1" ht="16.8" customHeight="1">
      <c r="A230" s="40"/>
      <c r="B230" s="46"/>
      <c r="C230" s="310" t="s">
        <v>19</v>
      </c>
      <c r="D230" s="310" t="s">
        <v>771</v>
      </c>
      <c r="E230" s="19" t="s">
        <v>19</v>
      </c>
      <c r="F230" s="311">
        <v>0</v>
      </c>
      <c r="G230" s="40"/>
      <c r="H230" s="46"/>
    </row>
    <row r="231" s="2" customFormat="1" ht="16.8" customHeight="1">
      <c r="A231" s="40"/>
      <c r="B231" s="46"/>
      <c r="C231" s="310" t="s">
        <v>19</v>
      </c>
      <c r="D231" s="310" t="s">
        <v>4405</v>
      </c>
      <c r="E231" s="19" t="s">
        <v>19</v>
      </c>
      <c r="F231" s="311">
        <v>146.63999999999999</v>
      </c>
      <c r="G231" s="40"/>
      <c r="H231" s="46"/>
    </row>
    <row r="232" s="2" customFormat="1" ht="16.8" customHeight="1">
      <c r="A232" s="40"/>
      <c r="B232" s="46"/>
      <c r="C232" s="312" t="s">
        <v>4376</v>
      </c>
      <c r="D232" s="40"/>
      <c r="E232" s="40"/>
      <c r="F232" s="40"/>
      <c r="G232" s="40"/>
      <c r="H232" s="46"/>
    </row>
    <row r="233" s="2" customFormat="1" ht="16.8" customHeight="1">
      <c r="A233" s="40"/>
      <c r="B233" s="46"/>
      <c r="C233" s="310" t="s">
        <v>1526</v>
      </c>
      <c r="D233" s="310" t="s">
        <v>4383</v>
      </c>
      <c r="E233" s="19" t="s">
        <v>220</v>
      </c>
      <c r="F233" s="311">
        <v>766.98000000000002</v>
      </c>
      <c r="G233" s="40"/>
      <c r="H233" s="46"/>
    </row>
    <row r="234" s="2" customFormat="1" ht="16.8" customHeight="1">
      <c r="A234" s="40"/>
      <c r="B234" s="46"/>
      <c r="C234" s="310" t="s">
        <v>1532</v>
      </c>
      <c r="D234" s="310" t="s">
        <v>4384</v>
      </c>
      <c r="E234" s="19" t="s">
        <v>220</v>
      </c>
      <c r="F234" s="311">
        <v>2837.23</v>
      </c>
      <c r="G234" s="40"/>
      <c r="H234" s="46"/>
    </row>
    <row r="235" s="2" customFormat="1" ht="16.8" customHeight="1">
      <c r="A235" s="40"/>
      <c r="B235" s="46"/>
      <c r="C235" s="310" t="s">
        <v>2417</v>
      </c>
      <c r="D235" s="310" t="s">
        <v>4380</v>
      </c>
      <c r="E235" s="19" t="s">
        <v>220</v>
      </c>
      <c r="F235" s="311">
        <v>2189.9699999999998</v>
      </c>
      <c r="G235" s="40"/>
      <c r="H235" s="46"/>
    </row>
    <row r="236" s="2" customFormat="1" ht="16.8" customHeight="1">
      <c r="A236" s="40"/>
      <c r="B236" s="46"/>
      <c r="C236" s="310" t="s">
        <v>2589</v>
      </c>
      <c r="D236" s="310" t="s">
        <v>4381</v>
      </c>
      <c r="E236" s="19" t="s">
        <v>220</v>
      </c>
      <c r="F236" s="311">
        <v>1903.0219999999999</v>
      </c>
      <c r="G236" s="40"/>
      <c r="H236" s="46"/>
    </row>
    <row r="237" s="2" customFormat="1" ht="16.8" customHeight="1">
      <c r="A237" s="40"/>
      <c r="B237" s="46"/>
      <c r="C237" s="310" t="s">
        <v>3353</v>
      </c>
      <c r="D237" s="310" t="s">
        <v>4385</v>
      </c>
      <c r="E237" s="19" t="s">
        <v>220</v>
      </c>
      <c r="F237" s="311">
        <v>587.01300000000003</v>
      </c>
      <c r="G237" s="40"/>
      <c r="H237" s="46"/>
    </row>
    <row r="238" s="2" customFormat="1" ht="16.8" customHeight="1">
      <c r="A238" s="40"/>
      <c r="B238" s="46"/>
      <c r="C238" s="310" t="s">
        <v>2596</v>
      </c>
      <c r="D238" s="310" t="s">
        <v>2597</v>
      </c>
      <c r="E238" s="19" t="s">
        <v>220</v>
      </c>
      <c r="F238" s="311">
        <v>2093.3220000000001</v>
      </c>
      <c r="G238" s="40"/>
      <c r="H238" s="46"/>
    </row>
    <row r="239" s="2" customFormat="1" ht="16.8" customHeight="1">
      <c r="A239" s="40"/>
      <c r="B239" s="46"/>
      <c r="C239" s="310" t="s">
        <v>2459</v>
      </c>
      <c r="D239" s="310" t="s">
        <v>2460</v>
      </c>
      <c r="E239" s="19" t="s">
        <v>220</v>
      </c>
      <c r="F239" s="311">
        <v>805.33100000000002</v>
      </c>
      <c r="G239" s="40"/>
      <c r="H239" s="46"/>
    </row>
    <row r="240" s="2" customFormat="1" ht="16.8" customHeight="1">
      <c r="A240" s="40"/>
      <c r="B240" s="46"/>
      <c r="C240" s="310" t="s">
        <v>2443</v>
      </c>
      <c r="D240" s="310" t="s">
        <v>2444</v>
      </c>
      <c r="E240" s="19" t="s">
        <v>220</v>
      </c>
      <c r="F240" s="311">
        <v>596.39099999999996</v>
      </c>
      <c r="G240" s="40"/>
      <c r="H240" s="46"/>
    </row>
    <row r="241" s="2" customFormat="1" ht="16.8" customHeight="1">
      <c r="A241" s="40"/>
      <c r="B241" s="46"/>
      <c r="C241" s="306" t="s">
        <v>258</v>
      </c>
      <c r="D241" s="307" t="s">
        <v>251</v>
      </c>
      <c r="E241" s="308" t="s">
        <v>220</v>
      </c>
      <c r="F241" s="309">
        <v>0</v>
      </c>
      <c r="G241" s="40"/>
      <c r="H241" s="46"/>
    </row>
    <row r="242" s="2" customFormat="1" ht="16.8" customHeight="1">
      <c r="A242" s="40"/>
      <c r="B242" s="46"/>
      <c r="C242" s="312" t="s">
        <v>4376</v>
      </c>
      <c r="D242" s="40"/>
      <c r="E242" s="40"/>
      <c r="F242" s="40"/>
      <c r="G242" s="40"/>
      <c r="H242" s="46"/>
    </row>
    <row r="243" s="2" customFormat="1" ht="16.8" customHeight="1">
      <c r="A243" s="40"/>
      <c r="B243" s="46"/>
      <c r="C243" s="310" t="s">
        <v>1526</v>
      </c>
      <c r="D243" s="310" t="s">
        <v>4383</v>
      </c>
      <c r="E243" s="19" t="s">
        <v>220</v>
      </c>
      <c r="F243" s="311">
        <v>766.98000000000002</v>
      </c>
      <c r="G243" s="40"/>
      <c r="H243" s="46"/>
    </row>
    <row r="244" s="2" customFormat="1" ht="16.8" customHeight="1">
      <c r="A244" s="40"/>
      <c r="B244" s="46"/>
      <c r="C244" s="310" t="s">
        <v>1532</v>
      </c>
      <c r="D244" s="310" t="s">
        <v>4384</v>
      </c>
      <c r="E244" s="19" t="s">
        <v>220</v>
      </c>
      <c r="F244" s="311">
        <v>2837.23</v>
      </c>
      <c r="G244" s="40"/>
      <c r="H244" s="46"/>
    </row>
    <row r="245" s="2" customFormat="1" ht="16.8" customHeight="1">
      <c r="A245" s="40"/>
      <c r="B245" s="46"/>
      <c r="C245" s="310" t="s">
        <v>2417</v>
      </c>
      <c r="D245" s="310" t="s">
        <v>4380</v>
      </c>
      <c r="E245" s="19" t="s">
        <v>220</v>
      </c>
      <c r="F245" s="311">
        <v>2189.9699999999998</v>
      </c>
      <c r="G245" s="40"/>
      <c r="H245" s="46"/>
    </row>
    <row r="246" s="2" customFormat="1" ht="16.8" customHeight="1">
      <c r="A246" s="40"/>
      <c r="B246" s="46"/>
      <c r="C246" s="310" t="s">
        <v>2589</v>
      </c>
      <c r="D246" s="310" t="s">
        <v>4381</v>
      </c>
      <c r="E246" s="19" t="s">
        <v>220</v>
      </c>
      <c r="F246" s="311">
        <v>1903.0219999999999</v>
      </c>
      <c r="G246" s="40"/>
      <c r="H246" s="46"/>
    </row>
    <row r="247" s="2" customFormat="1" ht="16.8" customHeight="1">
      <c r="A247" s="40"/>
      <c r="B247" s="46"/>
      <c r="C247" s="310" t="s">
        <v>3192</v>
      </c>
      <c r="D247" s="310" t="s">
        <v>4398</v>
      </c>
      <c r="E247" s="19" t="s">
        <v>220</v>
      </c>
      <c r="F247" s="311">
        <v>39.109999999999999</v>
      </c>
      <c r="G247" s="40"/>
      <c r="H247" s="46"/>
    </row>
    <row r="248" s="2" customFormat="1" ht="16.8" customHeight="1">
      <c r="A248" s="40"/>
      <c r="B248" s="46"/>
      <c r="C248" s="310" t="s">
        <v>3197</v>
      </c>
      <c r="D248" s="310" t="s">
        <v>4399</v>
      </c>
      <c r="E248" s="19" t="s">
        <v>220</v>
      </c>
      <c r="F248" s="311">
        <v>39.109999999999999</v>
      </c>
      <c r="G248" s="40"/>
      <c r="H248" s="46"/>
    </row>
    <row r="249" s="2" customFormat="1" ht="16.8" customHeight="1">
      <c r="A249" s="40"/>
      <c r="B249" s="46"/>
      <c r="C249" s="310" t="s">
        <v>3213</v>
      </c>
      <c r="D249" s="310" t="s">
        <v>4394</v>
      </c>
      <c r="E249" s="19" t="s">
        <v>220</v>
      </c>
      <c r="F249" s="311">
        <v>69.829999999999998</v>
      </c>
      <c r="G249" s="40"/>
      <c r="H249" s="46"/>
    </row>
    <row r="250" s="2" customFormat="1" ht="16.8" customHeight="1">
      <c r="A250" s="40"/>
      <c r="B250" s="46"/>
      <c r="C250" s="310" t="s">
        <v>2596</v>
      </c>
      <c r="D250" s="310" t="s">
        <v>2597</v>
      </c>
      <c r="E250" s="19" t="s">
        <v>220</v>
      </c>
      <c r="F250" s="311">
        <v>2093.3220000000001</v>
      </c>
      <c r="G250" s="40"/>
      <c r="H250" s="46"/>
    </row>
    <row r="251" s="2" customFormat="1" ht="16.8" customHeight="1">
      <c r="A251" s="40"/>
      <c r="B251" s="46"/>
      <c r="C251" s="310" t="s">
        <v>2459</v>
      </c>
      <c r="D251" s="310" t="s">
        <v>2460</v>
      </c>
      <c r="E251" s="19" t="s">
        <v>220</v>
      </c>
      <c r="F251" s="311">
        <v>805.33100000000002</v>
      </c>
      <c r="G251" s="40"/>
      <c r="H251" s="46"/>
    </row>
    <row r="252" s="2" customFormat="1" ht="16.8" customHeight="1">
      <c r="A252" s="40"/>
      <c r="B252" s="46"/>
      <c r="C252" s="310" t="s">
        <v>2443</v>
      </c>
      <c r="D252" s="310" t="s">
        <v>2444</v>
      </c>
      <c r="E252" s="19" t="s">
        <v>220</v>
      </c>
      <c r="F252" s="311">
        <v>596.39099999999996</v>
      </c>
      <c r="G252" s="40"/>
      <c r="H252" s="46"/>
    </row>
    <row r="253" s="2" customFormat="1" ht="16.8" customHeight="1">
      <c r="A253" s="40"/>
      <c r="B253" s="46"/>
      <c r="C253" s="310" t="s">
        <v>3202</v>
      </c>
      <c r="D253" s="310" t="s">
        <v>3203</v>
      </c>
      <c r="E253" s="19" t="s">
        <v>220</v>
      </c>
      <c r="F253" s="311">
        <v>41.066000000000002</v>
      </c>
      <c r="G253" s="40"/>
      <c r="H253" s="46"/>
    </row>
    <row r="254" s="2" customFormat="1" ht="16.8" customHeight="1">
      <c r="A254" s="40"/>
      <c r="B254" s="46"/>
      <c r="C254" s="306" t="s">
        <v>259</v>
      </c>
      <c r="D254" s="307" t="s">
        <v>260</v>
      </c>
      <c r="E254" s="308" t="s">
        <v>220</v>
      </c>
      <c r="F254" s="309">
        <v>39.174999999999997</v>
      </c>
      <c r="G254" s="40"/>
      <c r="H254" s="46"/>
    </row>
    <row r="255" s="2" customFormat="1" ht="16.8" customHeight="1">
      <c r="A255" s="40"/>
      <c r="B255" s="46"/>
      <c r="C255" s="310" t="s">
        <v>19</v>
      </c>
      <c r="D255" s="310" t="s">
        <v>769</v>
      </c>
      <c r="E255" s="19" t="s">
        <v>19</v>
      </c>
      <c r="F255" s="311">
        <v>0</v>
      </c>
      <c r="G255" s="40"/>
      <c r="H255" s="46"/>
    </row>
    <row r="256" s="2" customFormat="1" ht="16.8" customHeight="1">
      <c r="A256" s="40"/>
      <c r="B256" s="46"/>
      <c r="C256" s="310" t="s">
        <v>19</v>
      </c>
      <c r="D256" s="310" t="s">
        <v>4406</v>
      </c>
      <c r="E256" s="19" t="s">
        <v>19</v>
      </c>
      <c r="F256" s="311">
        <v>16.068999999999999</v>
      </c>
      <c r="G256" s="40"/>
      <c r="H256" s="46"/>
    </row>
    <row r="257" s="2" customFormat="1" ht="16.8" customHeight="1">
      <c r="A257" s="40"/>
      <c r="B257" s="46"/>
      <c r="C257" s="310" t="s">
        <v>19</v>
      </c>
      <c r="D257" s="310" t="s">
        <v>771</v>
      </c>
      <c r="E257" s="19" t="s">
        <v>19</v>
      </c>
      <c r="F257" s="311">
        <v>0</v>
      </c>
      <c r="G257" s="40"/>
      <c r="H257" s="46"/>
    </row>
    <row r="258" s="2" customFormat="1" ht="16.8" customHeight="1">
      <c r="A258" s="40"/>
      <c r="B258" s="46"/>
      <c r="C258" s="310" t="s">
        <v>19</v>
      </c>
      <c r="D258" s="310" t="s">
        <v>4407</v>
      </c>
      <c r="E258" s="19" t="s">
        <v>19</v>
      </c>
      <c r="F258" s="311">
        <v>15.102</v>
      </c>
      <c r="G258" s="40"/>
      <c r="H258" s="46"/>
    </row>
    <row r="259" s="2" customFormat="1" ht="16.8" customHeight="1">
      <c r="A259" s="40"/>
      <c r="B259" s="46"/>
      <c r="C259" s="310" t="s">
        <v>19</v>
      </c>
      <c r="D259" s="310" t="s">
        <v>4408</v>
      </c>
      <c r="E259" s="19" t="s">
        <v>19</v>
      </c>
      <c r="F259" s="311">
        <v>8.0039999999999996</v>
      </c>
      <c r="G259" s="40"/>
      <c r="H259" s="46"/>
    </row>
    <row r="260" s="2" customFormat="1" ht="16.8" customHeight="1">
      <c r="A260" s="40"/>
      <c r="B260" s="46"/>
      <c r="C260" s="310" t="s">
        <v>19</v>
      </c>
      <c r="D260" s="310" t="s">
        <v>345</v>
      </c>
      <c r="E260" s="19" t="s">
        <v>19</v>
      </c>
      <c r="F260" s="311">
        <v>39.174999999999997</v>
      </c>
      <c r="G260" s="40"/>
      <c r="H260" s="46"/>
    </row>
    <row r="261" s="2" customFormat="1" ht="16.8" customHeight="1">
      <c r="A261" s="40"/>
      <c r="B261" s="46"/>
      <c r="C261" s="306" t="s">
        <v>262</v>
      </c>
      <c r="D261" s="307" t="s">
        <v>263</v>
      </c>
      <c r="E261" s="308" t="s">
        <v>220</v>
      </c>
      <c r="F261" s="309">
        <v>1400.1289999999999</v>
      </c>
      <c r="G261" s="40"/>
      <c r="H261" s="46"/>
    </row>
    <row r="262" s="2" customFormat="1" ht="16.8" customHeight="1">
      <c r="A262" s="40"/>
      <c r="B262" s="46"/>
      <c r="C262" s="310" t="s">
        <v>19</v>
      </c>
      <c r="D262" s="310" t="s">
        <v>4409</v>
      </c>
      <c r="E262" s="19" t="s">
        <v>19</v>
      </c>
      <c r="F262" s="311">
        <v>0</v>
      </c>
      <c r="G262" s="40"/>
      <c r="H262" s="46"/>
    </row>
    <row r="263" s="2" customFormat="1" ht="16.8" customHeight="1">
      <c r="A263" s="40"/>
      <c r="B263" s="46"/>
      <c r="C263" s="310" t="s">
        <v>19</v>
      </c>
      <c r="D263" s="310" t="s">
        <v>2316</v>
      </c>
      <c r="E263" s="19" t="s">
        <v>19</v>
      </c>
      <c r="F263" s="311">
        <v>111.161</v>
      </c>
      <c r="G263" s="40"/>
      <c r="H263" s="46"/>
    </row>
    <row r="264" s="2" customFormat="1" ht="16.8" customHeight="1">
      <c r="A264" s="40"/>
      <c r="B264" s="46"/>
      <c r="C264" s="310" t="s">
        <v>19</v>
      </c>
      <c r="D264" s="310" t="s">
        <v>2317</v>
      </c>
      <c r="E264" s="19" t="s">
        <v>19</v>
      </c>
      <c r="F264" s="311">
        <v>-8.6999999999999993</v>
      </c>
      <c r="G264" s="40"/>
      <c r="H264" s="46"/>
    </row>
    <row r="265" s="2" customFormat="1" ht="16.8" customHeight="1">
      <c r="A265" s="40"/>
      <c r="B265" s="46"/>
      <c r="C265" s="310" t="s">
        <v>19</v>
      </c>
      <c r="D265" s="310" t="s">
        <v>2318</v>
      </c>
      <c r="E265" s="19" t="s">
        <v>19</v>
      </c>
      <c r="F265" s="311">
        <v>923.99300000000005</v>
      </c>
      <c r="G265" s="40"/>
      <c r="H265" s="46"/>
    </row>
    <row r="266" s="2" customFormat="1" ht="16.8" customHeight="1">
      <c r="A266" s="40"/>
      <c r="B266" s="46"/>
      <c r="C266" s="310" t="s">
        <v>19</v>
      </c>
      <c r="D266" s="310" t="s">
        <v>19</v>
      </c>
      <c r="E266" s="19" t="s">
        <v>19</v>
      </c>
      <c r="F266" s="311">
        <v>0</v>
      </c>
      <c r="G266" s="40"/>
      <c r="H266" s="46"/>
    </row>
    <row r="267" s="2" customFormat="1" ht="16.8" customHeight="1">
      <c r="A267" s="40"/>
      <c r="B267" s="46"/>
      <c r="C267" s="310" t="s">
        <v>19</v>
      </c>
      <c r="D267" s="310" t="s">
        <v>2345</v>
      </c>
      <c r="E267" s="19" t="s">
        <v>19</v>
      </c>
      <c r="F267" s="311">
        <v>0</v>
      </c>
      <c r="G267" s="40"/>
      <c r="H267" s="46"/>
    </row>
    <row r="268" s="2" customFormat="1" ht="16.8" customHeight="1">
      <c r="A268" s="40"/>
      <c r="B268" s="46"/>
      <c r="C268" s="310" t="s">
        <v>19</v>
      </c>
      <c r="D268" s="310" t="s">
        <v>2346</v>
      </c>
      <c r="E268" s="19" t="s">
        <v>19</v>
      </c>
      <c r="F268" s="311">
        <v>51.676000000000002</v>
      </c>
      <c r="G268" s="40"/>
      <c r="H268" s="46"/>
    </row>
    <row r="269" s="2" customFormat="1" ht="16.8" customHeight="1">
      <c r="A269" s="40"/>
      <c r="B269" s="46"/>
      <c r="C269" s="310" t="s">
        <v>19</v>
      </c>
      <c r="D269" s="310" t="s">
        <v>2347</v>
      </c>
      <c r="E269" s="19" t="s">
        <v>19</v>
      </c>
      <c r="F269" s="311">
        <v>203.029</v>
      </c>
      <c r="G269" s="40"/>
      <c r="H269" s="46"/>
    </row>
    <row r="270" s="2" customFormat="1" ht="16.8" customHeight="1">
      <c r="A270" s="40"/>
      <c r="B270" s="46"/>
      <c r="C270" s="310" t="s">
        <v>19</v>
      </c>
      <c r="D270" s="310" t="s">
        <v>2348</v>
      </c>
      <c r="E270" s="19" t="s">
        <v>19</v>
      </c>
      <c r="F270" s="311">
        <v>8.6999999999999993</v>
      </c>
      <c r="G270" s="40"/>
      <c r="H270" s="46"/>
    </row>
    <row r="271" s="2" customFormat="1" ht="16.8" customHeight="1">
      <c r="A271" s="40"/>
      <c r="B271" s="46"/>
      <c r="C271" s="310" t="s">
        <v>19</v>
      </c>
      <c r="D271" s="310" t="s">
        <v>2349</v>
      </c>
      <c r="E271" s="19" t="s">
        <v>19</v>
      </c>
      <c r="F271" s="311">
        <v>1.04</v>
      </c>
      <c r="G271" s="40"/>
      <c r="H271" s="46"/>
    </row>
    <row r="272" s="2" customFormat="1" ht="16.8" customHeight="1">
      <c r="A272" s="40"/>
      <c r="B272" s="46"/>
      <c r="C272" s="310" t="s">
        <v>19</v>
      </c>
      <c r="D272" s="310" t="s">
        <v>2350</v>
      </c>
      <c r="E272" s="19" t="s">
        <v>19</v>
      </c>
      <c r="F272" s="311">
        <v>57.450000000000003</v>
      </c>
      <c r="G272" s="40"/>
      <c r="H272" s="46"/>
    </row>
    <row r="273" s="2" customFormat="1" ht="16.8" customHeight="1">
      <c r="A273" s="40"/>
      <c r="B273" s="46"/>
      <c r="C273" s="310" t="s">
        <v>19</v>
      </c>
      <c r="D273" s="310" t="s">
        <v>2351</v>
      </c>
      <c r="E273" s="19" t="s">
        <v>19</v>
      </c>
      <c r="F273" s="311">
        <v>51.780000000000001</v>
      </c>
      <c r="G273" s="40"/>
      <c r="H273" s="46"/>
    </row>
    <row r="274" s="2" customFormat="1" ht="16.8" customHeight="1">
      <c r="A274" s="40"/>
      <c r="B274" s="46"/>
      <c r="C274" s="310" t="s">
        <v>19</v>
      </c>
      <c r="D274" s="310" t="s">
        <v>345</v>
      </c>
      <c r="E274" s="19" t="s">
        <v>19</v>
      </c>
      <c r="F274" s="311">
        <v>1400.1289999999999</v>
      </c>
      <c r="G274" s="40"/>
      <c r="H274" s="46"/>
    </row>
    <row r="275" s="2" customFormat="1" ht="16.8" customHeight="1">
      <c r="A275" s="40"/>
      <c r="B275" s="46"/>
      <c r="C275" s="312" t="s">
        <v>4376</v>
      </c>
      <c r="D275" s="40"/>
      <c r="E275" s="40"/>
      <c r="F275" s="40"/>
      <c r="G275" s="40"/>
      <c r="H275" s="46"/>
    </row>
    <row r="276" s="2" customFormat="1" ht="16.8" customHeight="1">
      <c r="A276" s="40"/>
      <c r="B276" s="46"/>
      <c r="C276" s="310" t="s">
        <v>2185</v>
      </c>
      <c r="D276" s="310" t="s">
        <v>4410</v>
      </c>
      <c r="E276" s="19" t="s">
        <v>220</v>
      </c>
      <c r="F276" s="311">
        <v>1503.3589999999999</v>
      </c>
      <c r="G276" s="40"/>
      <c r="H276" s="46"/>
    </row>
    <row r="277" s="2" customFormat="1" ht="16.8" customHeight="1">
      <c r="A277" s="40"/>
      <c r="B277" s="46"/>
      <c r="C277" s="310" t="s">
        <v>2212</v>
      </c>
      <c r="D277" s="310" t="s">
        <v>4411</v>
      </c>
      <c r="E277" s="19" t="s">
        <v>220</v>
      </c>
      <c r="F277" s="311">
        <v>700.06500000000005</v>
      </c>
      <c r="G277" s="40"/>
      <c r="H277" s="46"/>
    </row>
    <row r="278" s="2" customFormat="1" ht="16.8" customHeight="1">
      <c r="A278" s="40"/>
      <c r="B278" s="46"/>
      <c r="C278" s="310" t="s">
        <v>2218</v>
      </c>
      <c r="D278" s="310" t="s">
        <v>4412</v>
      </c>
      <c r="E278" s="19" t="s">
        <v>220</v>
      </c>
      <c r="F278" s="311">
        <v>420.03899999999999</v>
      </c>
      <c r="G278" s="40"/>
      <c r="H278" s="46"/>
    </row>
    <row r="279" s="2" customFormat="1" ht="16.8" customHeight="1">
      <c r="A279" s="40"/>
      <c r="B279" s="46"/>
      <c r="C279" s="310" t="s">
        <v>2224</v>
      </c>
      <c r="D279" s="310" t="s">
        <v>4413</v>
      </c>
      <c r="E279" s="19" t="s">
        <v>220</v>
      </c>
      <c r="F279" s="311">
        <v>280.02600000000001</v>
      </c>
      <c r="G279" s="40"/>
      <c r="H279" s="46"/>
    </row>
    <row r="280" s="2" customFormat="1" ht="16.8" customHeight="1">
      <c r="A280" s="40"/>
      <c r="B280" s="46"/>
      <c r="C280" s="310" t="s">
        <v>2260</v>
      </c>
      <c r="D280" s="310" t="s">
        <v>4414</v>
      </c>
      <c r="E280" s="19" t="s">
        <v>220</v>
      </c>
      <c r="F280" s="311">
        <v>1573.835</v>
      </c>
      <c r="G280" s="40"/>
      <c r="H280" s="46"/>
    </row>
    <row r="281" s="2" customFormat="1" ht="16.8" customHeight="1">
      <c r="A281" s="40"/>
      <c r="B281" s="46"/>
      <c r="C281" s="310" t="s">
        <v>2265</v>
      </c>
      <c r="D281" s="310" t="s">
        <v>4415</v>
      </c>
      <c r="E281" s="19" t="s">
        <v>220</v>
      </c>
      <c r="F281" s="311">
        <v>1573.835</v>
      </c>
      <c r="G281" s="40"/>
      <c r="H281" s="46"/>
    </row>
    <row r="282" s="2" customFormat="1" ht="16.8" customHeight="1">
      <c r="A282" s="40"/>
      <c r="B282" s="46"/>
      <c r="C282" s="310" t="s">
        <v>2300</v>
      </c>
      <c r="D282" s="310" t="s">
        <v>4416</v>
      </c>
      <c r="E282" s="19" t="s">
        <v>220</v>
      </c>
      <c r="F282" s="311">
        <v>2867.7449999999999</v>
      </c>
      <c r="G282" s="40"/>
      <c r="H282" s="46"/>
    </row>
    <row r="283" s="2" customFormat="1" ht="16.8" customHeight="1">
      <c r="A283" s="40"/>
      <c r="B283" s="46"/>
      <c r="C283" s="310" t="s">
        <v>2278</v>
      </c>
      <c r="D283" s="310" t="s">
        <v>4417</v>
      </c>
      <c r="E283" s="19" t="s">
        <v>220</v>
      </c>
      <c r="F283" s="311">
        <v>1467.616</v>
      </c>
      <c r="G283" s="40"/>
      <c r="H283" s="46"/>
    </row>
    <row r="284" s="2" customFormat="1" ht="16.8" customHeight="1">
      <c r="A284" s="40"/>
      <c r="B284" s="46"/>
      <c r="C284" s="310" t="s">
        <v>2290</v>
      </c>
      <c r="D284" s="310" t="s">
        <v>4418</v>
      </c>
      <c r="E284" s="19" t="s">
        <v>220</v>
      </c>
      <c r="F284" s="311">
        <v>1400.1289999999999</v>
      </c>
      <c r="G284" s="40"/>
      <c r="H284" s="46"/>
    </row>
    <row r="285" s="2" customFormat="1" ht="16.8" customHeight="1">
      <c r="A285" s="40"/>
      <c r="B285" s="46"/>
      <c r="C285" s="310" t="s">
        <v>2521</v>
      </c>
      <c r="D285" s="310" t="s">
        <v>4419</v>
      </c>
      <c r="E285" s="19" t="s">
        <v>220</v>
      </c>
      <c r="F285" s="311">
        <v>1467.616</v>
      </c>
      <c r="G285" s="40"/>
      <c r="H285" s="46"/>
    </row>
    <row r="286" s="2" customFormat="1" ht="16.8" customHeight="1">
      <c r="A286" s="40"/>
      <c r="B286" s="46"/>
      <c r="C286" s="310" t="s">
        <v>2526</v>
      </c>
      <c r="D286" s="310" t="s">
        <v>4420</v>
      </c>
      <c r="E286" s="19" t="s">
        <v>220</v>
      </c>
      <c r="F286" s="311">
        <v>1400.1289999999999</v>
      </c>
      <c r="G286" s="40"/>
      <c r="H286" s="46"/>
    </row>
    <row r="287" s="2" customFormat="1" ht="16.8" customHeight="1">
      <c r="A287" s="40"/>
      <c r="B287" s="46"/>
      <c r="C287" s="310" t="s">
        <v>2252</v>
      </c>
      <c r="D287" s="310" t="s">
        <v>2253</v>
      </c>
      <c r="E287" s="19" t="s">
        <v>220</v>
      </c>
      <c r="F287" s="311">
        <v>1731.2190000000001</v>
      </c>
      <c r="G287" s="40"/>
      <c r="H287" s="46"/>
    </row>
    <row r="288" s="2" customFormat="1" ht="16.8" customHeight="1">
      <c r="A288" s="40"/>
      <c r="B288" s="46"/>
      <c r="C288" s="310" t="s">
        <v>2544</v>
      </c>
      <c r="D288" s="310" t="s">
        <v>2545</v>
      </c>
      <c r="E288" s="19" t="s">
        <v>220</v>
      </c>
      <c r="F288" s="311">
        <v>1470.135</v>
      </c>
      <c r="G288" s="40"/>
      <c r="H288" s="46"/>
    </row>
    <row r="289" s="2" customFormat="1" ht="16.8" customHeight="1">
      <c r="A289" s="40"/>
      <c r="B289" s="46"/>
      <c r="C289" s="310" t="s">
        <v>2548</v>
      </c>
      <c r="D289" s="310" t="s">
        <v>2549</v>
      </c>
      <c r="E289" s="19" t="s">
        <v>220</v>
      </c>
      <c r="F289" s="311">
        <v>1540.9960000000001</v>
      </c>
      <c r="G289" s="40"/>
      <c r="H289" s="46"/>
    </row>
    <row r="290" s="2" customFormat="1" ht="16.8" customHeight="1">
      <c r="A290" s="40"/>
      <c r="B290" s="46"/>
      <c r="C290" s="310" t="s">
        <v>2190</v>
      </c>
      <c r="D290" s="310" t="s">
        <v>2191</v>
      </c>
      <c r="E290" s="19" t="s">
        <v>220</v>
      </c>
      <c r="F290" s="311">
        <v>1734.0239999999999</v>
      </c>
      <c r="G290" s="40"/>
      <c r="H290" s="46"/>
    </row>
    <row r="291" s="2" customFormat="1" ht="16.8" customHeight="1">
      <c r="A291" s="40"/>
      <c r="B291" s="46"/>
      <c r="C291" s="310" t="s">
        <v>2536</v>
      </c>
      <c r="D291" s="310" t="s">
        <v>2537</v>
      </c>
      <c r="E291" s="19" t="s">
        <v>220</v>
      </c>
      <c r="F291" s="311">
        <v>2940.2710000000002</v>
      </c>
      <c r="G291" s="40"/>
      <c r="H291" s="46"/>
    </row>
    <row r="292" s="2" customFormat="1" ht="16.8" customHeight="1">
      <c r="A292" s="40"/>
      <c r="B292" s="46"/>
      <c r="C292" s="310" t="s">
        <v>2270</v>
      </c>
      <c r="D292" s="310" t="s">
        <v>2271</v>
      </c>
      <c r="E292" s="19" t="s">
        <v>220</v>
      </c>
      <c r="F292" s="311">
        <v>3305.0540000000001</v>
      </c>
      <c r="G292" s="40"/>
      <c r="H292" s="46"/>
    </row>
    <row r="293" s="2" customFormat="1" ht="16.8" customHeight="1">
      <c r="A293" s="40"/>
      <c r="B293" s="46"/>
      <c r="C293" s="310" t="s">
        <v>2284</v>
      </c>
      <c r="D293" s="310" t="s">
        <v>2285</v>
      </c>
      <c r="E293" s="19" t="s">
        <v>220</v>
      </c>
      <c r="F293" s="311">
        <v>1540.9960000000001</v>
      </c>
      <c r="G293" s="40"/>
      <c r="H293" s="46"/>
    </row>
    <row r="294" s="2" customFormat="1" ht="16.8" customHeight="1">
      <c r="A294" s="40"/>
      <c r="B294" s="46"/>
      <c r="C294" s="310" t="s">
        <v>2296</v>
      </c>
      <c r="D294" s="310" t="s">
        <v>2297</v>
      </c>
      <c r="E294" s="19" t="s">
        <v>220</v>
      </c>
      <c r="F294" s="311">
        <v>1470.135</v>
      </c>
      <c r="G294" s="40"/>
      <c r="H294" s="46"/>
    </row>
    <row r="295" s="2" customFormat="1" ht="16.8" customHeight="1">
      <c r="A295" s="40"/>
      <c r="B295" s="46"/>
      <c r="C295" s="310" t="s">
        <v>2307</v>
      </c>
      <c r="D295" s="310" t="s">
        <v>2308</v>
      </c>
      <c r="E295" s="19" t="s">
        <v>220</v>
      </c>
      <c r="F295" s="311">
        <v>3011.1320000000001</v>
      </c>
      <c r="G295" s="40"/>
      <c r="H295" s="46"/>
    </row>
    <row r="296" s="2" customFormat="1" ht="16.8" customHeight="1">
      <c r="A296" s="40"/>
      <c r="B296" s="46"/>
      <c r="C296" s="306" t="s">
        <v>265</v>
      </c>
      <c r="D296" s="307" t="s">
        <v>266</v>
      </c>
      <c r="E296" s="308" t="s">
        <v>220</v>
      </c>
      <c r="F296" s="309">
        <v>91.590000000000003</v>
      </c>
      <c r="G296" s="40"/>
      <c r="H296" s="46"/>
    </row>
    <row r="297" s="2" customFormat="1" ht="16.8" customHeight="1">
      <c r="A297" s="40"/>
      <c r="B297" s="46"/>
      <c r="C297" s="310" t="s">
        <v>19</v>
      </c>
      <c r="D297" s="310" t="s">
        <v>4421</v>
      </c>
      <c r="E297" s="19" t="s">
        <v>19</v>
      </c>
      <c r="F297" s="311">
        <v>99.900000000000006</v>
      </c>
      <c r="G297" s="40"/>
      <c r="H297" s="46"/>
    </row>
    <row r="298" s="2" customFormat="1" ht="16.8" customHeight="1">
      <c r="A298" s="40"/>
      <c r="B298" s="46"/>
      <c r="C298" s="310" t="s">
        <v>19</v>
      </c>
      <c r="D298" s="310" t="s">
        <v>4422</v>
      </c>
      <c r="E298" s="19" t="s">
        <v>19</v>
      </c>
      <c r="F298" s="311">
        <v>-8.3100000000000005</v>
      </c>
      <c r="G298" s="40"/>
      <c r="H298" s="46"/>
    </row>
    <row r="299" s="2" customFormat="1" ht="16.8" customHeight="1">
      <c r="A299" s="40"/>
      <c r="B299" s="46"/>
      <c r="C299" s="310" t="s">
        <v>19</v>
      </c>
      <c r="D299" s="310" t="s">
        <v>345</v>
      </c>
      <c r="E299" s="19" t="s">
        <v>19</v>
      </c>
      <c r="F299" s="311">
        <v>91.590000000000003</v>
      </c>
      <c r="G299" s="40"/>
      <c r="H299" s="46"/>
    </row>
    <row r="300" s="2" customFormat="1" ht="16.8" customHeight="1">
      <c r="A300" s="40"/>
      <c r="B300" s="46"/>
      <c r="C300" s="312" t="s">
        <v>4376</v>
      </c>
      <c r="D300" s="40"/>
      <c r="E300" s="40"/>
      <c r="F300" s="40"/>
      <c r="G300" s="40"/>
      <c r="H300" s="46"/>
    </row>
    <row r="301" s="2" customFormat="1" ht="16.8" customHeight="1">
      <c r="A301" s="40"/>
      <c r="B301" s="46"/>
      <c r="C301" s="310" t="s">
        <v>2260</v>
      </c>
      <c r="D301" s="310" t="s">
        <v>4414</v>
      </c>
      <c r="E301" s="19" t="s">
        <v>220</v>
      </c>
      <c r="F301" s="311">
        <v>1573.835</v>
      </c>
      <c r="G301" s="40"/>
      <c r="H301" s="46"/>
    </row>
    <row r="302" s="2" customFormat="1" ht="16.8" customHeight="1">
      <c r="A302" s="40"/>
      <c r="B302" s="46"/>
      <c r="C302" s="310" t="s">
        <v>2265</v>
      </c>
      <c r="D302" s="310" t="s">
        <v>4415</v>
      </c>
      <c r="E302" s="19" t="s">
        <v>220</v>
      </c>
      <c r="F302" s="311">
        <v>1573.835</v>
      </c>
      <c r="G302" s="40"/>
      <c r="H302" s="46"/>
    </row>
    <row r="303" s="2" customFormat="1" ht="16.8" customHeight="1">
      <c r="A303" s="40"/>
      <c r="B303" s="46"/>
      <c r="C303" s="310" t="s">
        <v>2247</v>
      </c>
      <c r="D303" s="310" t="s">
        <v>4423</v>
      </c>
      <c r="E303" s="19" t="s">
        <v>220</v>
      </c>
      <c r="F303" s="311">
        <v>106.21899999999999</v>
      </c>
      <c r="G303" s="40"/>
      <c r="H303" s="46"/>
    </row>
    <row r="304" s="2" customFormat="1" ht="16.8" customHeight="1">
      <c r="A304" s="40"/>
      <c r="B304" s="46"/>
      <c r="C304" s="310" t="s">
        <v>2252</v>
      </c>
      <c r="D304" s="310" t="s">
        <v>2253</v>
      </c>
      <c r="E304" s="19" t="s">
        <v>220</v>
      </c>
      <c r="F304" s="311">
        <v>1731.2190000000001</v>
      </c>
      <c r="G304" s="40"/>
      <c r="H304" s="46"/>
    </row>
    <row r="305" s="2" customFormat="1" ht="16.8" customHeight="1">
      <c r="A305" s="40"/>
      <c r="B305" s="46"/>
      <c r="C305" s="310" t="s">
        <v>2270</v>
      </c>
      <c r="D305" s="310" t="s">
        <v>2271</v>
      </c>
      <c r="E305" s="19" t="s">
        <v>220</v>
      </c>
      <c r="F305" s="311">
        <v>3305.0540000000001</v>
      </c>
      <c r="G305" s="40"/>
      <c r="H305" s="46"/>
    </row>
    <row r="306" s="2" customFormat="1" ht="16.8" customHeight="1">
      <c r="A306" s="40"/>
      <c r="B306" s="46"/>
      <c r="C306" s="306" t="s">
        <v>268</v>
      </c>
      <c r="D306" s="307" t="s">
        <v>269</v>
      </c>
      <c r="E306" s="308" t="s">
        <v>220</v>
      </c>
      <c r="F306" s="309">
        <v>103.23</v>
      </c>
      <c r="G306" s="40"/>
      <c r="H306" s="46"/>
    </row>
    <row r="307" s="2" customFormat="1" ht="16.8" customHeight="1">
      <c r="A307" s="40"/>
      <c r="B307" s="46"/>
      <c r="C307" s="310" t="s">
        <v>19</v>
      </c>
      <c r="D307" s="310" t="s">
        <v>4424</v>
      </c>
      <c r="E307" s="19" t="s">
        <v>19</v>
      </c>
      <c r="F307" s="311">
        <v>103.23</v>
      </c>
      <c r="G307" s="40"/>
      <c r="H307" s="46"/>
    </row>
    <row r="308" s="2" customFormat="1" ht="16.8" customHeight="1">
      <c r="A308" s="40"/>
      <c r="B308" s="46"/>
      <c r="C308" s="312" t="s">
        <v>4376</v>
      </c>
      <c r="D308" s="40"/>
      <c r="E308" s="40"/>
      <c r="F308" s="40"/>
      <c r="G308" s="40"/>
      <c r="H308" s="46"/>
    </row>
    <row r="309" s="2" customFormat="1" ht="16.8" customHeight="1">
      <c r="A309" s="40"/>
      <c r="B309" s="46"/>
      <c r="C309" s="310" t="s">
        <v>2185</v>
      </c>
      <c r="D309" s="310" t="s">
        <v>4410</v>
      </c>
      <c r="E309" s="19" t="s">
        <v>220</v>
      </c>
      <c r="F309" s="311">
        <v>1503.3589999999999</v>
      </c>
      <c r="G309" s="40"/>
      <c r="H309" s="46"/>
    </row>
    <row r="310" s="2" customFormat="1" ht="16.8" customHeight="1">
      <c r="A310" s="40"/>
      <c r="B310" s="46"/>
      <c r="C310" s="310" t="s">
        <v>2190</v>
      </c>
      <c r="D310" s="310" t="s">
        <v>2191</v>
      </c>
      <c r="E310" s="19" t="s">
        <v>220</v>
      </c>
      <c r="F310" s="311">
        <v>1734.0239999999999</v>
      </c>
      <c r="G310" s="40"/>
      <c r="H310" s="46"/>
    </row>
    <row r="311" s="2" customFormat="1" ht="16.8" customHeight="1">
      <c r="A311" s="40"/>
      <c r="B311" s="46"/>
      <c r="C311" s="306" t="s">
        <v>271</v>
      </c>
      <c r="D311" s="307" t="s">
        <v>272</v>
      </c>
      <c r="E311" s="308" t="s">
        <v>220</v>
      </c>
      <c r="F311" s="309">
        <v>67.486999999999995</v>
      </c>
      <c r="G311" s="40"/>
      <c r="H311" s="46"/>
    </row>
    <row r="312" s="2" customFormat="1" ht="16.8" customHeight="1">
      <c r="A312" s="40"/>
      <c r="B312" s="46"/>
      <c r="C312" s="310" t="s">
        <v>19</v>
      </c>
      <c r="D312" s="310" t="s">
        <v>4425</v>
      </c>
      <c r="E312" s="19" t="s">
        <v>19</v>
      </c>
      <c r="F312" s="311">
        <v>67.486999999999995</v>
      </c>
      <c r="G312" s="40"/>
      <c r="H312" s="46"/>
    </row>
    <row r="313" s="2" customFormat="1" ht="16.8" customHeight="1">
      <c r="A313" s="40"/>
      <c r="B313" s="46"/>
      <c r="C313" s="312" t="s">
        <v>4376</v>
      </c>
      <c r="D313" s="40"/>
      <c r="E313" s="40"/>
      <c r="F313" s="40"/>
      <c r="G313" s="40"/>
      <c r="H313" s="46"/>
    </row>
    <row r="314" s="2" customFormat="1" ht="16.8" customHeight="1">
      <c r="A314" s="40"/>
      <c r="B314" s="46"/>
      <c r="C314" s="310" t="s">
        <v>2171</v>
      </c>
      <c r="D314" s="310" t="s">
        <v>4426</v>
      </c>
      <c r="E314" s="19" t="s">
        <v>220</v>
      </c>
      <c r="F314" s="311">
        <v>67.486999999999995</v>
      </c>
      <c r="G314" s="40"/>
      <c r="H314" s="46"/>
    </row>
    <row r="315" s="2" customFormat="1" ht="16.8" customHeight="1">
      <c r="A315" s="40"/>
      <c r="B315" s="46"/>
      <c r="C315" s="310" t="s">
        <v>2196</v>
      </c>
      <c r="D315" s="310" t="s">
        <v>4427</v>
      </c>
      <c r="E315" s="19" t="s">
        <v>220</v>
      </c>
      <c r="F315" s="311">
        <v>67.486999999999995</v>
      </c>
      <c r="G315" s="40"/>
      <c r="H315" s="46"/>
    </row>
    <row r="316" s="2" customFormat="1" ht="16.8" customHeight="1">
      <c r="A316" s="40"/>
      <c r="B316" s="46"/>
      <c r="C316" s="310" t="s">
        <v>2230</v>
      </c>
      <c r="D316" s="310" t="s">
        <v>4428</v>
      </c>
      <c r="E316" s="19" t="s">
        <v>220</v>
      </c>
      <c r="F316" s="311">
        <v>33.744</v>
      </c>
      <c r="G316" s="40"/>
      <c r="H316" s="46"/>
    </row>
    <row r="317" s="2" customFormat="1" ht="16.8" customHeight="1">
      <c r="A317" s="40"/>
      <c r="B317" s="46"/>
      <c r="C317" s="310" t="s">
        <v>2236</v>
      </c>
      <c r="D317" s="310" t="s">
        <v>4429</v>
      </c>
      <c r="E317" s="19" t="s">
        <v>220</v>
      </c>
      <c r="F317" s="311">
        <v>20.245999999999999</v>
      </c>
      <c r="G317" s="40"/>
      <c r="H317" s="46"/>
    </row>
    <row r="318" s="2" customFormat="1" ht="16.8" customHeight="1">
      <c r="A318" s="40"/>
      <c r="B318" s="46"/>
      <c r="C318" s="310" t="s">
        <v>2241</v>
      </c>
      <c r="D318" s="310" t="s">
        <v>4430</v>
      </c>
      <c r="E318" s="19" t="s">
        <v>220</v>
      </c>
      <c r="F318" s="311">
        <v>13.497</v>
      </c>
      <c r="G318" s="40"/>
      <c r="H318" s="46"/>
    </row>
    <row r="319" s="2" customFormat="1" ht="16.8" customHeight="1">
      <c r="A319" s="40"/>
      <c r="B319" s="46"/>
      <c r="C319" s="310" t="s">
        <v>2260</v>
      </c>
      <c r="D319" s="310" t="s">
        <v>4414</v>
      </c>
      <c r="E319" s="19" t="s">
        <v>220</v>
      </c>
      <c r="F319" s="311">
        <v>1573.835</v>
      </c>
      <c r="G319" s="40"/>
      <c r="H319" s="46"/>
    </row>
    <row r="320" s="2" customFormat="1" ht="16.8" customHeight="1">
      <c r="A320" s="40"/>
      <c r="B320" s="46"/>
      <c r="C320" s="310" t="s">
        <v>2265</v>
      </c>
      <c r="D320" s="310" t="s">
        <v>4415</v>
      </c>
      <c r="E320" s="19" t="s">
        <v>220</v>
      </c>
      <c r="F320" s="311">
        <v>1573.835</v>
      </c>
      <c r="G320" s="40"/>
      <c r="H320" s="46"/>
    </row>
    <row r="321" s="2" customFormat="1" ht="16.8" customHeight="1">
      <c r="A321" s="40"/>
      <c r="B321" s="46"/>
      <c r="C321" s="310" t="s">
        <v>2300</v>
      </c>
      <c r="D321" s="310" t="s">
        <v>4416</v>
      </c>
      <c r="E321" s="19" t="s">
        <v>220</v>
      </c>
      <c r="F321" s="311">
        <v>2867.7449999999999</v>
      </c>
      <c r="G321" s="40"/>
      <c r="H321" s="46"/>
    </row>
    <row r="322" s="2" customFormat="1" ht="16.8" customHeight="1">
      <c r="A322" s="40"/>
      <c r="B322" s="46"/>
      <c r="C322" s="310" t="s">
        <v>2278</v>
      </c>
      <c r="D322" s="310" t="s">
        <v>4417</v>
      </c>
      <c r="E322" s="19" t="s">
        <v>220</v>
      </c>
      <c r="F322" s="311">
        <v>1467.616</v>
      </c>
      <c r="G322" s="40"/>
      <c r="H322" s="46"/>
    </row>
    <row r="323" s="2" customFormat="1" ht="16.8" customHeight="1">
      <c r="A323" s="40"/>
      <c r="B323" s="46"/>
      <c r="C323" s="310" t="s">
        <v>2521</v>
      </c>
      <c r="D323" s="310" t="s">
        <v>4419</v>
      </c>
      <c r="E323" s="19" t="s">
        <v>220</v>
      </c>
      <c r="F323" s="311">
        <v>1467.616</v>
      </c>
      <c r="G323" s="40"/>
      <c r="H323" s="46"/>
    </row>
    <row r="324" s="2" customFormat="1" ht="16.8" customHeight="1">
      <c r="A324" s="40"/>
      <c r="B324" s="46"/>
      <c r="C324" s="310" t="s">
        <v>2531</v>
      </c>
      <c r="D324" s="310" t="s">
        <v>4431</v>
      </c>
      <c r="E324" s="19" t="s">
        <v>220</v>
      </c>
      <c r="F324" s="311">
        <v>67.486999999999995</v>
      </c>
      <c r="G324" s="40"/>
      <c r="H324" s="46"/>
    </row>
    <row r="325" s="2" customFormat="1" ht="16.8" customHeight="1">
      <c r="A325" s="40"/>
      <c r="B325" s="46"/>
      <c r="C325" s="310" t="s">
        <v>2053</v>
      </c>
      <c r="D325" s="310" t="s">
        <v>2054</v>
      </c>
      <c r="E325" s="19" t="s">
        <v>2055</v>
      </c>
      <c r="F325" s="311">
        <v>29.651</v>
      </c>
      <c r="G325" s="40"/>
      <c r="H325" s="46"/>
    </row>
    <row r="326" s="2" customFormat="1" ht="16.8" customHeight="1">
      <c r="A326" s="40"/>
      <c r="B326" s="46"/>
      <c r="C326" s="310" t="s">
        <v>2252</v>
      </c>
      <c r="D326" s="310" t="s">
        <v>2253</v>
      </c>
      <c r="E326" s="19" t="s">
        <v>220</v>
      </c>
      <c r="F326" s="311">
        <v>1731.2190000000001</v>
      </c>
      <c r="G326" s="40"/>
      <c r="H326" s="46"/>
    </row>
    <row r="327" s="2" customFormat="1" ht="16.8" customHeight="1">
      <c r="A327" s="40"/>
      <c r="B327" s="46"/>
      <c r="C327" s="310" t="s">
        <v>2540</v>
      </c>
      <c r="D327" s="310" t="s">
        <v>2541</v>
      </c>
      <c r="E327" s="19" t="s">
        <v>220</v>
      </c>
      <c r="F327" s="311">
        <v>70.861000000000004</v>
      </c>
      <c r="G327" s="40"/>
      <c r="H327" s="46"/>
    </row>
    <row r="328" s="2" customFormat="1" ht="16.8" customHeight="1">
      <c r="A328" s="40"/>
      <c r="B328" s="46"/>
      <c r="C328" s="310" t="s">
        <v>2548</v>
      </c>
      <c r="D328" s="310" t="s">
        <v>2549</v>
      </c>
      <c r="E328" s="19" t="s">
        <v>220</v>
      </c>
      <c r="F328" s="311">
        <v>1540.9960000000001</v>
      </c>
      <c r="G328" s="40"/>
      <c r="H328" s="46"/>
    </row>
    <row r="329" s="2" customFormat="1" ht="16.8" customHeight="1">
      <c r="A329" s="40"/>
      <c r="B329" s="46"/>
      <c r="C329" s="310" t="s">
        <v>2552</v>
      </c>
      <c r="D329" s="310" t="s">
        <v>2553</v>
      </c>
      <c r="E329" s="19" t="s">
        <v>337</v>
      </c>
      <c r="F329" s="311">
        <v>5.1959999999999997</v>
      </c>
      <c r="G329" s="40"/>
      <c r="H329" s="46"/>
    </row>
    <row r="330" s="2" customFormat="1">
      <c r="A330" s="40"/>
      <c r="B330" s="46"/>
      <c r="C330" s="310" t="s">
        <v>2206</v>
      </c>
      <c r="D330" s="310" t="s">
        <v>2207</v>
      </c>
      <c r="E330" s="19" t="s">
        <v>220</v>
      </c>
      <c r="F330" s="311">
        <v>115.23</v>
      </c>
      <c r="G330" s="40"/>
      <c r="H330" s="46"/>
    </row>
    <row r="331" s="2" customFormat="1" ht="16.8" customHeight="1">
      <c r="A331" s="40"/>
      <c r="B331" s="46"/>
      <c r="C331" s="310" t="s">
        <v>2270</v>
      </c>
      <c r="D331" s="310" t="s">
        <v>2271</v>
      </c>
      <c r="E331" s="19" t="s">
        <v>220</v>
      </c>
      <c r="F331" s="311">
        <v>3305.0540000000001</v>
      </c>
      <c r="G331" s="40"/>
      <c r="H331" s="46"/>
    </row>
    <row r="332" s="2" customFormat="1" ht="16.8" customHeight="1">
      <c r="A332" s="40"/>
      <c r="B332" s="46"/>
      <c r="C332" s="310" t="s">
        <v>2284</v>
      </c>
      <c r="D332" s="310" t="s">
        <v>2285</v>
      </c>
      <c r="E332" s="19" t="s">
        <v>220</v>
      </c>
      <c r="F332" s="311">
        <v>1540.9960000000001</v>
      </c>
      <c r="G332" s="40"/>
      <c r="H332" s="46"/>
    </row>
    <row r="333" s="2" customFormat="1" ht="16.8" customHeight="1">
      <c r="A333" s="40"/>
      <c r="B333" s="46"/>
      <c r="C333" s="310" t="s">
        <v>2307</v>
      </c>
      <c r="D333" s="310" t="s">
        <v>2308</v>
      </c>
      <c r="E333" s="19" t="s">
        <v>220</v>
      </c>
      <c r="F333" s="311">
        <v>3011.1320000000001</v>
      </c>
      <c r="G333" s="40"/>
      <c r="H333" s="46"/>
    </row>
    <row r="334" s="2" customFormat="1" ht="16.8" customHeight="1">
      <c r="A334" s="40"/>
      <c r="B334" s="46"/>
      <c r="C334" s="306" t="s">
        <v>274</v>
      </c>
      <c r="D334" s="307" t="s">
        <v>275</v>
      </c>
      <c r="E334" s="308" t="s">
        <v>220</v>
      </c>
      <c r="F334" s="309">
        <v>14.629</v>
      </c>
      <c r="G334" s="40"/>
      <c r="H334" s="46"/>
    </row>
    <row r="335" s="2" customFormat="1" ht="16.8" customHeight="1">
      <c r="A335" s="40"/>
      <c r="B335" s="46"/>
      <c r="C335" s="310" t="s">
        <v>19</v>
      </c>
      <c r="D335" s="310" t="s">
        <v>4432</v>
      </c>
      <c r="E335" s="19" t="s">
        <v>19</v>
      </c>
      <c r="F335" s="311">
        <v>15.676</v>
      </c>
      <c r="G335" s="40"/>
      <c r="H335" s="46"/>
    </row>
    <row r="336" s="2" customFormat="1" ht="16.8" customHeight="1">
      <c r="A336" s="40"/>
      <c r="B336" s="46"/>
      <c r="C336" s="310" t="s">
        <v>19</v>
      </c>
      <c r="D336" s="310" t="s">
        <v>4433</v>
      </c>
      <c r="E336" s="19" t="s">
        <v>19</v>
      </c>
      <c r="F336" s="311">
        <v>-1.0469999999999999</v>
      </c>
      <c r="G336" s="40"/>
      <c r="H336" s="46"/>
    </row>
    <row r="337" s="2" customFormat="1" ht="16.8" customHeight="1">
      <c r="A337" s="40"/>
      <c r="B337" s="46"/>
      <c r="C337" s="310" t="s">
        <v>19</v>
      </c>
      <c r="D337" s="310" t="s">
        <v>345</v>
      </c>
      <c r="E337" s="19" t="s">
        <v>19</v>
      </c>
      <c r="F337" s="311">
        <v>14.629</v>
      </c>
      <c r="G337" s="40"/>
      <c r="H337" s="46"/>
    </row>
    <row r="338" s="2" customFormat="1" ht="16.8" customHeight="1">
      <c r="A338" s="40"/>
      <c r="B338" s="46"/>
      <c r="C338" s="312" t="s">
        <v>4376</v>
      </c>
      <c r="D338" s="40"/>
      <c r="E338" s="40"/>
      <c r="F338" s="40"/>
      <c r="G338" s="40"/>
      <c r="H338" s="46"/>
    </row>
    <row r="339" s="2" customFormat="1" ht="16.8" customHeight="1">
      <c r="A339" s="40"/>
      <c r="B339" s="46"/>
      <c r="C339" s="310" t="s">
        <v>2260</v>
      </c>
      <c r="D339" s="310" t="s">
        <v>4414</v>
      </c>
      <c r="E339" s="19" t="s">
        <v>220</v>
      </c>
      <c r="F339" s="311">
        <v>1573.835</v>
      </c>
      <c r="G339" s="40"/>
      <c r="H339" s="46"/>
    </row>
    <row r="340" s="2" customFormat="1" ht="16.8" customHeight="1">
      <c r="A340" s="40"/>
      <c r="B340" s="46"/>
      <c r="C340" s="310" t="s">
        <v>2265</v>
      </c>
      <c r="D340" s="310" t="s">
        <v>4415</v>
      </c>
      <c r="E340" s="19" t="s">
        <v>220</v>
      </c>
      <c r="F340" s="311">
        <v>1573.835</v>
      </c>
      <c r="G340" s="40"/>
      <c r="H340" s="46"/>
    </row>
    <row r="341" s="2" customFormat="1" ht="16.8" customHeight="1">
      <c r="A341" s="40"/>
      <c r="B341" s="46"/>
      <c r="C341" s="310" t="s">
        <v>2247</v>
      </c>
      <c r="D341" s="310" t="s">
        <v>4423</v>
      </c>
      <c r="E341" s="19" t="s">
        <v>220</v>
      </c>
      <c r="F341" s="311">
        <v>106.21899999999999</v>
      </c>
      <c r="G341" s="40"/>
      <c r="H341" s="46"/>
    </row>
    <row r="342" s="2" customFormat="1" ht="16.8" customHeight="1">
      <c r="A342" s="40"/>
      <c r="B342" s="46"/>
      <c r="C342" s="310" t="s">
        <v>2252</v>
      </c>
      <c r="D342" s="310" t="s">
        <v>2253</v>
      </c>
      <c r="E342" s="19" t="s">
        <v>220</v>
      </c>
      <c r="F342" s="311">
        <v>1731.2190000000001</v>
      </c>
      <c r="G342" s="40"/>
      <c r="H342" s="46"/>
    </row>
    <row r="343" s="2" customFormat="1" ht="16.8" customHeight="1">
      <c r="A343" s="40"/>
      <c r="B343" s="46"/>
      <c r="C343" s="310" t="s">
        <v>2270</v>
      </c>
      <c r="D343" s="310" t="s">
        <v>2271</v>
      </c>
      <c r="E343" s="19" t="s">
        <v>220</v>
      </c>
      <c r="F343" s="311">
        <v>3305.0540000000001</v>
      </c>
      <c r="G343" s="40"/>
      <c r="H343" s="46"/>
    </row>
    <row r="344" s="2" customFormat="1" ht="16.8" customHeight="1">
      <c r="A344" s="40"/>
      <c r="B344" s="46"/>
      <c r="C344" s="306" t="s">
        <v>277</v>
      </c>
      <c r="D344" s="307" t="s">
        <v>278</v>
      </c>
      <c r="E344" s="308" t="s">
        <v>220</v>
      </c>
      <c r="F344" s="309">
        <v>31.350000000000001</v>
      </c>
      <c r="G344" s="40"/>
      <c r="H344" s="46"/>
    </row>
    <row r="345" s="2" customFormat="1" ht="16.8" customHeight="1">
      <c r="A345" s="40"/>
      <c r="B345" s="46"/>
      <c r="C345" s="310" t="s">
        <v>19</v>
      </c>
      <c r="D345" s="310" t="s">
        <v>4434</v>
      </c>
      <c r="E345" s="19" t="s">
        <v>19</v>
      </c>
      <c r="F345" s="311">
        <v>32.396999999999998</v>
      </c>
      <c r="G345" s="40"/>
      <c r="H345" s="46"/>
    </row>
    <row r="346" s="2" customFormat="1" ht="16.8" customHeight="1">
      <c r="A346" s="40"/>
      <c r="B346" s="46"/>
      <c r="C346" s="310" t="s">
        <v>19</v>
      </c>
      <c r="D346" s="310" t="s">
        <v>4433</v>
      </c>
      <c r="E346" s="19" t="s">
        <v>19</v>
      </c>
      <c r="F346" s="311">
        <v>-1.0469999999999999</v>
      </c>
      <c r="G346" s="40"/>
      <c r="H346" s="46"/>
    </row>
    <row r="347" s="2" customFormat="1" ht="16.8" customHeight="1">
      <c r="A347" s="40"/>
      <c r="B347" s="46"/>
      <c r="C347" s="310" t="s">
        <v>19</v>
      </c>
      <c r="D347" s="310" t="s">
        <v>345</v>
      </c>
      <c r="E347" s="19" t="s">
        <v>19</v>
      </c>
      <c r="F347" s="311">
        <v>31.350000000000001</v>
      </c>
      <c r="G347" s="40"/>
      <c r="H347" s="46"/>
    </row>
    <row r="348" s="2" customFormat="1" ht="16.8" customHeight="1">
      <c r="A348" s="40"/>
      <c r="B348" s="46"/>
      <c r="C348" s="312" t="s">
        <v>4376</v>
      </c>
      <c r="D348" s="40"/>
      <c r="E348" s="40"/>
      <c r="F348" s="40"/>
      <c r="G348" s="40"/>
      <c r="H348" s="46"/>
    </row>
    <row r="349" s="2" customFormat="1" ht="16.8" customHeight="1">
      <c r="A349" s="40"/>
      <c r="B349" s="46"/>
      <c r="C349" s="310" t="s">
        <v>2176</v>
      </c>
      <c r="D349" s="310" t="s">
        <v>4435</v>
      </c>
      <c r="E349" s="19" t="s">
        <v>220</v>
      </c>
      <c r="F349" s="311">
        <v>31.350000000000001</v>
      </c>
      <c r="G349" s="40"/>
      <c r="H349" s="46"/>
    </row>
    <row r="350" s="2" customFormat="1" ht="16.8" customHeight="1">
      <c r="A350" s="40"/>
      <c r="B350" s="46"/>
      <c r="C350" s="310" t="s">
        <v>2201</v>
      </c>
      <c r="D350" s="310" t="s">
        <v>4436</v>
      </c>
      <c r="E350" s="19" t="s">
        <v>220</v>
      </c>
      <c r="F350" s="311">
        <v>31.350000000000001</v>
      </c>
      <c r="G350" s="40"/>
      <c r="H350" s="46"/>
    </row>
    <row r="351" s="2" customFormat="1" ht="16.8" customHeight="1">
      <c r="A351" s="40"/>
      <c r="B351" s="46"/>
      <c r="C351" s="310" t="s">
        <v>2053</v>
      </c>
      <c r="D351" s="310" t="s">
        <v>2054</v>
      </c>
      <c r="E351" s="19" t="s">
        <v>2055</v>
      </c>
      <c r="F351" s="311">
        <v>29.651</v>
      </c>
      <c r="G351" s="40"/>
      <c r="H351" s="46"/>
    </row>
    <row r="352" s="2" customFormat="1">
      <c r="A352" s="40"/>
      <c r="B352" s="46"/>
      <c r="C352" s="310" t="s">
        <v>2206</v>
      </c>
      <c r="D352" s="310" t="s">
        <v>2207</v>
      </c>
      <c r="E352" s="19" t="s">
        <v>220</v>
      </c>
      <c r="F352" s="311">
        <v>115.23</v>
      </c>
      <c r="G352" s="40"/>
      <c r="H352" s="46"/>
    </row>
    <row r="353" s="2" customFormat="1" ht="7.44" customHeight="1">
      <c r="A353" s="40"/>
      <c r="B353" s="167"/>
      <c r="C353" s="168"/>
      <c r="D353" s="168"/>
      <c r="E353" s="168"/>
      <c r="F353" s="168"/>
      <c r="G353" s="168"/>
      <c r="H353" s="46"/>
    </row>
    <row r="354" s="2" customFormat="1">
      <c r="A354" s="40"/>
      <c r="B354" s="40"/>
      <c r="C354" s="40"/>
      <c r="D354" s="40"/>
      <c r="E354" s="40"/>
      <c r="F354" s="40"/>
      <c r="G354" s="40"/>
      <c r="H354" s="40"/>
    </row>
  </sheetData>
  <sheetProtection sheet="1" formatColumns="0" formatRows="0" objects="1" scenarios="1" spinCount="100000" saltValue="XAMIX2ECynC9J2e/wv1szIm6Md7SsWjnAVNIE0+ozVCGlM8873NDlAyWFePOJnGvhairf7yHWfiHYgHBhb6Z1Q==" hashValue="f7oV8yY1VgchVHKCTYk5R1bpMVg6Jc/XC3sigVnCQUqE1KlIHXHg42XGVWPPi1o71lvictVNogBwDOloJ2Qfyw==" algorithmName="SHA-512" password="C46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7" customFormat="1" ht="45" customHeight="1">
      <c r="B3" s="317"/>
      <c r="C3" s="318" t="s">
        <v>4437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4438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4439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4440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4441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4442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4443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4444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4445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4446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4447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81</v>
      </c>
      <c r="F18" s="324" t="s">
        <v>4448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4449</v>
      </c>
      <c r="F19" s="324" t="s">
        <v>4450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4451</v>
      </c>
      <c r="F20" s="324" t="s">
        <v>4452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174</v>
      </c>
      <c r="F21" s="324" t="s">
        <v>4453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4454</v>
      </c>
      <c r="F22" s="324" t="s">
        <v>3870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89</v>
      </c>
      <c r="F23" s="324" t="s">
        <v>4455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4456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4457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4458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4459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4460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4461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4462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4463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4464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193</v>
      </c>
      <c r="F36" s="324"/>
      <c r="G36" s="324" t="s">
        <v>4465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4466</v>
      </c>
      <c r="F37" s="324"/>
      <c r="G37" s="324" t="s">
        <v>4467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56</v>
      </c>
      <c r="F38" s="324"/>
      <c r="G38" s="324" t="s">
        <v>4468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57</v>
      </c>
      <c r="F39" s="324"/>
      <c r="G39" s="324" t="s">
        <v>4469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194</v>
      </c>
      <c r="F40" s="324"/>
      <c r="G40" s="324" t="s">
        <v>4470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195</v>
      </c>
      <c r="F41" s="324"/>
      <c r="G41" s="324" t="s">
        <v>4471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4472</v>
      </c>
      <c r="F42" s="324"/>
      <c r="G42" s="324" t="s">
        <v>4473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4474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4475</v>
      </c>
      <c r="F44" s="324"/>
      <c r="G44" s="324" t="s">
        <v>4476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197</v>
      </c>
      <c r="F45" s="324"/>
      <c r="G45" s="324" t="s">
        <v>4477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4478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4479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4480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4481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4482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4483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4484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4485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4486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4487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4488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4489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4490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4491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4492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4493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4494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4495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4496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4497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4498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4499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4500</v>
      </c>
      <c r="D76" s="342"/>
      <c r="E76" s="342"/>
      <c r="F76" s="342" t="s">
        <v>4501</v>
      </c>
      <c r="G76" s="343"/>
      <c r="H76" s="342" t="s">
        <v>57</v>
      </c>
      <c r="I76" s="342" t="s">
        <v>60</v>
      </c>
      <c r="J76" s="342" t="s">
        <v>4502</v>
      </c>
      <c r="K76" s="341"/>
    </row>
    <row r="77" s="1" customFormat="1" ht="17.25" customHeight="1">
      <c r="B77" s="339"/>
      <c r="C77" s="344" t="s">
        <v>4503</v>
      </c>
      <c r="D77" s="344"/>
      <c r="E77" s="344"/>
      <c r="F77" s="345" t="s">
        <v>4504</v>
      </c>
      <c r="G77" s="346"/>
      <c r="H77" s="344"/>
      <c r="I77" s="344"/>
      <c r="J77" s="344" t="s">
        <v>4505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56</v>
      </c>
      <c r="D79" s="349"/>
      <c r="E79" s="349"/>
      <c r="F79" s="350" t="s">
        <v>4506</v>
      </c>
      <c r="G79" s="351"/>
      <c r="H79" s="327" t="s">
        <v>4507</v>
      </c>
      <c r="I79" s="327" t="s">
        <v>4508</v>
      </c>
      <c r="J79" s="327">
        <v>20</v>
      </c>
      <c r="K79" s="341"/>
    </row>
    <row r="80" s="1" customFormat="1" ht="15" customHeight="1">
      <c r="B80" s="339"/>
      <c r="C80" s="327" t="s">
        <v>4509</v>
      </c>
      <c r="D80" s="327"/>
      <c r="E80" s="327"/>
      <c r="F80" s="350" t="s">
        <v>4506</v>
      </c>
      <c r="G80" s="351"/>
      <c r="H80" s="327" t="s">
        <v>4510</v>
      </c>
      <c r="I80" s="327" t="s">
        <v>4508</v>
      </c>
      <c r="J80" s="327">
        <v>120</v>
      </c>
      <c r="K80" s="341"/>
    </row>
    <row r="81" s="1" customFormat="1" ht="15" customHeight="1">
      <c r="B81" s="352"/>
      <c r="C81" s="327" t="s">
        <v>4511</v>
      </c>
      <c r="D81" s="327"/>
      <c r="E81" s="327"/>
      <c r="F81" s="350" t="s">
        <v>4512</v>
      </c>
      <c r="G81" s="351"/>
      <c r="H81" s="327" t="s">
        <v>4513</v>
      </c>
      <c r="I81" s="327" t="s">
        <v>4508</v>
      </c>
      <c r="J81" s="327">
        <v>50</v>
      </c>
      <c r="K81" s="341"/>
    </row>
    <row r="82" s="1" customFormat="1" ht="15" customHeight="1">
      <c r="B82" s="352"/>
      <c r="C82" s="327" t="s">
        <v>4514</v>
      </c>
      <c r="D82" s="327"/>
      <c r="E82" s="327"/>
      <c r="F82" s="350" t="s">
        <v>4506</v>
      </c>
      <c r="G82" s="351"/>
      <c r="H82" s="327" t="s">
        <v>4515</v>
      </c>
      <c r="I82" s="327" t="s">
        <v>4516</v>
      </c>
      <c r="J82" s="327"/>
      <c r="K82" s="341"/>
    </row>
    <row r="83" s="1" customFormat="1" ht="15" customHeight="1">
      <c r="B83" s="352"/>
      <c r="C83" s="353" t="s">
        <v>4517</v>
      </c>
      <c r="D83" s="353"/>
      <c r="E83" s="353"/>
      <c r="F83" s="354" t="s">
        <v>4512</v>
      </c>
      <c r="G83" s="353"/>
      <c r="H83" s="353" t="s">
        <v>4518</v>
      </c>
      <c r="I83" s="353" t="s">
        <v>4508</v>
      </c>
      <c r="J83" s="353">
        <v>15</v>
      </c>
      <c r="K83" s="341"/>
    </row>
    <row r="84" s="1" customFormat="1" ht="15" customHeight="1">
      <c r="B84" s="352"/>
      <c r="C84" s="353" t="s">
        <v>4519</v>
      </c>
      <c r="D84" s="353"/>
      <c r="E84" s="353"/>
      <c r="F84" s="354" t="s">
        <v>4512</v>
      </c>
      <c r="G84" s="353"/>
      <c r="H84" s="353" t="s">
        <v>4520</v>
      </c>
      <c r="I84" s="353" t="s">
        <v>4508</v>
      </c>
      <c r="J84" s="353">
        <v>15</v>
      </c>
      <c r="K84" s="341"/>
    </row>
    <row r="85" s="1" customFormat="1" ht="15" customHeight="1">
      <c r="B85" s="352"/>
      <c r="C85" s="353" t="s">
        <v>4521</v>
      </c>
      <c r="D85" s="353"/>
      <c r="E85" s="353"/>
      <c r="F85" s="354" t="s">
        <v>4512</v>
      </c>
      <c r="G85" s="353"/>
      <c r="H85" s="353" t="s">
        <v>4522</v>
      </c>
      <c r="I85" s="353" t="s">
        <v>4508</v>
      </c>
      <c r="J85" s="353">
        <v>20</v>
      </c>
      <c r="K85" s="341"/>
    </row>
    <row r="86" s="1" customFormat="1" ht="15" customHeight="1">
      <c r="B86" s="352"/>
      <c r="C86" s="353" t="s">
        <v>4523</v>
      </c>
      <c r="D86" s="353"/>
      <c r="E86" s="353"/>
      <c r="F86" s="354" t="s">
        <v>4512</v>
      </c>
      <c r="G86" s="353"/>
      <c r="H86" s="353" t="s">
        <v>4524</v>
      </c>
      <c r="I86" s="353" t="s">
        <v>4508</v>
      </c>
      <c r="J86" s="353">
        <v>20</v>
      </c>
      <c r="K86" s="341"/>
    </row>
    <row r="87" s="1" customFormat="1" ht="15" customHeight="1">
      <c r="B87" s="352"/>
      <c r="C87" s="327" t="s">
        <v>4525</v>
      </c>
      <c r="D87" s="327"/>
      <c r="E87" s="327"/>
      <c r="F87" s="350" t="s">
        <v>4512</v>
      </c>
      <c r="G87" s="351"/>
      <c r="H87" s="327" t="s">
        <v>4526</v>
      </c>
      <c r="I87" s="327" t="s">
        <v>4508</v>
      </c>
      <c r="J87" s="327">
        <v>50</v>
      </c>
      <c r="K87" s="341"/>
    </row>
    <row r="88" s="1" customFormat="1" ht="15" customHeight="1">
      <c r="B88" s="352"/>
      <c r="C88" s="327" t="s">
        <v>4527</v>
      </c>
      <c r="D88" s="327"/>
      <c r="E88" s="327"/>
      <c r="F88" s="350" t="s">
        <v>4512</v>
      </c>
      <c r="G88" s="351"/>
      <c r="H88" s="327" t="s">
        <v>4528</v>
      </c>
      <c r="I88" s="327" t="s">
        <v>4508</v>
      </c>
      <c r="J88" s="327">
        <v>20</v>
      </c>
      <c r="K88" s="341"/>
    </row>
    <row r="89" s="1" customFormat="1" ht="15" customHeight="1">
      <c r="B89" s="352"/>
      <c r="C89" s="327" t="s">
        <v>4529</v>
      </c>
      <c r="D89" s="327"/>
      <c r="E89" s="327"/>
      <c r="F89" s="350" t="s">
        <v>4512</v>
      </c>
      <c r="G89" s="351"/>
      <c r="H89" s="327" t="s">
        <v>4530</v>
      </c>
      <c r="I89" s="327" t="s">
        <v>4508</v>
      </c>
      <c r="J89" s="327">
        <v>20</v>
      </c>
      <c r="K89" s="341"/>
    </row>
    <row r="90" s="1" customFormat="1" ht="15" customHeight="1">
      <c r="B90" s="352"/>
      <c r="C90" s="327" t="s">
        <v>4531</v>
      </c>
      <c r="D90" s="327"/>
      <c r="E90" s="327"/>
      <c r="F90" s="350" t="s">
        <v>4512</v>
      </c>
      <c r="G90" s="351"/>
      <c r="H90" s="327" t="s">
        <v>4532</v>
      </c>
      <c r="I90" s="327" t="s">
        <v>4508</v>
      </c>
      <c r="J90" s="327">
        <v>50</v>
      </c>
      <c r="K90" s="341"/>
    </row>
    <row r="91" s="1" customFormat="1" ht="15" customHeight="1">
      <c r="B91" s="352"/>
      <c r="C91" s="327" t="s">
        <v>4533</v>
      </c>
      <c r="D91" s="327"/>
      <c r="E91" s="327"/>
      <c r="F91" s="350" t="s">
        <v>4512</v>
      </c>
      <c r="G91" s="351"/>
      <c r="H91" s="327" t="s">
        <v>4533</v>
      </c>
      <c r="I91" s="327" t="s">
        <v>4508</v>
      </c>
      <c r="J91" s="327">
        <v>50</v>
      </c>
      <c r="K91" s="341"/>
    </row>
    <row r="92" s="1" customFormat="1" ht="15" customHeight="1">
      <c r="B92" s="352"/>
      <c r="C92" s="327" t="s">
        <v>4534</v>
      </c>
      <c r="D92" s="327"/>
      <c r="E92" s="327"/>
      <c r="F92" s="350" t="s">
        <v>4512</v>
      </c>
      <c r="G92" s="351"/>
      <c r="H92" s="327" t="s">
        <v>4535</v>
      </c>
      <c r="I92" s="327" t="s">
        <v>4508</v>
      </c>
      <c r="J92" s="327">
        <v>255</v>
      </c>
      <c r="K92" s="341"/>
    </row>
    <row r="93" s="1" customFormat="1" ht="15" customHeight="1">
      <c r="B93" s="352"/>
      <c r="C93" s="327" t="s">
        <v>4536</v>
      </c>
      <c r="D93" s="327"/>
      <c r="E93" s="327"/>
      <c r="F93" s="350" t="s">
        <v>4506</v>
      </c>
      <c r="G93" s="351"/>
      <c r="H93" s="327" t="s">
        <v>4537</v>
      </c>
      <c r="I93" s="327" t="s">
        <v>4538</v>
      </c>
      <c r="J93" s="327"/>
      <c r="K93" s="341"/>
    </row>
    <row r="94" s="1" customFormat="1" ht="15" customHeight="1">
      <c r="B94" s="352"/>
      <c r="C94" s="327" t="s">
        <v>4539</v>
      </c>
      <c r="D94" s="327"/>
      <c r="E94" s="327"/>
      <c r="F94" s="350" t="s">
        <v>4506</v>
      </c>
      <c r="G94" s="351"/>
      <c r="H94" s="327" t="s">
        <v>4540</v>
      </c>
      <c r="I94" s="327" t="s">
        <v>4541</v>
      </c>
      <c r="J94" s="327"/>
      <c r="K94" s="341"/>
    </row>
    <row r="95" s="1" customFormat="1" ht="15" customHeight="1">
      <c r="B95" s="352"/>
      <c r="C95" s="327" t="s">
        <v>4542</v>
      </c>
      <c r="D95" s="327"/>
      <c r="E95" s="327"/>
      <c r="F95" s="350" t="s">
        <v>4506</v>
      </c>
      <c r="G95" s="351"/>
      <c r="H95" s="327" t="s">
        <v>4542</v>
      </c>
      <c r="I95" s="327" t="s">
        <v>4541</v>
      </c>
      <c r="J95" s="327"/>
      <c r="K95" s="341"/>
    </row>
    <row r="96" s="1" customFormat="1" ht="15" customHeight="1">
      <c r="B96" s="352"/>
      <c r="C96" s="327" t="s">
        <v>41</v>
      </c>
      <c r="D96" s="327"/>
      <c r="E96" s="327"/>
      <c r="F96" s="350" t="s">
        <v>4506</v>
      </c>
      <c r="G96" s="351"/>
      <c r="H96" s="327" t="s">
        <v>4543</v>
      </c>
      <c r="I96" s="327" t="s">
        <v>4541</v>
      </c>
      <c r="J96" s="327"/>
      <c r="K96" s="341"/>
    </row>
    <row r="97" s="1" customFormat="1" ht="15" customHeight="1">
      <c r="B97" s="352"/>
      <c r="C97" s="327" t="s">
        <v>51</v>
      </c>
      <c r="D97" s="327"/>
      <c r="E97" s="327"/>
      <c r="F97" s="350" t="s">
        <v>4506</v>
      </c>
      <c r="G97" s="351"/>
      <c r="H97" s="327" t="s">
        <v>4544</v>
      </c>
      <c r="I97" s="327" t="s">
        <v>4541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4545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4500</v>
      </c>
      <c r="D103" s="342"/>
      <c r="E103" s="342"/>
      <c r="F103" s="342" t="s">
        <v>4501</v>
      </c>
      <c r="G103" s="343"/>
      <c r="H103" s="342" t="s">
        <v>57</v>
      </c>
      <c r="I103" s="342" t="s">
        <v>60</v>
      </c>
      <c r="J103" s="342" t="s">
        <v>4502</v>
      </c>
      <c r="K103" s="341"/>
    </row>
    <row r="104" s="1" customFormat="1" ht="17.25" customHeight="1">
      <c r="B104" s="339"/>
      <c r="C104" s="344" t="s">
        <v>4503</v>
      </c>
      <c r="D104" s="344"/>
      <c r="E104" s="344"/>
      <c r="F104" s="345" t="s">
        <v>4504</v>
      </c>
      <c r="G104" s="346"/>
      <c r="H104" s="344"/>
      <c r="I104" s="344"/>
      <c r="J104" s="344" t="s">
        <v>4505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56</v>
      </c>
      <c r="D106" s="349"/>
      <c r="E106" s="349"/>
      <c r="F106" s="350" t="s">
        <v>4506</v>
      </c>
      <c r="G106" s="327"/>
      <c r="H106" s="327" t="s">
        <v>4546</v>
      </c>
      <c r="I106" s="327" t="s">
        <v>4508</v>
      </c>
      <c r="J106" s="327">
        <v>20</v>
      </c>
      <c r="K106" s="341"/>
    </row>
    <row r="107" s="1" customFormat="1" ht="15" customHeight="1">
      <c r="B107" s="339"/>
      <c r="C107" s="327" t="s">
        <v>4509</v>
      </c>
      <c r="D107" s="327"/>
      <c r="E107" s="327"/>
      <c r="F107" s="350" t="s">
        <v>4506</v>
      </c>
      <c r="G107" s="327"/>
      <c r="H107" s="327" t="s">
        <v>4546</v>
      </c>
      <c r="I107" s="327" t="s">
        <v>4508</v>
      </c>
      <c r="J107" s="327">
        <v>120</v>
      </c>
      <c r="K107" s="341"/>
    </row>
    <row r="108" s="1" customFormat="1" ht="15" customHeight="1">
      <c r="B108" s="352"/>
      <c r="C108" s="327" t="s">
        <v>4511</v>
      </c>
      <c r="D108" s="327"/>
      <c r="E108" s="327"/>
      <c r="F108" s="350" t="s">
        <v>4512</v>
      </c>
      <c r="G108" s="327"/>
      <c r="H108" s="327" t="s">
        <v>4546</v>
      </c>
      <c r="I108" s="327" t="s">
        <v>4508</v>
      </c>
      <c r="J108" s="327">
        <v>50</v>
      </c>
      <c r="K108" s="341"/>
    </row>
    <row r="109" s="1" customFormat="1" ht="15" customHeight="1">
      <c r="B109" s="352"/>
      <c r="C109" s="327" t="s">
        <v>4514</v>
      </c>
      <c r="D109" s="327"/>
      <c r="E109" s="327"/>
      <c r="F109" s="350" t="s">
        <v>4506</v>
      </c>
      <c r="G109" s="327"/>
      <c r="H109" s="327" t="s">
        <v>4546</v>
      </c>
      <c r="I109" s="327" t="s">
        <v>4516</v>
      </c>
      <c r="J109" s="327"/>
      <c r="K109" s="341"/>
    </row>
    <row r="110" s="1" customFormat="1" ht="15" customHeight="1">
      <c r="B110" s="352"/>
      <c r="C110" s="327" t="s">
        <v>4525</v>
      </c>
      <c r="D110" s="327"/>
      <c r="E110" s="327"/>
      <c r="F110" s="350" t="s">
        <v>4512</v>
      </c>
      <c r="G110" s="327"/>
      <c r="H110" s="327" t="s">
        <v>4546</v>
      </c>
      <c r="I110" s="327" t="s">
        <v>4508</v>
      </c>
      <c r="J110" s="327">
        <v>50</v>
      </c>
      <c r="K110" s="341"/>
    </row>
    <row r="111" s="1" customFormat="1" ht="15" customHeight="1">
      <c r="B111" s="352"/>
      <c r="C111" s="327" t="s">
        <v>4533</v>
      </c>
      <c r="D111" s="327"/>
      <c r="E111" s="327"/>
      <c r="F111" s="350" t="s">
        <v>4512</v>
      </c>
      <c r="G111" s="327"/>
      <c r="H111" s="327" t="s">
        <v>4546</v>
      </c>
      <c r="I111" s="327" t="s">
        <v>4508</v>
      </c>
      <c r="J111" s="327">
        <v>50</v>
      </c>
      <c r="K111" s="341"/>
    </row>
    <row r="112" s="1" customFormat="1" ht="15" customHeight="1">
      <c r="B112" s="352"/>
      <c r="C112" s="327" t="s">
        <v>4531</v>
      </c>
      <c r="D112" s="327"/>
      <c r="E112" s="327"/>
      <c r="F112" s="350" t="s">
        <v>4512</v>
      </c>
      <c r="G112" s="327"/>
      <c r="H112" s="327" t="s">
        <v>4546</v>
      </c>
      <c r="I112" s="327" t="s">
        <v>4508</v>
      </c>
      <c r="J112" s="327">
        <v>50</v>
      </c>
      <c r="K112" s="341"/>
    </row>
    <row r="113" s="1" customFormat="1" ht="15" customHeight="1">
      <c r="B113" s="352"/>
      <c r="C113" s="327" t="s">
        <v>56</v>
      </c>
      <c r="D113" s="327"/>
      <c r="E113" s="327"/>
      <c r="F113" s="350" t="s">
        <v>4506</v>
      </c>
      <c r="G113" s="327"/>
      <c r="H113" s="327" t="s">
        <v>4547</v>
      </c>
      <c r="I113" s="327" t="s">
        <v>4508</v>
      </c>
      <c r="J113" s="327">
        <v>20</v>
      </c>
      <c r="K113" s="341"/>
    </row>
    <row r="114" s="1" customFormat="1" ht="15" customHeight="1">
      <c r="B114" s="352"/>
      <c r="C114" s="327" t="s">
        <v>4548</v>
      </c>
      <c r="D114" s="327"/>
      <c r="E114" s="327"/>
      <c r="F114" s="350" t="s">
        <v>4506</v>
      </c>
      <c r="G114" s="327"/>
      <c r="H114" s="327" t="s">
        <v>4549</v>
      </c>
      <c r="I114" s="327" t="s">
        <v>4508</v>
      </c>
      <c r="J114" s="327">
        <v>120</v>
      </c>
      <c r="K114" s="341"/>
    </row>
    <row r="115" s="1" customFormat="1" ht="15" customHeight="1">
      <c r="B115" s="352"/>
      <c r="C115" s="327" t="s">
        <v>41</v>
      </c>
      <c r="D115" s="327"/>
      <c r="E115" s="327"/>
      <c r="F115" s="350" t="s">
        <v>4506</v>
      </c>
      <c r="G115" s="327"/>
      <c r="H115" s="327" t="s">
        <v>4550</v>
      </c>
      <c r="I115" s="327" t="s">
        <v>4541</v>
      </c>
      <c r="J115" s="327"/>
      <c r="K115" s="341"/>
    </row>
    <row r="116" s="1" customFormat="1" ht="15" customHeight="1">
      <c r="B116" s="352"/>
      <c r="C116" s="327" t="s">
        <v>51</v>
      </c>
      <c r="D116" s="327"/>
      <c r="E116" s="327"/>
      <c r="F116" s="350" t="s">
        <v>4506</v>
      </c>
      <c r="G116" s="327"/>
      <c r="H116" s="327" t="s">
        <v>4551</v>
      </c>
      <c r="I116" s="327" t="s">
        <v>4541</v>
      </c>
      <c r="J116" s="327"/>
      <c r="K116" s="341"/>
    </row>
    <row r="117" s="1" customFormat="1" ht="15" customHeight="1">
      <c r="B117" s="352"/>
      <c r="C117" s="327" t="s">
        <v>60</v>
      </c>
      <c r="D117" s="327"/>
      <c r="E117" s="327"/>
      <c r="F117" s="350" t="s">
        <v>4506</v>
      </c>
      <c r="G117" s="327"/>
      <c r="H117" s="327" t="s">
        <v>4552</v>
      </c>
      <c r="I117" s="327" t="s">
        <v>4553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4554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4500</v>
      </c>
      <c r="D123" s="342"/>
      <c r="E123" s="342"/>
      <c r="F123" s="342" t="s">
        <v>4501</v>
      </c>
      <c r="G123" s="343"/>
      <c r="H123" s="342" t="s">
        <v>57</v>
      </c>
      <c r="I123" s="342" t="s">
        <v>60</v>
      </c>
      <c r="J123" s="342" t="s">
        <v>4502</v>
      </c>
      <c r="K123" s="371"/>
    </row>
    <row r="124" s="1" customFormat="1" ht="17.25" customHeight="1">
      <c r="B124" s="370"/>
      <c r="C124" s="344" t="s">
        <v>4503</v>
      </c>
      <c r="D124" s="344"/>
      <c r="E124" s="344"/>
      <c r="F124" s="345" t="s">
        <v>4504</v>
      </c>
      <c r="G124" s="346"/>
      <c r="H124" s="344"/>
      <c r="I124" s="344"/>
      <c r="J124" s="344" t="s">
        <v>4505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4509</v>
      </c>
      <c r="D126" s="349"/>
      <c r="E126" s="349"/>
      <c r="F126" s="350" t="s">
        <v>4506</v>
      </c>
      <c r="G126" s="327"/>
      <c r="H126" s="327" t="s">
        <v>4546</v>
      </c>
      <c r="I126" s="327" t="s">
        <v>4508</v>
      </c>
      <c r="J126" s="327">
        <v>120</v>
      </c>
      <c r="K126" s="375"/>
    </row>
    <row r="127" s="1" customFormat="1" ht="15" customHeight="1">
      <c r="B127" s="372"/>
      <c r="C127" s="327" t="s">
        <v>4555</v>
      </c>
      <c r="D127" s="327"/>
      <c r="E127" s="327"/>
      <c r="F127" s="350" t="s">
        <v>4506</v>
      </c>
      <c r="G127" s="327"/>
      <c r="H127" s="327" t="s">
        <v>4556</v>
      </c>
      <c r="I127" s="327" t="s">
        <v>4508</v>
      </c>
      <c r="J127" s="327" t="s">
        <v>4557</v>
      </c>
      <c r="K127" s="375"/>
    </row>
    <row r="128" s="1" customFormat="1" ht="15" customHeight="1">
      <c r="B128" s="372"/>
      <c r="C128" s="327" t="s">
        <v>89</v>
      </c>
      <c r="D128" s="327"/>
      <c r="E128" s="327"/>
      <c r="F128" s="350" t="s">
        <v>4506</v>
      </c>
      <c r="G128" s="327"/>
      <c r="H128" s="327" t="s">
        <v>4558</v>
      </c>
      <c r="I128" s="327" t="s">
        <v>4508</v>
      </c>
      <c r="J128" s="327" t="s">
        <v>4557</v>
      </c>
      <c r="K128" s="375"/>
    </row>
    <row r="129" s="1" customFormat="1" ht="15" customHeight="1">
      <c r="B129" s="372"/>
      <c r="C129" s="327" t="s">
        <v>4517</v>
      </c>
      <c r="D129" s="327"/>
      <c r="E129" s="327"/>
      <c r="F129" s="350" t="s">
        <v>4512</v>
      </c>
      <c r="G129" s="327"/>
      <c r="H129" s="327" t="s">
        <v>4518</v>
      </c>
      <c r="I129" s="327" t="s">
        <v>4508</v>
      </c>
      <c r="J129" s="327">
        <v>15</v>
      </c>
      <c r="K129" s="375"/>
    </row>
    <row r="130" s="1" customFormat="1" ht="15" customHeight="1">
      <c r="B130" s="372"/>
      <c r="C130" s="353" t="s">
        <v>4519</v>
      </c>
      <c r="D130" s="353"/>
      <c r="E130" s="353"/>
      <c r="F130" s="354" t="s">
        <v>4512</v>
      </c>
      <c r="G130" s="353"/>
      <c r="H130" s="353" t="s">
        <v>4520</v>
      </c>
      <c r="I130" s="353" t="s">
        <v>4508</v>
      </c>
      <c r="J130" s="353">
        <v>15</v>
      </c>
      <c r="K130" s="375"/>
    </row>
    <row r="131" s="1" customFormat="1" ht="15" customHeight="1">
      <c r="B131" s="372"/>
      <c r="C131" s="353" t="s">
        <v>4521</v>
      </c>
      <c r="D131" s="353"/>
      <c r="E131" s="353"/>
      <c r="F131" s="354" t="s">
        <v>4512</v>
      </c>
      <c r="G131" s="353"/>
      <c r="H131" s="353" t="s">
        <v>4522</v>
      </c>
      <c r="I131" s="353" t="s">
        <v>4508</v>
      </c>
      <c r="J131" s="353">
        <v>20</v>
      </c>
      <c r="K131" s="375"/>
    </row>
    <row r="132" s="1" customFormat="1" ht="15" customHeight="1">
      <c r="B132" s="372"/>
      <c r="C132" s="353" t="s">
        <v>4523</v>
      </c>
      <c r="D132" s="353"/>
      <c r="E132" s="353"/>
      <c r="F132" s="354" t="s">
        <v>4512</v>
      </c>
      <c r="G132" s="353"/>
      <c r="H132" s="353" t="s">
        <v>4524</v>
      </c>
      <c r="I132" s="353" t="s">
        <v>4508</v>
      </c>
      <c r="J132" s="353">
        <v>20</v>
      </c>
      <c r="K132" s="375"/>
    </row>
    <row r="133" s="1" customFormat="1" ht="15" customHeight="1">
      <c r="B133" s="372"/>
      <c r="C133" s="327" t="s">
        <v>4511</v>
      </c>
      <c r="D133" s="327"/>
      <c r="E133" s="327"/>
      <c r="F133" s="350" t="s">
        <v>4512</v>
      </c>
      <c r="G133" s="327"/>
      <c r="H133" s="327" t="s">
        <v>4546</v>
      </c>
      <c r="I133" s="327" t="s">
        <v>4508</v>
      </c>
      <c r="J133" s="327">
        <v>50</v>
      </c>
      <c r="K133" s="375"/>
    </row>
    <row r="134" s="1" customFormat="1" ht="15" customHeight="1">
      <c r="B134" s="372"/>
      <c r="C134" s="327" t="s">
        <v>4525</v>
      </c>
      <c r="D134" s="327"/>
      <c r="E134" s="327"/>
      <c r="F134" s="350" t="s">
        <v>4512</v>
      </c>
      <c r="G134" s="327"/>
      <c r="H134" s="327" t="s">
        <v>4546</v>
      </c>
      <c r="I134" s="327" t="s">
        <v>4508</v>
      </c>
      <c r="J134" s="327">
        <v>50</v>
      </c>
      <c r="K134" s="375"/>
    </row>
    <row r="135" s="1" customFormat="1" ht="15" customHeight="1">
      <c r="B135" s="372"/>
      <c r="C135" s="327" t="s">
        <v>4531</v>
      </c>
      <c r="D135" s="327"/>
      <c r="E135" s="327"/>
      <c r="F135" s="350" t="s">
        <v>4512</v>
      </c>
      <c r="G135" s="327"/>
      <c r="H135" s="327" t="s">
        <v>4546</v>
      </c>
      <c r="I135" s="327" t="s">
        <v>4508</v>
      </c>
      <c r="J135" s="327">
        <v>50</v>
      </c>
      <c r="K135" s="375"/>
    </row>
    <row r="136" s="1" customFormat="1" ht="15" customHeight="1">
      <c r="B136" s="372"/>
      <c r="C136" s="327" t="s">
        <v>4533</v>
      </c>
      <c r="D136" s="327"/>
      <c r="E136" s="327"/>
      <c r="F136" s="350" t="s">
        <v>4512</v>
      </c>
      <c r="G136" s="327"/>
      <c r="H136" s="327" t="s">
        <v>4546</v>
      </c>
      <c r="I136" s="327" t="s">
        <v>4508</v>
      </c>
      <c r="J136" s="327">
        <v>50</v>
      </c>
      <c r="K136" s="375"/>
    </row>
    <row r="137" s="1" customFormat="1" ht="15" customHeight="1">
      <c r="B137" s="372"/>
      <c r="C137" s="327" t="s">
        <v>4534</v>
      </c>
      <c r="D137" s="327"/>
      <c r="E137" s="327"/>
      <c r="F137" s="350" t="s">
        <v>4512</v>
      </c>
      <c r="G137" s="327"/>
      <c r="H137" s="327" t="s">
        <v>4559</v>
      </c>
      <c r="I137" s="327" t="s">
        <v>4508</v>
      </c>
      <c r="J137" s="327">
        <v>255</v>
      </c>
      <c r="K137" s="375"/>
    </row>
    <row r="138" s="1" customFormat="1" ht="15" customHeight="1">
      <c r="B138" s="372"/>
      <c r="C138" s="327" t="s">
        <v>4536</v>
      </c>
      <c r="D138" s="327"/>
      <c r="E138" s="327"/>
      <c r="F138" s="350" t="s">
        <v>4506</v>
      </c>
      <c r="G138" s="327"/>
      <c r="H138" s="327" t="s">
        <v>4560</v>
      </c>
      <c r="I138" s="327" t="s">
        <v>4538</v>
      </c>
      <c r="J138" s="327"/>
      <c r="K138" s="375"/>
    </row>
    <row r="139" s="1" customFormat="1" ht="15" customHeight="1">
      <c r="B139" s="372"/>
      <c r="C139" s="327" t="s">
        <v>4539</v>
      </c>
      <c r="D139" s="327"/>
      <c r="E139" s="327"/>
      <c r="F139" s="350" t="s">
        <v>4506</v>
      </c>
      <c r="G139" s="327"/>
      <c r="H139" s="327" t="s">
        <v>4561</v>
      </c>
      <c r="I139" s="327" t="s">
        <v>4541</v>
      </c>
      <c r="J139" s="327"/>
      <c r="K139" s="375"/>
    </row>
    <row r="140" s="1" customFormat="1" ht="15" customHeight="1">
      <c r="B140" s="372"/>
      <c r="C140" s="327" t="s">
        <v>4542</v>
      </c>
      <c r="D140" s="327"/>
      <c r="E140" s="327"/>
      <c r="F140" s="350" t="s">
        <v>4506</v>
      </c>
      <c r="G140" s="327"/>
      <c r="H140" s="327" t="s">
        <v>4542</v>
      </c>
      <c r="I140" s="327" t="s">
        <v>4541</v>
      </c>
      <c r="J140" s="327"/>
      <c r="K140" s="375"/>
    </row>
    <row r="141" s="1" customFormat="1" ht="15" customHeight="1">
      <c r="B141" s="372"/>
      <c r="C141" s="327" t="s">
        <v>41</v>
      </c>
      <c r="D141" s="327"/>
      <c r="E141" s="327"/>
      <c r="F141" s="350" t="s">
        <v>4506</v>
      </c>
      <c r="G141" s="327"/>
      <c r="H141" s="327" t="s">
        <v>4562</v>
      </c>
      <c r="I141" s="327" t="s">
        <v>4541</v>
      </c>
      <c r="J141" s="327"/>
      <c r="K141" s="375"/>
    </row>
    <row r="142" s="1" customFormat="1" ht="15" customHeight="1">
      <c r="B142" s="372"/>
      <c r="C142" s="327" t="s">
        <v>4563</v>
      </c>
      <c r="D142" s="327"/>
      <c r="E142" s="327"/>
      <c r="F142" s="350" t="s">
        <v>4506</v>
      </c>
      <c r="G142" s="327"/>
      <c r="H142" s="327" t="s">
        <v>4564</v>
      </c>
      <c r="I142" s="327" t="s">
        <v>4541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4565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4500</v>
      </c>
      <c r="D148" s="342"/>
      <c r="E148" s="342"/>
      <c r="F148" s="342" t="s">
        <v>4501</v>
      </c>
      <c r="G148" s="343"/>
      <c r="H148" s="342" t="s">
        <v>57</v>
      </c>
      <c r="I148" s="342" t="s">
        <v>60</v>
      </c>
      <c r="J148" s="342" t="s">
        <v>4502</v>
      </c>
      <c r="K148" s="341"/>
    </row>
    <row r="149" s="1" customFormat="1" ht="17.25" customHeight="1">
      <c r="B149" s="339"/>
      <c r="C149" s="344" t="s">
        <v>4503</v>
      </c>
      <c r="D149" s="344"/>
      <c r="E149" s="344"/>
      <c r="F149" s="345" t="s">
        <v>4504</v>
      </c>
      <c r="G149" s="346"/>
      <c r="H149" s="344"/>
      <c r="I149" s="344"/>
      <c r="J149" s="344" t="s">
        <v>4505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4509</v>
      </c>
      <c r="D151" s="327"/>
      <c r="E151" s="327"/>
      <c r="F151" s="380" t="s">
        <v>4506</v>
      </c>
      <c r="G151" s="327"/>
      <c r="H151" s="379" t="s">
        <v>4546</v>
      </c>
      <c r="I151" s="379" t="s">
        <v>4508</v>
      </c>
      <c r="J151" s="379">
        <v>120</v>
      </c>
      <c r="K151" s="375"/>
    </row>
    <row r="152" s="1" customFormat="1" ht="15" customHeight="1">
      <c r="B152" s="352"/>
      <c r="C152" s="379" t="s">
        <v>4555</v>
      </c>
      <c r="D152" s="327"/>
      <c r="E152" s="327"/>
      <c r="F152" s="380" t="s">
        <v>4506</v>
      </c>
      <c r="G152" s="327"/>
      <c r="H152" s="379" t="s">
        <v>4566</v>
      </c>
      <c r="I152" s="379" t="s">
        <v>4508</v>
      </c>
      <c r="J152" s="379" t="s">
        <v>4557</v>
      </c>
      <c r="K152" s="375"/>
    </row>
    <row r="153" s="1" customFormat="1" ht="15" customHeight="1">
      <c r="B153" s="352"/>
      <c r="C153" s="379" t="s">
        <v>89</v>
      </c>
      <c r="D153" s="327"/>
      <c r="E153" s="327"/>
      <c r="F153" s="380" t="s">
        <v>4506</v>
      </c>
      <c r="G153" s="327"/>
      <c r="H153" s="379" t="s">
        <v>4567</v>
      </c>
      <c r="I153" s="379" t="s">
        <v>4508</v>
      </c>
      <c r="J153" s="379" t="s">
        <v>4557</v>
      </c>
      <c r="K153" s="375"/>
    </row>
    <row r="154" s="1" customFormat="1" ht="15" customHeight="1">
      <c r="B154" s="352"/>
      <c r="C154" s="379" t="s">
        <v>4511</v>
      </c>
      <c r="D154" s="327"/>
      <c r="E154" s="327"/>
      <c r="F154" s="380" t="s">
        <v>4512</v>
      </c>
      <c r="G154" s="327"/>
      <c r="H154" s="379" t="s">
        <v>4546</v>
      </c>
      <c r="I154" s="379" t="s">
        <v>4508</v>
      </c>
      <c r="J154" s="379">
        <v>50</v>
      </c>
      <c r="K154" s="375"/>
    </row>
    <row r="155" s="1" customFormat="1" ht="15" customHeight="1">
      <c r="B155" s="352"/>
      <c r="C155" s="379" t="s">
        <v>4514</v>
      </c>
      <c r="D155" s="327"/>
      <c r="E155" s="327"/>
      <c r="F155" s="380" t="s">
        <v>4506</v>
      </c>
      <c r="G155" s="327"/>
      <c r="H155" s="379" t="s">
        <v>4546</v>
      </c>
      <c r="I155" s="379" t="s">
        <v>4516</v>
      </c>
      <c r="J155" s="379"/>
      <c r="K155" s="375"/>
    </row>
    <row r="156" s="1" customFormat="1" ht="15" customHeight="1">
      <c r="B156" s="352"/>
      <c r="C156" s="379" t="s">
        <v>4525</v>
      </c>
      <c r="D156" s="327"/>
      <c r="E156" s="327"/>
      <c r="F156" s="380" t="s">
        <v>4512</v>
      </c>
      <c r="G156" s="327"/>
      <c r="H156" s="379" t="s">
        <v>4546</v>
      </c>
      <c r="I156" s="379" t="s">
        <v>4508</v>
      </c>
      <c r="J156" s="379">
        <v>50</v>
      </c>
      <c r="K156" s="375"/>
    </row>
    <row r="157" s="1" customFormat="1" ht="15" customHeight="1">
      <c r="B157" s="352"/>
      <c r="C157" s="379" t="s">
        <v>4533</v>
      </c>
      <c r="D157" s="327"/>
      <c r="E157" s="327"/>
      <c r="F157" s="380" t="s">
        <v>4512</v>
      </c>
      <c r="G157" s="327"/>
      <c r="H157" s="379" t="s">
        <v>4546</v>
      </c>
      <c r="I157" s="379" t="s">
        <v>4508</v>
      </c>
      <c r="J157" s="379">
        <v>50</v>
      </c>
      <c r="K157" s="375"/>
    </row>
    <row r="158" s="1" customFormat="1" ht="15" customHeight="1">
      <c r="B158" s="352"/>
      <c r="C158" s="379" t="s">
        <v>4531</v>
      </c>
      <c r="D158" s="327"/>
      <c r="E158" s="327"/>
      <c r="F158" s="380" t="s">
        <v>4512</v>
      </c>
      <c r="G158" s="327"/>
      <c r="H158" s="379" t="s">
        <v>4546</v>
      </c>
      <c r="I158" s="379" t="s">
        <v>4508</v>
      </c>
      <c r="J158" s="379">
        <v>50</v>
      </c>
      <c r="K158" s="375"/>
    </row>
    <row r="159" s="1" customFormat="1" ht="15" customHeight="1">
      <c r="B159" s="352"/>
      <c r="C159" s="379" t="s">
        <v>186</v>
      </c>
      <c r="D159" s="327"/>
      <c r="E159" s="327"/>
      <c r="F159" s="380" t="s">
        <v>4506</v>
      </c>
      <c r="G159" s="327"/>
      <c r="H159" s="379" t="s">
        <v>4568</v>
      </c>
      <c r="I159" s="379" t="s">
        <v>4508</v>
      </c>
      <c r="J159" s="379" t="s">
        <v>4569</v>
      </c>
      <c r="K159" s="375"/>
    </row>
    <row r="160" s="1" customFormat="1" ht="15" customHeight="1">
      <c r="B160" s="352"/>
      <c r="C160" s="379" t="s">
        <v>4570</v>
      </c>
      <c r="D160" s="327"/>
      <c r="E160" s="327"/>
      <c r="F160" s="380" t="s">
        <v>4506</v>
      </c>
      <c r="G160" s="327"/>
      <c r="H160" s="379" t="s">
        <v>4571</v>
      </c>
      <c r="I160" s="379" t="s">
        <v>4541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4572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4500</v>
      </c>
      <c r="D166" s="342"/>
      <c r="E166" s="342"/>
      <c r="F166" s="342" t="s">
        <v>4501</v>
      </c>
      <c r="G166" s="384"/>
      <c r="H166" s="385" t="s">
        <v>57</v>
      </c>
      <c r="I166" s="385" t="s">
        <v>60</v>
      </c>
      <c r="J166" s="342" t="s">
        <v>4502</v>
      </c>
      <c r="K166" s="319"/>
    </row>
    <row r="167" s="1" customFormat="1" ht="17.25" customHeight="1">
      <c r="B167" s="320"/>
      <c r="C167" s="344" t="s">
        <v>4503</v>
      </c>
      <c r="D167" s="344"/>
      <c r="E167" s="344"/>
      <c r="F167" s="345" t="s">
        <v>4504</v>
      </c>
      <c r="G167" s="386"/>
      <c r="H167" s="387"/>
      <c r="I167" s="387"/>
      <c r="J167" s="344" t="s">
        <v>4505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4509</v>
      </c>
      <c r="D169" s="327"/>
      <c r="E169" s="327"/>
      <c r="F169" s="350" t="s">
        <v>4506</v>
      </c>
      <c r="G169" s="327"/>
      <c r="H169" s="327" t="s">
        <v>4546</v>
      </c>
      <c r="I169" s="327" t="s">
        <v>4508</v>
      </c>
      <c r="J169" s="327">
        <v>120</v>
      </c>
      <c r="K169" s="375"/>
    </row>
    <row r="170" s="1" customFormat="1" ht="15" customHeight="1">
      <c r="B170" s="352"/>
      <c r="C170" s="327" t="s">
        <v>4555</v>
      </c>
      <c r="D170" s="327"/>
      <c r="E170" s="327"/>
      <c r="F170" s="350" t="s">
        <v>4506</v>
      </c>
      <c r="G170" s="327"/>
      <c r="H170" s="327" t="s">
        <v>4556</v>
      </c>
      <c r="I170" s="327" t="s">
        <v>4508</v>
      </c>
      <c r="J170" s="327" t="s">
        <v>4557</v>
      </c>
      <c r="K170" s="375"/>
    </row>
    <row r="171" s="1" customFormat="1" ht="15" customHeight="1">
      <c r="B171" s="352"/>
      <c r="C171" s="327" t="s">
        <v>89</v>
      </c>
      <c r="D171" s="327"/>
      <c r="E171" s="327"/>
      <c r="F171" s="350" t="s">
        <v>4506</v>
      </c>
      <c r="G171" s="327"/>
      <c r="H171" s="327" t="s">
        <v>4573</v>
      </c>
      <c r="I171" s="327" t="s">
        <v>4508</v>
      </c>
      <c r="J171" s="327" t="s">
        <v>4557</v>
      </c>
      <c r="K171" s="375"/>
    </row>
    <row r="172" s="1" customFormat="1" ht="15" customHeight="1">
      <c r="B172" s="352"/>
      <c r="C172" s="327" t="s">
        <v>4511</v>
      </c>
      <c r="D172" s="327"/>
      <c r="E172" s="327"/>
      <c r="F172" s="350" t="s">
        <v>4512</v>
      </c>
      <c r="G172" s="327"/>
      <c r="H172" s="327" t="s">
        <v>4573</v>
      </c>
      <c r="I172" s="327" t="s">
        <v>4508</v>
      </c>
      <c r="J172" s="327">
        <v>50</v>
      </c>
      <c r="K172" s="375"/>
    </row>
    <row r="173" s="1" customFormat="1" ht="15" customHeight="1">
      <c r="B173" s="352"/>
      <c r="C173" s="327" t="s">
        <v>4514</v>
      </c>
      <c r="D173" s="327"/>
      <c r="E173" s="327"/>
      <c r="F173" s="350" t="s">
        <v>4506</v>
      </c>
      <c r="G173" s="327"/>
      <c r="H173" s="327" t="s">
        <v>4573</v>
      </c>
      <c r="I173" s="327" t="s">
        <v>4516</v>
      </c>
      <c r="J173" s="327"/>
      <c r="K173" s="375"/>
    </row>
    <row r="174" s="1" customFormat="1" ht="15" customHeight="1">
      <c r="B174" s="352"/>
      <c r="C174" s="327" t="s">
        <v>4525</v>
      </c>
      <c r="D174" s="327"/>
      <c r="E174" s="327"/>
      <c r="F174" s="350" t="s">
        <v>4512</v>
      </c>
      <c r="G174" s="327"/>
      <c r="H174" s="327" t="s">
        <v>4573</v>
      </c>
      <c r="I174" s="327" t="s">
        <v>4508</v>
      </c>
      <c r="J174" s="327">
        <v>50</v>
      </c>
      <c r="K174" s="375"/>
    </row>
    <row r="175" s="1" customFormat="1" ht="15" customHeight="1">
      <c r="B175" s="352"/>
      <c r="C175" s="327" t="s">
        <v>4533</v>
      </c>
      <c r="D175" s="327"/>
      <c r="E175" s="327"/>
      <c r="F175" s="350" t="s">
        <v>4512</v>
      </c>
      <c r="G175" s="327"/>
      <c r="H175" s="327" t="s">
        <v>4573</v>
      </c>
      <c r="I175" s="327" t="s">
        <v>4508</v>
      </c>
      <c r="J175" s="327">
        <v>50</v>
      </c>
      <c r="K175" s="375"/>
    </row>
    <row r="176" s="1" customFormat="1" ht="15" customHeight="1">
      <c r="B176" s="352"/>
      <c r="C176" s="327" t="s">
        <v>4531</v>
      </c>
      <c r="D176" s="327"/>
      <c r="E176" s="327"/>
      <c r="F176" s="350" t="s">
        <v>4512</v>
      </c>
      <c r="G176" s="327"/>
      <c r="H176" s="327" t="s">
        <v>4573</v>
      </c>
      <c r="I176" s="327" t="s">
        <v>4508</v>
      </c>
      <c r="J176" s="327">
        <v>50</v>
      </c>
      <c r="K176" s="375"/>
    </row>
    <row r="177" s="1" customFormat="1" ht="15" customHeight="1">
      <c r="B177" s="352"/>
      <c r="C177" s="327" t="s">
        <v>193</v>
      </c>
      <c r="D177" s="327"/>
      <c r="E177" s="327"/>
      <c r="F177" s="350" t="s">
        <v>4506</v>
      </c>
      <c r="G177" s="327"/>
      <c r="H177" s="327" t="s">
        <v>4574</v>
      </c>
      <c r="I177" s="327" t="s">
        <v>4575</v>
      </c>
      <c r="J177" s="327"/>
      <c r="K177" s="375"/>
    </row>
    <row r="178" s="1" customFormat="1" ht="15" customHeight="1">
      <c r="B178" s="352"/>
      <c r="C178" s="327" t="s">
        <v>60</v>
      </c>
      <c r="D178" s="327"/>
      <c r="E178" s="327"/>
      <c r="F178" s="350" t="s">
        <v>4506</v>
      </c>
      <c r="G178" s="327"/>
      <c r="H178" s="327" t="s">
        <v>4576</v>
      </c>
      <c r="I178" s="327" t="s">
        <v>4577</v>
      </c>
      <c r="J178" s="327">
        <v>1</v>
      </c>
      <c r="K178" s="375"/>
    </row>
    <row r="179" s="1" customFormat="1" ht="15" customHeight="1">
      <c r="B179" s="352"/>
      <c r="C179" s="327" t="s">
        <v>56</v>
      </c>
      <c r="D179" s="327"/>
      <c r="E179" s="327"/>
      <c r="F179" s="350" t="s">
        <v>4506</v>
      </c>
      <c r="G179" s="327"/>
      <c r="H179" s="327" t="s">
        <v>4578</v>
      </c>
      <c r="I179" s="327" t="s">
        <v>4508</v>
      </c>
      <c r="J179" s="327">
        <v>20</v>
      </c>
      <c r="K179" s="375"/>
    </row>
    <row r="180" s="1" customFormat="1" ht="15" customHeight="1">
      <c r="B180" s="352"/>
      <c r="C180" s="327" t="s">
        <v>57</v>
      </c>
      <c r="D180" s="327"/>
      <c r="E180" s="327"/>
      <c r="F180" s="350" t="s">
        <v>4506</v>
      </c>
      <c r="G180" s="327"/>
      <c r="H180" s="327" t="s">
        <v>4579</v>
      </c>
      <c r="I180" s="327" t="s">
        <v>4508</v>
      </c>
      <c r="J180" s="327">
        <v>255</v>
      </c>
      <c r="K180" s="375"/>
    </row>
    <row r="181" s="1" customFormat="1" ht="15" customHeight="1">
      <c r="B181" s="352"/>
      <c r="C181" s="327" t="s">
        <v>194</v>
      </c>
      <c r="D181" s="327"/>
      <c r="E181" s="327"/>
      <c r="F181" s="350" t="s">
        <v>4506</v>
      </c>
      <c r="G181" s="327"/>
      <c r="H181" s="327" t="s">
        <v>4470</v>
      </c>
      <c r="I181" s="327" t="s">
        <v>4508</v>
      </c>
      <c r="J181" s="327">
        <v>10</v>
      </c>
      <c r="K181" s="375"/>
    </row>
    <row r="182" s="1" customFormat="1" ht="15" customHeight="1">
      <c r="B182" s="352"/>
      <c r="C182" s="327" t="s">
        <v>195</v>
      </c>
      <c r="D182" s="327"/>
      <c r="E182" s="327"/>
      <c r="F182" s="350" t="s">
        <v>4506</v>
      </c>
      <c r="G182" s="327"/>
      <c r="H182" s="327" t="s">
        <v>4580</v>
      </c>
      <c r="I182" s="327" t="s">
        <v>4541</v>
      </c>
      <c r="J182" s="327"/>
      <c r="K182" s="375"/>
    </row>
    <row r="183" s="1" customFormat="1" ht="15" customHeight="1">
      <c r="B183" s="352"/>
      <c r="C183" s="327" t="s">
        <v>4581</v>
      </c>
      <c r="D183" s="327"/>
      <c r="E183" s="327"/>
      <c r="F183" s="350" t="s">
        <v>4506</v>
      </c>
      <c r="G183" s="327"/>
      <c r="H183" s="327" t="s">
        <v>4582</v>
      </c>
      <c r="I183" s="327" t="s">
        <v>4541</v>
      </c>
      <c r="J183" s="327"/>
      <c r="K183" s="375"/>
    </row>
    <row r="184" s="1" customFormat="1" ht="15" customHeight="1">
      <c r="B184" s="352"/>
      <c r="C184" s="327" t="s">
        <v>4570</v>
      </c>
      <c r="D184" s="327"/>
      <c r="E184" s="327"/>
      <c r="F184" s="350" t="s">
        <v>4506</v>
      </c>
      <c r="G184" s="327"/>
      <c r="H184" s="327" t="s">
        <v>4583</v>
      </c>
      <c r="I184" s="327" t="s">
        <v>4541</v>
      </c>
      <c r="J184" s="327"/>
      <c r="K184" s="375"/>
    </row>
    <row r="185" s="1" customFormat="1" ht="15" customHeight="1">
      <c r="B185" s="352"/>
      <c r="C185" s="327" t="s">
        <v>197</v>
      </c>
      <c r="D185" s="327"/>
      <c r="E185" s="327"/>
      <c r="F185" s="350" t="s">
        <v>4512</v>
      </c>
      <c r="G185" s="327"/>
      <c r="H185" s="327" t="s">
        <v>4584</v>
      </c>
      <c r="I185" s="327" t="s">
        <v>4508</v>
      </c>
      <c r="J185" s="327">
        <v>50</v>
      </c>
      <c r="K185" s="375"/>
    </row>
    <row r="186" s="1" customFormat="1" ht="15" customHeight="1">
      <c r="B186" s="352"/>
      <c r="C186" s="327" t="s">
        <v>4585</v>
      </c>
      <c r="D186" s="327"/>
      <c r="E186" s="327"/>
      <c r="F186" s="350" t="s">
        <v>4512</v>
      </c>
      <c r="G186" s="327"/>
      <c r="H186" s="327" t="s">
        <v>4586</v>
      </c>
      <c r="I186" s="327" t="s">
        <v>4587</v>
      </c>
      <c r="J186" s="327"/>
      <c r="K186" s="375"/>
    </row>
    <row r="187" s="1" customFormat="1" ht="15" customHeight="1">
      <c r="B187" s="352"/>
      <c r="C187" s="327" t="s">
        <v>4588</v>
      </c>
      <c r="D187" s="327"/>
      <c r="E187" s="327"/>
      <c r="F187" s="350" t="s">
        <v>4512</v>
      </c>
      <c r="G187" s="327"/>
      <c r="H187" s="327" t="s">
        <v>4589</v>
      </c>
      <c r="I187" s="327" t="s">
        <v>4587</v>
      </c>
      <c r="J187" s="327"/>
      <c r="K187" s="375"/>
    </row>
    <row r="188" s="1" customFormat="1" ht="15" customHeight="1">
      <c r="B188" s="352"/>
      <c r="C188" s="327" t="s">
        <v>4590</v>
      </c>
      <c r="D188" s="327"/>
      <c r="E188" s="327"/>
      <c r="F188" s="350" t="s">
        <v>4512</v>
      </c>
      <c r="G188" s="327"/>
      <c r="H188" s="327" t="s">
        <v>4591</v>
      </c>
      <c r="I188" s="327" t="s">
        <v>4587</v>
      </c>
      <c r="J188" s="327"/>
      <c r="K188" s="375"/>
    </row>
    <row r="189" s="1" customFormat="1" ht="15" customHeight="1">
      <c r="B189" s="352"/>
      <c r="C189" s="388" t="s">
        <v>4592</v>
      </c>
      <c r="D189" s="327"/>
      <c r="E189" s="327"/>
      <c r="F189" s="350" t="s">
        <v>4512</v>
      </c>
      <c r="G189" s="327"/>
      <c r="H189" s="327" t="s">
        <v>4593</v>
      </c>
      <c r="I189" s="327" t="s">
        <v>4594</v>
      </c>
      <c r="J189" s="389" t="s">
        <v>4595</v>
      </c>
      <c r="K189" s="375"/>
    </row>
    <row r="190" s="1" customFormat="1" ht="15" customHeight="1">
      <c r="B190" s="352"/>
      <c r="C190" s="388" t="s">
        <v>45</v>
      </c>
      <c r="D190" s="327"/>
      <c r="E190" s="327"/>
      <c r="F190" s="350" t="s">
        <v>4506</v>
      </c>
      <c r="G190" s="327"/>
      <c r="H190" s="324" t="s">
        <v>4596</v>
      </c>
      <c r="I190" s="327" t="s">
        <v>4597</v>
      </c>
      <c r="J190" s="327"/>
      <c r="K190" s="375"/>
    </row>
    <row r="191" s="1" customFormat="1" ht="15" customHeight="1">
      <c r="B191" s="352"/>
      <c r="C191" s="388" t="s">
        <v>4598</v>
      </c>
      <c r="D191" s="327"/>
      <c r="E191" s="327"/>
      <c r="F191" s="350" t="s">
        <v>4506</v>
      </c>
      <c r="G191" s="327"/>
      <c r="H191" s="327" t="s">
        <v>4599</v>
      </c>
      <c r="I191" s="327" t="s">
        <v>4541</v>
      </c>
      <c r="J191" s="327"/>
      <c r="K191" s="375"/>
    </row>
    <row r="192" s="1" customFormat="1" ht="15" customHeight="1">
      <c r="B192" s="352"/>
      <c r="C192" s="388" t="s">
        <v>4600</v>
      </c>
      <c r="D192" s="327"/>
      <c r="E192" s="327"/>
      <c r="F192" s="350" t="s">
        <v>4506</v>
      </c>
      <c r="G192" s="327"/>
      <c r="H192" s="327" t="s">
        <v>4601</v>
      </c>
      <c r="I192" s="327" t="s">
        <v>4541</v>
      </c>
      <c r="J192" s="327"/>
      <c r="K192" s="375"/>
    </row>
    <row r="193" s="1" customFormat="1" ht="15" customHeight="1">
      <c r="B193" s="352"/>
      <c r="C193" s="388" t="s">
        <v>4602</v>
      </c>
      <c r="D193" s="327"/>
      <c r="E193" s="327"/>
      <c r="F193" s="350" t="s">
        <v>4512</v>
      </c>
      <c r="G193" s="327"/>
      <c r="H193" s="327" t="s">
        <v>4603</v>
      </c>
      <c r="I193" s="327" t="s">
        <v>4541</v>
      </c>
      <c r="J193" s="327"/>
      <c r="K193" s="375"/>
    </row>
    <row r="194" s="1" customFormat="1" ht="15" customHeight="1">
      <c r="B194" s="381"/>
      <c r="C194" s="390"/>
      <c r="D194" s="361"/>
      <c r="E194" s="361"/>
      <c r="F194" s="361"/>
      <c r="G194" s="361"/>
      <c r="H194" s="361"/>
      <c r="I194" s="361"/>
      <c r="J194" s="361"/>
      <c r="K194" s="382"/>
    </row>
    <row r="195" s="1" customFormat="1" ht="18.75" customHeight="1">
      <c r="B195" s="363"/>
      <c r="C195" s="373"/>
      <c r="D195" s="373"/>
      <c r="E195" s="373"/>
      <c r="F195" s="383"/>
      <c r="G195" s="373"/>
      <c r="H195" s="373"/>
      <c r="I195" s="373"/>
      <c r="J195" s="373"/>
      <c r="K195" s="363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</row>
    <row r="198" s="1" customFormat="1" ht="13.5">
      <c r="B198" s="314"/>
      <c r="C198" s="315"/>
      <c r="D198" s="315"/>
      <c r="E198" s="315"/>
      <c r="F198" s="315"/>
      <c r="G198" s="315"/>
      <c r="H198" s="315"/>
      <c r="I198" s="315"/>
      <c r="J198" s="315"/>
      <c r="K198" s="316"/>
    </row>
    <row r="199" s="1" customFormat="1" ht="21">
      <c r="B199" s="317"/>
      <c r="C199" s="318" t="s">
        <v>4604</v>
      </c>
      <c r="D199" s="318"/>
      <c r="E199" s="318"/>
      <c r="F199" s="318"/>
      <c r="G199" s="318"/>
      <c r="H199" s="318"/>
      <c r="I199" s="318"/>
      <c r="J199" s="318"/>
      <c r="K199" s="319"/>
    </row>
    <row r="200" s="1" customFormat="1" ht="25.5" customHeight="1">
      <c r="B200" s="317"/>
      <c r="C200" s="391" t="s">
        <v>4605</v>
      </c>
      <c r="D200" s="391"/>
      <c r="E200" s="391"/>
      <c r="F200" s="391" t="s">
        <v>4606</v>
      </c>
      <c r="G200" s="392"/>
      <c r="H200" s="391" t="s">
        <v>4607</v>
      </c>
      <c r="I200" s="391"/>
      <c r="J200" s="391"/>
      <c r="K200" s="319"/>
    </row>
    <row r="201" s="1" customFormat="1" ht="5.25" customHeight="1">
      <c r="B201" s="352"/>
      <c r="C201" s="347"/>
      <c r="D201" s="347"/>
      <c r="E201" s="347"/>
      <c r="F201" s="347"/>
      <c r="G201" s="373"/>
      <c r="H201" s="347"/>
      <c r="I201" s="347"/>
      <c r="J201" s="347"/>
      <c r="K201" s="375"/>
    </row>
    <row r="202" s="1" customFormat="1" ht="15" customHeight="1">
      <c r="B202" s="352"/>
      <c r="C202" s="327" t="s">
        <v>4597</v>
      </c>
      <c r="D202" s="327"/>
      <c r="E202" s="327"/>
      <c r="F202" s="350" t="s">
        <v>46</v>
      </c>
      <c r="G202" s="327"/>
      <c r="H202" s="327" t="s">
        <v>4608</v>
      </c>
      <c r="I202" s="327"/>
      <c r="J202" s="327"/>
      <c r="K202" s="375"/>
    </row>
    <row r="203" s="1" customFormat="1" ht="15" customHeight="1">
      <c r="B203" s="352"/>
      <c r="C203" s="327"/>
      <c r="D203" s="327"/>
      <c r="E203" s="327"/>
      <c r="F203" s="350" t="s">
        <v>47</v>
      </c>
      <c r="G203" s="327"/>
      <c r="H203" s="327" t="s">
        <v>4609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50</v>
      </c>
      <c r="G204" s="327"/>
      <c r="H204" s="327" t="s">
        <v>4610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48</v>
      </c>
      <c r="G205" s="327"/>
      <c r="H205" s="327" t="s">
        <v>4611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49</v>
      </c>
      <c r="G206" s="327"/>
      <c r="H206" s="327" t="s">
        <v>4612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/>
      <c r="G207" s="327"/>
      <c r="H207" s="327"/>
      <c r="I207" s="327"/>
      <c r="J207" s="327"/>
      <c r="K207" s="375"/>
    </row>
    <row r="208" s="1" customFormat="1" ht="15" customHeight="1">
      <c r="B208" s="352"/>
      <c r="C208" s="327" t="s">
        <v>4553</v>
      </c>
      <c r="D208" s="327"/>
      <c r="E208" s="327"/>
      <c r="F208" s="350" t="s">
        <v>81</v>
      </c>
      <c r="G208" s="327"/>
      <c r="H208" s="327" t="s">
        <v>4613</v>
      </c>
      <c r="I208" s="327"/>
      <c r="J208" s="327"/>
      <c r="K208" s="375"/>
    </row>
    <row r="209" s="1" customFormat="1" ht="15" customHeight="1">
      <c r="B209" s="352"/>
      <c r="C209" s="327"/>
      <c r="D209" s="327"/>
      <c r="E209" s="327"/>
      <c r="F209" s="350" t="s">
        <v>4451</v>
      </c>
      <c r="G209" s="327"/>
      <c r="H209" s="327" t="s">
        <v>4452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4449</v>
      </c>
      <c r="G210" s="327"/>
      <c r="H210" s="327" t="s">
        <v>4614</v>
      </c>
      <c r="I210" s="327"/>
      <c r="J210" s="327"/>
      <c r="K210" s="375"/>
    </row>
    <row r="211" s="1" customFormat="1" ht="15" customHeight="1">
      <c r="B211" s="393"/>
      <c r="C211" s="327"/>
      <c r="D211" s="327"/>
      <c r="E211" s="327"/>
      <c r="F211" s="350" t="s">
        <v>174</v>
      </c>
      <c r="G211" s="388"/>
      <c r="H211" s="379" t="s">
        <v>4453</v>
      </c>
      <c r="I211" s="379"/>
      <c r="J211" s="379"/>
      <c r="K211" s="394"/>
    </row>
    <row r="212" s="1" customFormat="1" ht="15" customHeight="1">
      <c r="B212" s="393"/>
      <c r="C212" s="327"/>
      <c r="D212" s="327"/>
      <c r="E212" s="327"/>
      <c r="F212" s="350" t="s">
        <v>4454</v>
      </c>
      <c r="G212" s="388"/>
      <c r="H212" s="379" t="s">
        <v>4344</v>
      </c>
      <c r="I212" s="379"/>
      <c r="J212" s="379"/>
      <c r="K212" s="394"/>
    </row>
    <row r="213" s="1" customFormat="1" ht="15" customHeight="1">
      <c r="B213" s="393"/>
      <c r="C213" s="327"/>
      <c r="D213" s="327"/>
      <c r="E213" s="327"/>
      <c r="F213" s="350"/>
      <c r="G213" s="388"/>
      <c r="H213" s="379"/>
      <c r="I213" s="379"/>
      <c r="J213" s="379"/>
      <c r="K213" s="394"/>
    </row>
    <row r="214" s="1" customFormat="1" ht="15" customHeight="1">
      <c r="B214" s="393"/>
      <c r="C214" s="327" t="s">
        <v>4577</v>
      </c>
      <c r="D214" s="327"/>
      <c r="E214" s="327"/>
      <c r="F214" s="350">
        <v>1</v>
      </c>
      <c r="G214" s="388"/>
      <c r="H214" s="379" t="s">
        <v>4615</v>
      </c>
      <c r="I214" s="379"/>
      <c r="J214" s="379"/>
      <c r="K214" s="394"/>
    </row>
    <row r="215" s="1" customFormat="1" ht="15" customHeight="1">
      <c r="B215" s="393"/>
      <c r="C215" s="327"/>
      <c r="D215" s="327"/>
      <c r="E215" s="327"/>
      <c r="F215" s="350">
        <v>2</v>
      </c>
      <c r="G215" s="388"/>
      <c r="H215" s="379" t="s">
        <v>4616</v>
      </c>
      <c r="I215" s="379"/>
      <c r="J215" s="379"/>
      <c r="K215" s="394"/>
    </row>
    <row r="216" s="1" customFormat="1" ht="15" customHeight="1">
      <c r="B216" s="393"/>
      <c r="C216" s="327"/>
      <c r="D216" s="327"/>
      <c r="E216" s="327"/>
      <c r="F216" s="350">
        <v>3</v>
      </c>
      <c r="G216" s="388"/>
      <c r="H216" s="379" t="s">
        <v>4617</v>
      </c>
      <c r="I216" s="379"/>
      <c r="J216" s="379"/>
      <c r="K216" s="394"/>
    </row>
    <row r="217" s="1" customFormat="1" ht="15" customHeight="1">
      <c r="B217" s="393"/>
      <c r="C217" s="327"/>
      <c r="D217" s="327"/>
      <c r="E217" s="327"/>
      <c r="F217" s="350">
        <v>4</v>
      </c>
      <c r="G217" s="388"/>
      <c r="H217" s="379" t="s">
        <v>4618</v>
      </c>
      <c r="I217" s="379"/>
      <c r="J217" s="379"/>
      <c r="K217" s="394"/>
    </row>
    <row r="218" s="1" customFormat="1" ht="12.75" customHeight="1">
      <c r="B218" s="395"/>
      <c r="C218" s="396"/>
      <c r="D218" s="396"/>
      <c r="E218" s="396"/>
      <c r="F218" s="396"/>
      <c r="G218" s="396"/>
      <c r="H218" s="396"/>
      <c r="I218" s="396"/>
      <c r="J218" s="396"/>
      <c r="K218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2023-04-17T08:53:41Z</dcterms:created>
  <dcterms:modified xsi:type="dcterms:W3CDTF">2023-04-17T08:55:14Z</dcterms:modified>
</cp:coreProperties>
</file>