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/>
  <bookViews>
    <workbookView xWindow="65416" yWindow="65416" windowWidth="24240" windowHeight="13140" activeTab="0"/>
  </bookViews>
  <sheets>
    <sheet name="Souhrnný list" sheetId="3" r:id="rId1"/>
    <sheet name="A - soupis dodávek" sheetId="1" r:id="rId2"/>
    <sheet name="B - servisní práce" sheetId="2" r:id="rId3"/>
  </sheets>
  <definedNames>
    <definedName name="_xlnm.Print_Area" localSheetId="1">'A - soupis dodávek'!$B$1:$K$25</definedName>
    <definedName name="_xlnm.Print_Area" localSheetId="2">'B - servisní práce'!$B$1:$N$16</definedName>
    <definedName name="_xlnm.Print_Area" localSheetId="0">'Souhrnný list'!$B$1:$H$13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<sst xmlns="http://schemas.openxmlformats.org/spreadsheetml/2006/main" count="109" uniqueCount="73">
  <si>
    <t>Stavba:</t>
  </si>
  <si>
    <t>Pol. č.</t>
  </si>
  <si>
    <t>Ozn.</t>
  </si>
  <si>
    <t>Název VZ:</t>
  </si>
  <si>
    <t>Datum:</t>
  </si>
  <si>
    <t>Název položky</t>
  </si>
  <si>
    <t>IČO:</t>
  </si>
  <si>
    <t>DIČ:</t>
  </si>
  <si>
    <t>MJ</t>
  </si>
  <si>
    <t>ks</t>
  </si>
  <si>
    <t>Množství</t>
  </si>
  <si>
    <t>Cena celkem
bez DPH [CZK]</t>
  </si>
  <si>
    <t>Jedn. cena
bez DPH [CZK]</t>
  </si>
  <si>
    <t>DPH [%]</t>
  </si>
  <si>
    <t>Celková nabídková cena A - kompletní dodávky</t>
  </si>
  <si>
    <t>bez DPH:</t>
  </si>
  <si>
    <t>včetně DPH:</t>
  </si>
  <si>
    <t>Cena celkem
včetně DPH [CZK]</t>
  </si>
  <si>
    <t>Přehled plnění předmětu veřejné zakázky obsahuje všechny položky mající dopad do nabídkové ceny.</t>
  </si>
  <si>
    <t>a) Nabídková cena A - cena za kompletní dodávku</t>
  </si>
  <si>
    <t>PRO HODNOCENÍ</t>
  </si>
  <si>
    <r>
      <t xml:space="preserve">Pozn.: </t>
    </r>
    <r>
      <rPr>
        <sz val="11"/>
        <rFont val="Calibri Light"/>
        <family val="2"/>
        <scheme val="major"/>
      </rPr>
      <t>Pokud bude práce fakturována výkonovým ceníkem, bude tento ceník přílohou smlouvy.</t>
    </r>
  </si>
  <si>
    <t>Cena bez DPH
za 1 hod
[Kč/hod]</t>
  </si>
  <si>
    <t>Název firmy:</t>
  </si>
  <si>
    <t>b) Nabídková cena B - cena za servisní práce v pozáruční době po dobu 5 let</t>
  </si>
  <si>
    <t>Kč bez DPH</t>
  </si>
  <si>
    <t>Souhrnný list dodávky a pozáručního servisu</t>
  </si>
  <si>
    <t xml:space="preserve">Nabídková cena A - kompletní dodávky </t>
  </si>
  <si>
    <r>
      <t xml:space="preserve">Nabídková cena B </t>
    </r>
    <r>
      <rPr>
        <b/>
        <sz val="14"/>
        <color rgb="FFC00000"/>
        <rFont val="Calibri Light"/>
        <family val="2"/>
        <scheme val="major"/>
      </rPr>
      <t>(pouze pro účely hodnocení)</t>
    </r>
  </si>
  <si>
    <t>Celkové součty</t>
  </si>
  <si>
    <t>Cena hodiny servisní práce
(sazba za 1 hod. práce pracovníka)</t>
  </si>
  <si>
    <t>Cena za dopravu do místa požadovaného servisu a zpět</t>
  </si>
  <si>
    <t>Cena za za pravidelné bezpečnostní technické kontroly "BTK" (za 5 let)</t>
  </si>
  <si>
    <t>Cena bez DPH</t>
  </si>
  <si>
    <t>Cena včetně DPH</t>
  </si>
  <si>
    <r>
      <t xml:space="preserve">Součet nabídkových cen A+B </t>
    </r>
    <r>
      <rPr>
        <b/>
        <sz val="14"/>
        <color rgb="FFC00000"/>
        <rFont val="Calibri Light"/>
        <family val="2"/>
        <scheme val="major"/>
      </rPr>
      <t>(pouze pro účely hodnocení)</t>
    </r>
  </si>
  <si>
    <t>Četnost BTK</t>
  </si>
  <si>
    <t>1x za</t>
  </si>
  <si>
    <t>rok/y</t>
  </si>
  <si>
    <t>Cena bez DPH
za negarantovaný
počet let
[Kč/5 let]</t>
  </si>
  <si>
    <t>Cena bez DPH
za 1 BTK
[Kč/BTK]</t>
  </si>
  <si>
    <t>Cena bez DPH
za negarantovaný  počet hodin
[Kč/200 hod]</t>
  </si>
  <si>
    <t>Cena za servisní práce - hodinové sazby (při negarantovaném předpokladu 200 hodin)</t>
  </si>
  <si>
    <r>
      <t xml:space="preserve">Zahrnuje veškeré náklady při provádění BTK (opravy, cestovné, materiál, pomocné práce, atd.)
Pozn.: </t>
    </r>
    <r>
      <rPr>
        <sz val="11"/>
        <rFont val="Calibri Light"/>
        <family val="2"/>
        <scheme val="major"/>
      </rPr>
      <t>Četnost BTK uvést dle doporučení výrobce.</t>
    </r>
  </si>
  <si>
    <t>Roční náklady na pravidelnou bezpečnostní technickou kontrolu (BTK) za 1 ks zařízení</t>
  </si>
  <si>
    <t>Uvedené ceny obsahují veškeré náklady dodavatele nezbytné pro řádnou a včasnou realizaci předmětu plnění včetně nákladů souvisejících.
Ceny budou konstantní po celou dobu platnosti smluv.</t>
  </si>
  <si>
    <r>
      <rPr>
        <b/>
        <sz val="14"/>
        <color theme="0"/>
        <rFont val="Calibri Light"/>
        <family val="2"/>
        <scheme val="major"/>
      </rPr>
      <t>Celková nabídková cena B</t>
    </r>
    <r>
      <rPr>
        <b/>
        <sz val="12"/>
        <color theme="0"/>
        <rFont val="Calibri Light"/>
        <family val="2"/>
        <scheme val="major"/>
      </rPr>
      <t xml:space="preserve"> (součet pro účely hodnocení)
BTK + servisní práce v pozáruční době:</t>
    </r>
  </si>
  <si>
    <t>U BTK vyplňuje dodavatel cenu pouze za BTK na 1 ks daného zařízení v každé položce.</t>
  </si>
  <si>
    <t>Nástavba operačních sálů a sterilizace na dvorním traktu laboratoří Městské nemocnice a.s. Dvůr Králové nad Labem</t>
  </si>
  <si>
    <t>Zařízení pro provoz sterilizace pro Městskou nemocnici Dvůr Králové nad Labem</t>
  </si>
  <si>
    <t>myčka jednostranná (kapacita 8 DIN sít)</t>
  </si>
  <si>
    <t>myčka prokládací (kapacita 10 DIN sít)</t>
  </si>
  <si>
    <t>balící komplet (svářečka + zásobníky obalů)</t>
  </si>
  <si>
    <t>pistole tlaková vodní</t>
  </si>
  <si>
    <t>pistole tlaková vzduchová</t>
  </si>
  <si>
    <t>vozík na odvoz kontejnerů do sterilizace</t>
  </si>
  <si>
    <t>vozík na čisté dekontaminační kontejnery</t>
  </si>
  <si>
    <t>stůl setovací oboustraný 1500x1500 mm</t>
  </si>
  <si>
    <t>4033-x</t>
  </si>
  <si>
    <t>stůl pracovní 1200x600 mm</t>
  </si>
  <si>
    <t>stůl pracovní 2100x700 mm</t>
  </si>
  <si>
    <t>regál nerezový 900x400x2000 mm</t>
  </si>
  <si>
    <t>4194-x</t>
  </si>
  <si>
    <t>skříň nerezová 900x650x2000 mm</t>
  </si>
  <si>
    <t>stolička laboratorní</t>
  </si>
  <si>
    <t>vozík na odpady 3-koš</t>
  </si>
  <si>
    <t>úpravna vody</t>
  </si>
  <si>
    <t>U ostatních položek se ceny za pozáruční BTK nenaceňují.</t>
  </si>
  <si>
    <t>U ostatních položek se ceny za pozáruční servisní práce nenaceňují.</t>
  </si>
  <si>
    <r>
      <t xml:space="preserve">Pozn.: </t>
    </r>
    <r>
      <rPr>
        <sz val="11"/>
        <rFont val="Calibri Light"/>
        <family val="2"/>
        <scheme val="major"/>
      </rPr>
      <t>Paušální cena za dopravu a čas strávený na cestě tam a zpět v případě  servisu nebo pozáruční opravy.</t>
    </r>
  </si>
  <si>
    <t>Cena bez DPH
[Kč/cestu tam a zpět]</t>
  </si>
  <si>
    <t>Cena bez DPH
za negarantovaný  počet cest
[Kč/80 cest]</t>
  </si>
  <si>
    <t>Cena za dopravu do místa požadovaného servisu a zpět (při negarantovaném předpokladu 80 cest)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</si>
</sst>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sz val="11"/>
      <name val="Calibri Light"/>
      <family val="2"/>
      <scheme val="major"/>
    </font>
    <font>
      <b/>
      <sz val="20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b/>
      <sz val="11"/>
      <color rgb="FFC00000"/>
      <name val="Calibri Light"/>
      <family val="2"/>
      <scheme val="major"/>
    </font>
    <font>
      <b/>
      <sz val="1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4"/>
      <color theme="0"/>
      <name val="Calibri Light"/>
      <family val="2"/>
      <scheme val="major"/>
    </font>
    <font>
      <b/>
      <sz val="14"/>
      <color rgb="FFC00000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sz val="11"/>
      <color theme="0"/>
      <name val="Calibri Light"/>
      <family val="2"/>
      <scheme val="major"/>
    </font>
  </fonts>
  <fills count="9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7CE1A"/>
        <bgColor indexed="64"/>
      </patternFill>
    </fill>
    <fill>
      <patternFill patternType="solid">
        <fgColor rgb="FFF25C19"/>
        <bgColor indexed="64"/>
      </patternFill>
    </fill>
    <fill>
      <patternFill patternType="solid">
        <fgColor theme="0" tint="-0.24997000396251678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medium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 style="thin"/>
      <bottom style="thin"/>
    </border>
    <border>
      <left style="dashed"/>
      <right style="dashed"/>
      <top style="thin"/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/>
      <right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 style="medium"/>
    </border>
    <border>
      <left/>
      <right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1">
    <xf numFmtId="0" fontId="0" fillId="0" borderId="0" xfId="0"/>
    <xf numFmtId="0" fontId="3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Border="1" applyAlignment="1">
      <alignment vertical="center"/>
    </xf>
    <xf numFmtId="4" fontId="7" fillId="2" borderId="2" xfId="0" applyNumberFormat="1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3" fillId="2" borderId="0" xfId="0" applyFont="1" applyFill="1" applyBorder="1" applyAlignment="1">
      <alignment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4" fontId="5" fillId="2" borderId="4" xfId="0" applyNumberFormat="1" applyFont="1" applyFill="1" applyBorder="1" applyAlignment="1">
      <alignment vertical="center"/>
    </xf>
    <xf numFmtId="4" fontId="9" fillId="4" borderId="5" xfId="0" applyNumberFormat="1" applyFont="1" applyFill="1" applyBorder="1" applyAlignment="1">
      <alignment vertical="center"/>
    </xf>
    <xf numFmtId="0" fontId="9" fillId="4" borderId="6" xfId="0" applyFont="1" applyFill="1" applyBorder="1" applyAlignment="1">
      <alignment horizontal="center" wrapText="1"/>
    </xf>
    <xf numFmtId="1" fontId="4" fillId="2" borderId="0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1" fontId="4" fillId="2" borderId="7" xfId="0" applyNumberFormat="1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wrapText="1"/>
    </xf>
    <xf numFmtId="1" fontId="4" fillId="2" borderId="8" xfId="0" applyNumberFormat="1" applyFont="1" applyFill="1" applyBorder="1" applyAlignment="1">
      <alignment horizontal="center" vertical="center" wrapText="1"/>
    </xf>
    <xf numFmtId="4" fontId="13" fillId="3" borderId="9" xfId="0" applyNumberFormat="1" applyFont="1" applyFill="1" applyBorder="1" applyAlignment="1">
      <alignment vertical="center"/>
    </xf>
    <xf numFmtId="0" fontId="13" fillId="3" borderId="10" xfId="0" applyFont="1" applyFill="1" applyBorder="1" applyAlignment="1">
      <alignment vertical="center"/>
    </xf>
    <xf numFmtId="4" fontId="13" fillId="3" borderId="11" xfId="0" applyNumberFormat="1" applyFont="1" applyFill="1" applyBorder="1" applyAlignment="1">
      <alignment vertical="center"/>
    </xf>
    <xf numFmtId="4" fontId="3" fillId="5" borderId="1" xfId="0" applyNumberFormat="1" applyFont="1" applyFill="1" applyBorder="1" applyAlignment="1" applyProtection="1">
      <alignment horizontal="right" vertical="center"/>
      <protection locked="0"/>
    </xf>
    <xf numFmtId="4" fontId="5" fillId="5" borderId="12" xfId="0" applyNumberFormat="1" applyFont="1" applyFill="1" applyBorder="1" applyAlignment="1" applyProtection="1">
      <alignment horizontal="right" vertical="center"/>
      <protection locked="0"/>
    </xf>
    <xf numFmtId="0" fontId="3" fillId="2" borderId="0" xfId="0" applyFont="1" applyFill="1" applyAlignment="1">
      <alignment vertical="center"/>
    </xf>
    <xf numFmtId="0" fontId="3" fillId="0" borderId="8" xfId="0" applyFont="1" applyBorder="1" applyAlignment="1">
      <alignment vertical="center"/>
    </xf>
    <xf numFmtId="0" fontId="9" fillId="4" borderId="13" xfId="0" applyFont="1" applyFill="1" applyBorder="1" applyAlignment="1">
      <alignment horizontal="center" wrapText="1"/>
    </xf>
    <xf numFmtId="4" fontId="5" fillId="5" borderId="14" xfId="0" applyNumberFormat="1" applyFont="1" applyFill="1" applyBorder="1" applyAlignment="1" applyProtection="1">
      <alignment horizontal="right" vertical="center"/>
      <protection locked="0"/>
    </xf>
    <xf numFmtId="4" fontId="5" fillId="2" borderId="15" xfId="0" applyNumberFormat="1" applyFont="1" applyFill="1" applyBorder="1" applyAlignment="1">
      <alignment vertical="center"/>
    </xf>
    <xf numFmtId="4" fontId="5" fillId="2" borderId="7" xfId="0" applyNumberFormat="1" applyFont="1" applyFill="1" applyBorder="1" applyAlignment="1">
      <alignment vertical="center"/>
    </xf>
    <xf numFmtId="4" fontId="9" fillId="2" borderId="7" xfId="0" applyNumberFormat="1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1" fontId="4" fillId="3" borderId="16" xfId="0" applyNumberFormat="1" applyFont="1" applyFill="1" applyBorder="1" applyAlignment="1">
      <alignment horizontal="center" vertical="center" wrapText="1"/>
    </xf>
    <xf numFmtId="0" fontId="7" fillId="6" borderId="17" xfId="0" applyFont="1" applyFill="1" applyBorder="1" applyAlignment="1">
      <alignment horizontal="right" vertical="center"/>
    </xf>
    <xf numFmtId="4" fontId="7" fillId="6" borderId="18" xfId="0" applyNumberFormat="1" applyFont="1" applyFill="1" applyBorder="1" applyAlignment="1">
      <alignment vertical="center"/>
    </xf>
    <xf numFmtId="0" fontId="7" fillId="6" borderId="19" xfId="0" applyFont="1" applyFill="1" applyBorder="1" applyAlignment="1">
      <alignment horizontal="right" vertical="center"/>
    </xf>
    <xf numFmtId="4" fontId="7" fillId="6" borderId="20" xfId="0" applyNumberFormat="1" applyFont="1" applyFill="1" applyBorder="1" applyAlignment="1">
      <alignment vertical="center"/>
    </xf>
    <xf numFmtId="0" fontId="3" fillId="6" borderId="11" xfId="0" applyFont="1" applyFill="1" applyBorder="1" applyAlignment="1">
      <alignment vertical="center"/>
    </xf>
    <xf numFmtId="4" fontId="7" fillId="6" borderId="9" xfId="0" applyNumberFormat="1" applyFont="1" applyFill="1" applyBorder="1" applyAlignment="1">
      <alignment vertical="center"/>
    </xf>
    <xf numFmtId="0" fontId="4" fillId="7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/>
    </xf>
    <xf numFmtId="2" fontId="5" fillId="2" borderId="19" xfId="0" applyNumberFormat="1" applyFont="1" applyFill="1" applyBorder="1" applyAlignment="1" applyProtection="1">
      <alignment horizontal="right" vertical="center" wrapText="1"/>
      <protection/>
    </xf>
    <xf numFmtId="2" fontId="5" fillId="2" borderId="21" xfId="0" applyNumberFormat="1" applyFont="1" applyFill="1" applyBorder="1" applyAlignment="1" applyProtection="1">
      <alignment horizontal="left" vertical="center" wrapText="1"/>
      <protection/>
    </xf>
    <xf numFmtId="0" fontId="3" fillId="2" borderId="0" xfId="0" applyFont="1" applyFill="1" applyAlignment="1">
      <alignment vertical="center"/>
    </xf>
    <xf numFmtId="0" fontId="5" fillId="2" borderId="1" xfId="0" applyFont="1" applyFill="1" applyBorder="1" applyAlignment="1">
      <alignment horizontal="left" vertical="center"/>
    </xf>
    <xf numFmtId="0" fontId="5" fillId="2" borderId="19" xfId="0" applyFont="1" applyFill="1" applyBorder="1" applyAlignment="1">
      <alignment horizontal="left" vertical="center" wrapText="1"/>
    </xf>
    <xf numFmtId="2" fontId="5" fillId="5" borderId="22" xfId="0" applyNumberFormat="1" applyFont="1" applyFill="1" applyBorder="1" applyAlignment="1" applyProtection="1">
      <alignment horizontal="right" vertical="center" wrapText="1"/>
      <protection locked="0"/>
    </xf>
    <xf numFmtId="0" fontId="4" fillId="7" borderId="1" xfId="0" applyFont="1" applyFill="1" applyBorder="1" applyAlignment="1">
      <alignment vertical="center"/>
    </xf>
    <xf numFmtId="14" fontId="3" fillId="2" borderId="1" xfId="0" applyNumberFormat="1" applyFont="1" applyFill="1" applyBorder="1" applyAlignment="1">
      <alignment horizontal="left" vertical="center"/>
    </xf>
    <xf numFmtId="0" fontId="4" fillId="7" borderId="23" xfId="0" applyFont="1" applyFill="1" applyBorder="1" applyAlignment="1">
      <alignment vertical="center"/>
    </xf>
    <xf numFmtId="14" fontId="3" fillId="2" borderId="23" xfId="0" applyNumberFormat="1" applyFont="1" applyFill="1" applyBorder="1" applyAlignment="1">
      <alignment horizontal="left" vertical="center"/>
    </xf>
    <xf numFmtId="0" fontId="3" fillId="5" borderId="1" xfId="0" applyFont="1" applyFill="1" applyBorder="1" applyAlignment="1" applyProtection="1">
      <alignment vertical="center"/>
      <protection locked="0"/>
    </xf>
    <xf numFmtId="0" fontId="3" fillId="5" borderId="1" xfId="0" applyFont="1" applyFill="1" applyBorder="1" applyAlignment="1" applyProtection="1">
      <alignment horizontal="left" vertical="center"/>
      <protection locked="0"/>
    </xf>
    <xf numFmtId="14" fontId="3" fillId="5" borderId="1" xfId="0" applyNumberFormat="1" applyFont="1" applyFill="1" applyBorder="1" applyAlignment="1" applyProtection="1">
      <alignment horizontal="left" vertical="center"/>
      <protection locked="0"/>
    </xf>
    <xf numFmtId="4" fontId="10" fillId="2" borderId="1" xfId="0" applyNumberFormat="1" applyFont="1" applyFill="1" applyBorder="1" applyAlignment="1">
      <alignment vertical="center"/>
    </xf>
    <xf numFmtId="4" fontId="3" fillId="2" borderId="1" xfId="0" applyNumberFormat="1" applyFont="1" applyFill="1" applyBorder="1" applyAlignment="1">
      <alignment vertical="center"/>
    </xf>
    <xf numFmtId="4" fontId="10" fillId="6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0" fontId="3" fillId="2" borderId="0" xfId="0" applyFont="1" applyFill="1" applyAlignment="1">
      <alignment vertical="center"/>
    </xf>
    <xf numFmtId="0" fontId="3" fillId="2" borderId="1" xfId="0" applyFont="1" applyFill="1" applyBorder="1" applyAlignment="1">
      <alignment vertical="center"/>
    </xf>
    <xf numFmtId="0" fontId="10" fillId="6" borderId="1" xfId="0" applyFont="1" applyFill="1" applyBorder="1" applyAlignment="1">
      <alignment vertical="center"/>
    </xf>
    <xf numFmtId="0" fontId="4" fillId="7" borderId="1" xfId="0" applyFont="1" applyFill="1" applyBorder="1" applyAlignment="1">
      <alignment vertical="center"/>
    </xf>
    <xf numFmtId="0" fontId="14" fillId="7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6" fillId="2" borderId="0" xfId="0" applyFont="1" applyFill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4" fontId="3" fillId="2" borderId="1" xfId="0" applyNumberFormat="1" applyFont="1" applyFill="1" applyBorder="1" applyAlignment="1">
      <alignment vertical="center"/>
    </xf>
    <xf numFmtId="4" fontId="10" fillId="6" borderId="1" xfId="0" applyNumberFormat="1" applyFont="1" applyFill="1" applyBorder="1" applyAlignment="1">
      <alignment vertical="center"/>
    </xf>
    <xf numFmtId="0" fontId="4" fillId="7" borderId="1" xfId="0" applyFont="1" applyFill="1" applyBorder="1" applyAlignment="1">
      <alignment horizontal="center" vertical="center"/>
    </xf>
    <xf numFmtId="4" fontId="10" fillId="2" borderId="1" xfId="0" applyNumberFormat="1" applyFont="1" applyFill="1" applyBorder="1" applyAlignment="1">
      <alignment horizontal="right" vertical="center"/>
    </xf>
    <xf numFmtId="0" fontId="3" fillId="2" borderId="0" xfId="0" applyFont="1" applyFill="1" applyAlignment="1">
      <alignment horizontal="left" vertical="center" wrapText="1"/>
    </xf>
    <xf numFmtId="0" fontId="10" fillId="6" borderId="19" xfId="0" applyFont="1" applyFill="1" applyBorder="1" applyAlignment="1">
      <alignment horizontal="left" vertical="center"/>
    </xf>
    <xf numFmtId="0" fontId="10" fillId="6" borderId="24" xfId="0" applyFont="1" applyFill="1" applyBorder="1" applyAlignment="1">
      <alignment horizontal="left" vertical="center"/>
    </xf>
    <xf numFmtId="0" fontId="10" fillId="6" borderId="2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13" fillId="3" borderId="9" xfId="0" applyFont="1" applyFill="1" applyBorder="1" applyAlignment="1">
      <alignment horizontal="left" vertical="center" wrapText="1"/>
    </xf>
    <xf numFmtId="0" fontId="13" fillId="3" borderId="11" xfId="0" applyFont="1" applyFill="1" applyBorder="1" applyAlignment="1">
      <alignment horizontal="left" vertical="center"/>
    </xf>
    <xf numFmtId="0" fontId="13" fillId="3" borderId="10" xfId="0" applyFont="1" applyFill="1" applyBorder="1" applyAlignment="1">
      <alignment horizontal="left" vertical="center"/>
    </xf>
    <xf numFmtId="0" fontId="4" fillId="7" borderId="23" xfId="0" applyFont="1" applyFill="1" applyBorder="1" applyAlignment="1">
      <alignment vertical="center"/>
    </xf>
    <xf numFmtId="0" fontId="7" fillId="6" borderId="9" xfId="0" applyFont="1" applyFill="1" applyBorder="1" applyAlignment="1">
      <alignment horizontal="left" vertical="center"/>
    </xf>
    <xf numFmtId="0" fontId="7" fillId="6" borderId="11" xfId="0" applyFont="1" applyFill="1" applyBorder="1" applyAlignment="1">
      <alignment horizontal="left" vertical="center"/>
    </xf>
    <xf numFmtId="0" fontId="4" fillId="7" borderId="25" xfId="0" applyFont="1" applyFill="1" applyBorder="1" applyAlignment="1">
      <alignment horizontal="center" vertical="center"/>
    </xf>
    <xf numFmtId="0" fontId="4" fillId="7" borderId="26" xfId="0" applyFont="1" applyFill="1" applyBorder="1" applyAlignment="1">
      <alignment horizontal="center" vertical="center"/>
    </xf>
    <xf numFmtId="0" fontId="4" fillId="7" borderId="27" xfId="0" applyFont="1" applyFill="1" applyBorder="1" applyAlignment="1">
      <alignment horizontal="center" vertical="center"/>
    </xf>
    <xf numFmtId="0" fontId="4" fillId="7" borderId="28" xfId="0" applyFont="1" applyFill="1" applyBorder="1" applyAlignment="1">
      <alignment horizontal="center" vertical="center"/>
    </xf>
    <xf numFmtId="0" fontId="4" fillId="7" borderId="29" xfId="0" applyFont="1" applyFill="1" applyBorder="1" applyAlignment="1">
      <alignment horizontal="center" wrapText="1"/>
    </xf>
    <xf numFmtId="0" fontId="4" fillId="7" borderId="30" xfId="0" applyFont="1" applyFill="1" applyBorder="1" applyAlignment="1">
      <alignment horizontal="center" wrapText="1"/>
    </xf>
    <xf numFmtId="0" fontId="4" fillId="7" borderId="29" xfId="0" applyFont="1" applyFill="1" applyBorder="1" applyAlignment="1">
      <alignment horizontal="center" vertical="center" wrapText="1"/>
    </xf>
    <xf numFmtId="0" fontId="4" fillId="7" borderId="30" xfId="0" applyFont="1" applyFill="1" applyBorder="1" applyAlignment="1">
      <alignment horizontal="center" vertical="center" wrapText="1"/>
    </xf>
    <xf numFmtId="0" fontId="4" fillId="7" borderId="31" xfId="0" applyFont="1" applyFill="1" applyBorder="1" applyAlignment="1">
      <alignment horizontal="center" wrapText="1"/>
    </xf>
    <xf numFmtId="0" fontId="4" fillId="7" borderId="32" xfId="0" applyFont="1" applyFill="1" applyBorder="1" applyAlignment="1">
      <alignment horizontal="center" wrapText="1"/>
    </xf>
    <xf numFmtId="0" fontId="4" fillId="7" borderId="33" xfId="0" applyFont="1" applyFill="1" applyBorder="1" applyAlignment="1">
      <alignment horizontal="center" wrapText="1"/>
    </xf>
    <xf numFmtId="0" fontId="4" fillId="7" borderId="8" xfId="0" applyFont="1" applyFill="1" applyBorder="1" applyAlignment="1">
      <alignment horizontal="center" wrapText="1"/>
    </xf>
    <xf numFmtId="0" fontId="4" fillId="7" borderId="0" xfId="0" applyFont="1" applyFill="1" applyBorder="1" applyAlignment="1">
      <alignment horizontal="center" wrapText="1"/>
    </xf>
    <xf numFmtId="0" fontId="4" fillId="7" borderId="34" xfId="0" applyFont="1" applyFill="1" applyBorder="1" applyAlignment="1">
      <alignment horizontal="center" wrapText="1"/>
    </xf>
    <xf numFmtId="0" fontId="9" fillId="6" borderId="35" xfId="0" applyFont="1" applyFill="1" applyBorder="1" applyAlignment="1">
      <alignment horizontal="justify" vertical="center" wrapText="1"/>
    </xf>
    <xf numFmtId="0" fontId="9" fillId="6" borderId="36" xfId="0" applyFont="1" applyFill="1" applyBorder="1" applyAlignment="1">
      <alignment horizontal="justify" vertical="center" wrapText="1"/>
    </xf>
    <xf numFmtId="0" fontId="9" fillId="6" borderId="37" xfId="0" applyFont="1" applyFill="1" applyBorder="1" applyAlignment="1">
      <alignment horizontal="justify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2" borderId="38" xfId="0" applyFont="1" applyFill="1" applyBorder="1" applyAlignment="1">
      <alignment horizontal="center" vertical="center" wrapText="1"/>
    </xf>
    <xf numFmtId="0" fontId="12" fillId="2" borderId="39" xfId="0" applyFont="1" applyFill="1" applyBorder="1" applyAlignment="1">
      <alignment horizontal="center" vertical="center" wrapText="1"/>
    </xf>
    <xf numFmtId="0" fontId="12" fillId="2" borderId="40" xfId="0" applyFont="1" applyFill="1" applyBorder="1" applyAlignment="1">
      <alignment horizontal="center" vertical="center" wrapText="1"/>
    </xf>
    <xf numFmtId="0" fontId="5" fillId="8" borderId="41" xfId="0" applyFont="1" applyFill="1" applyBorder="1" applyAlignment="1">
      <alignment horizontal="center" vertical="center"/>
    </xf>
    <xf numFmtId="0" fontId="5" fillId="8" borderId="36" xfId="0" applyFont="1" applyFill="1" applyBorder="1" applyAlignment="1">
      <alignment horizontal="center" vertical="center"/>
    </xf>
    <xf numFmtId="0" fontId="5" fillId="8" borderId="37" xfId="0" applyFont="1" applyFill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4" fontId="5" fillId="8" borderId="35" xfId="0" applyNumberFormat="1" applyFont="1" applyFill="1" applyBorder="1" applyAlignment="1" applyProtection="1">
      <alignment horizontal="center" vertical="center"/>
      <protection/>
    </xf>
    <xf numFmtId="4" fontId="5" fillId="8" borderId="36" xfId="0" applyNumberFormat="1" applyFont="1" applyFill="1" applyBorder="1" applyAlignment="1" applyProtection="1">
      <alignment horizontal="center" vertical="center"/>
      <protection/>
    </xf>
    <xf numFmtId="4" fontId="5" fillId="8" borderId="37" xfId="0" applyNumberFormat="1" applyFont="1" applyFill="1" applyBorder="1" applyAlignment="1" applyProtection="1">
      <alignment horizontal="center" vertical="center"/>
      <protection/>
    </xf>
    <xf numFmtId="0" fontId="3" fillId="2" borderId="23" xfId="0" applyFont="1" applyFill="1" applyBorder="1" applyAlignment="1">
      <alignment vertical="center"/>
    </xf>
    <xf numFmtId="0" fontId="3" fillId="2" borderId="23" xfId="0" applyFont="1" applyFill="1" applyBorder="1" applyAlignment="1">
      <alignment horizontal="left" vertical="center"/>
    </xf>
    <xf numFmtId="0" fontId="4" fillId="7" borderId="42" xfId="0" applyFont="1" applyFill="1" applyBorder="1" applyAlignment="1">
      <alignment horizontal="center" vertical="center" wrapText="1"/>
    </xf>
    <xf numFmtId="0" fontId="4" fillId="7" borderId="43" xfId="0" applyFont="1" applyFill="1" applyBorder="1" applyAlignment="1">
      <alignment horizontal="center" vertical="center" wrapText="1"/>
    </xf>
    <xf numFmtId="0" fontId="4" fillId="7" borderId="44" xfId="0" applyFont="1" applyFill="1" applyBorder="1" applyAlignment="1">
      <alignment horizontal="center" wrapText="1"/>
    </xf>
    <xf numFmtId="0" fontId="4" fillId="7" borderId="45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14"/>
  <sheetViews>
    <sheetView tabSelected="1" workbookViewId="0" topLeftCell="A1">
      <selection activeCell="B10" sqref="B10:E10"/>
    </sheetView>
  </sheetViews>
  <sheetFormatPr defaultColWidth="8.8515625" defaultRowHeight="15"/>
  <cols>
    <col min="1" max="1" width="2.8515625" style="2" customWidth="1"/>
    <col min="2" max="2" width="3.421875" style="1" customWidth="1"/>
    <col min="3" max="3" width="10.00390625" style="1" customWidth="1"/>
    <col min="4" max="4" width="50.421875" style="1" customWidth="1"/>
    <col min="5" max="5" width="23.421875" style="1" customWidth="1"/>
    <col min="6" max="6" width="23.7109375" style="4" customWidth="1"/>
    <col min="7" max="7" width="7.8515625" style="1" customWidth="1"/>
    <col min="8" max="8" width="14.421875" style="1" customWidth="1"/>
    <col min="9" max="9" width="53.57421875" style="2" customWidth="1"/>
    <col min="10" max="16384" width="8.8515625" style="1" customWidth="1"/>
  </cols>
  <sheetData>
    <row r="1" spans="2:8" s="2" customFormat="1" ht="45" customHeight="1">
      <c r="B1" s="68" t="s">
        <v>26</v>
      </c>
      <c r="C1" s="68"/>
      <c r="D1" s="68"/>
      <c r="E1" s="68"/>
      <c r="F1" s="68"/>
      <c r="G1" s="68"/>
      <c r="H1" s="68"/>
    </row>
    <row r="2" spans="2:8" s="2" customFormat="1" ht="30" customHeight="1">
      <c r="B2" s="65" t="s">
        <v>3</v>
      </c>
      <c r="C2" s="65"/>
      <c r="D2" s="69" t="s">
        <v>49</v>
      </c>
      <c r="E2" s="69"/>
      <c r="F2" s="69"/>
      <c r="G2" s="69"/>
      <c r="H2" s="69"/>
    </row>
    <row r="3" spans="2:8" s="2" customFormat="1" ht="15">
      <c r="B3" s="65" t="s">
        <v>0</v>
      </c>
      <c r="C3" s="65"/>
      <c r="D3" s="70" t="s">
        <v>48</v>
      </c>
      <c r="E3" s="70"/>
      <c r="F3" s="70"/>
      <c r="G3" s="70"/>
      <c r="H3" s="70"/>
    </row>
    <row r="4" spans="2:8" s="2" customFormat="1" ht="15">
      <c r="B4" s="65" t="s">
        <v>23</v>
      </c>
      <c r="C4" s="65"/>
      <c r="D4" s="55"/>
      <c r="E4" s="56" t="s">
        <v>6</v>
      </c>
      <c r="F4" s="56" t="s">
        <v>7</v>
      </c>
      <c r="G4" s="51" t="s">
        <v>4</v>
      </c>
      <c r="H4" s="57"/>
    </row>
    <row r="5" spans="2:8" s="2" customFormat="1" ht="24" customHeight="1">
      <c r="B5" s="12"/>
      <c r="C5" s="12"/>
      <c r="D5" s="12"/>
      <c r="G5" s="12"/>
      <c r="H5" s="12"/>
    </row>
    <row r="6" spans="2:8" s="2" customFormat="1" ht="21" customHeight="1">
      <c r="B6" s="66"/>
      <c r="C6" s="66"/>
      <c r="D6" s="66"/>
      <c r="E6" s="66"/>
      <c r="F6" s="44" t="s">
        <v>33</v>
      </c>
      <c r="G6" s="73" t="s">
        <v>34</v>
      </c>
      <c r="H6" s="73"/>
    </row>
    <row r="7" spans="2:8" s="2" customFormat="1" ht="21" customHeight="1">
      <c r="B7" s="67" t="s">
        <v>27</v>
      </c>
      <c r="C7" s="67"/>
      <c r="D7" s="67"/>
      <c r="E7" s="67"/>
      <c r="F7" s="58">
        <f>'A - soupis dodávek'!H22</f>
        <v>0</v>
      </c>
      <c r="G7" s="74">
        <f>'A - soupis dodávek'!K22</f>
        <v>0</v>
      </c>
      <c r="H7" s="74"/>
    </row>
    <row r="8" spans="2:8" s="2" customFormat="1" ht="21" customHeight="1">
      <c r="B8" s="67" t="s">
        <v>28</v>
      </c>
      <c r="C8" s="67"/>
      <c r="D8" s="67"/>
      <c r="E8" s="67"/>
      <c r="F8" s="58">
        <f>'B - servisní práce'!I16</f>
        <v>0</v>
      </c>
      <c r="G8" s="74">
        <f>F8*1.21</f>
        <v>0</v>
      </c>
      <c r="H8" s="74"/>
    </row>
    <row r="9" spans="2:8" s="2" customFormat="1" ht="21" customHeight="1">
      <c r="B9" s="63" t="s">
        <v>32</v>
      </c>
      <c r="C9" s="63"/>
      <c r="D9" s="63"/>
      <c r="E9" s="63"/>
      <c r="F9" s="59">
        <f>'B - servisní práce'!I13</f>
        <v>0</v>
      </c>
      <c r="G9" s="71">
        <f>F9*1.21</f>
        <v>0</v>
      </c>
      <c r="H9" s="71"/>
    </row>
    <row r="10" spans="2:8" s="2" customFormat="1" ht="21" customHeight="1">
      <c r="B10" s="63" t="s">
        <v>42</v>
      </c>
      <c r="C10" s="63"/>
      <c r="D10" s="63"/>
      <c r="E10" s="63"/>
      <c r="F10" s="59">
        <f>'B - servisní práce'!L13</f>
        <v>0</v>
      </c>
      <c r="G10" s="71">
        <f>F10*1.21</f>
        <v>0</v>
      </c>
      <c r="H10" s="71"/>
    </row>
    <row r="11" spans="2:8" s="2" customFormat="1" ht="21" customHeight="1">
      <c r="B11" s="63" t="s">
        <v>72</v>
      </c>
      <c r="C11" s="63"/>
      <c r="D11" s="63"/>
      <c r="E11" s="63"/>
      <c r="F11" s="59">
        <f>'B - servisní práce'!N13</f>
        <v>0</v>
      </c>
      <c r="G11" s="71">
        <f>F11*1.21</f>
        <v>0</v>
      </c>
      <c r="H11" s="71"/>
    </row>
    <row r="12" spans="2:8" s="2" customFormat="1" ht="36" customHeight="1">
      <c r="B12" s="64" t="s">
        <v>35</v>
      </c>
      <c r="C12" s="64"/>
      <c r="D12" s="64"/>
      <c r="E12" s="64"/>
      <c r="F12" s="60">
        <f>F7+F8</f>
        <v>0</v>
      </c>
      <c r="G12" s="72">
        <f>G7+G8</f>
        <v>0</v>
      </c>
      <c r="H12" s="72"/>
    </row>
    <row r="13" spans="2:8" ht="30.6" customHeight="1">
      <c r="B13" s="2"/>
      <c r="C13" s="62"/>
      <c r="D13" s="62"/>
      <c r="E13" s="2"/>
      <c r="F13" s="3"/>
      <c r="G13" s="2"/>
      <c r="H13" s="2"/>
    </row>
    <row r="14" spans="2:8" ht="15">
      <c r="B14" s="2"/>
      <c r="C14" s="62"/>
      <c r="D14" s="62"/>
      <c r="E14" s="2"/>
      <c r="F14" s="3"/>
      <c r="G14" s="2"/>
      <c r="H14" s="2"/>
    </row>
  </sheetData>
  <sheetProtection algorithmName="SHA-512" hashValue="8XTb3kWjeEUby2PFStmYRXbwDrj1/htXdjafHNhQ6AtztXh/e7y+UOEfK5J3Ylc6JldRucU9T/Gd77GELGnaSw==" saltValue="/LBZ6hm+lg0SL1g79LNstA==" spinCount="100000" sheet="1" formatColumns="0" formatRows="0"/>
  <mergeCells count="22">
    <mergeCell ref="G11:H11"/>
    <mergeCell ref="G12:H12"/>
    <mergeCell ref="G6:H6"/>
    <mergeCell ref="G7:H7"/>
    <mergeCell ref="G8:H8"/>
    <mergeCell ref="G9:H9"/>
    <mergeCell ref="G10:H10"/>
    <mergeCell ref="B1:H1"/>
    <mergeCell ref="B2:C2"/>
    <mergeCell ref="D2:H2"/>
    <mergeCell ref="B3:C3"/>
    <mergeCell ref="D3:H3"/>
    <mergeCell ref="C13:D13"/>
    <mergeCell ref="C14:D14"/>
    <mergeCell ref="B11:E11"/>
    <mergeCell ref="B12:E12"/>
    <mergeCell ref="B4:C4"/>
    <mergeCell ref="B6:E6"/>
    <mergeCell ref="B7:E7"/>
    <mergeCell ref="B8:E8"/>
    <mergeCell ref="B9:E9"/>
    <mergeCell ref="B10:E10"/>
  </mergeCells>
  <printOptions/>
  <pageMargins left="0.3937007874015748" right="0.3937007874015748" top="0.5905511811023623" bottom="0.5905511811023623" header="0.31496062992125984" footer="0.31496062992125984"/>
  <pageSetup fitToHeight="0" fitToWidth="1" horizontalDpi="600" verticalDpi="600" orientation="landscape" paperSize="9" r:id="rId1"/>
  <headerFooter>
    <oddHeader>&amp;LPříloha č. 5: Soupis dodávek a servisu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26"/>
  <sheetViews>
    <sheetView workbookViewId="0" topLeftCell="A15">
      <selection activeCell="L19" sqref="L19"/>
    </sheetView>
  </sheetViews>
  <sheetFormatPr defaultColWidth="8.8515625" defaultRowHeight="15"/>
  <cols>
    <col min="1" max="1" width="2.8515625" style="2" customWidth="1"/>
    <col min="2" max="2" width="5.7109375" style="1" customWidth="1"/>
    <col min="3" max="3" width="8.57421875" style="1" customWidth="1"/>
    <col min="4" max="4" width="35.7109375" style="1" customWidth="1"/>
    <col min="5" max="5" width="5.421875" style="1" customWidth="1"/>
    <col min="6" max="6" width="10.7109375" style="1" customWidth="1"/>
    <col min="7" max="7" width="16.140625" style="4" customWidth="1"/>
    <col min="8" max="8" width="17.140625" style="1" customWidth="1"/>
    <col min="9" max="9" width="1.57421875" style="1" customWidth="1"/>
    <col min="10" max="10" width="13.421875" style="1" bestFit="1" customWidth="1"/>
    <col min="11" max="11" width="17.140625" style="1" customWidth="1"/>
    <col min="12" max="12" width="53.57421875" style="2" customWidth="1"/>
    <col min="13" max="16384" width="8.8515625" style="1" customWidth="1"/>
  </cols>
  <sheetData>
    <row r="1" spans="2:11" ht="45" customHeight="1">
      <c r="B1" s="68" t="s">
        <v>19</v>
      </c>
      <c r="C1" s="68"/>
      <c r="D1" s="68"/>
      <c r="E1" s="68"/>
      <c r="F1" s="68"/>
      <c r="G1" s="68"/>
      <c r="H1" s="68"/>
      <c r="I1" s="68"/>
      <c r="J1" s="68"/>
      <c r="K1" s="68"/>
    </row>
    <row r="2" spans="2:11" ht="30" customHeight="1">
      <c r="B2" s="65" t="s">
        <v>3</v>
      </c>
      <c r="C2" s="65"/>
      <c r="D2" s="69" t="str">
        <f>'Souhrnný list'!D2:H2</f>
        <v>Zařízení pro provoz sterilizace pro Městskou nemocnici Dvůr Králové nad Labem</v>
      </c>
      <c r="E2" s="69"/>
      <c r="F2" s="69"/>
      <c r="G2" s="69"/>
      <c r="H2" s="69"/>
      <c r="I2" s="69"/>
      <c r="J2" s="69"/>
      <c r="K2" s="69"/>
    </row>
    <row r="3" spans="2:11" ht="15">
      <c r="B3" s="65" t="s">
        <v>0</v>
      </c>
      <c r="C3" s="65"/>
      <c r="D3" s="70" t="s">
        <v>48</v>
      </c>
      <c r="E3" s="70"/>
      <c r="F3" s="70"/>
      <c r="G3" s="70"/>
      <c r="H3" s="70"/>
      <c r="I3" s="70"/>
      <c r="J3" s="70"/>
      <c r="K3" s="70"/>
    </row>
    <row r="4" spans="2:11" ht="15">
      <c r="B4" s="65" t="s">
        <v>23</v>
      </c>
      <c r="C4" s="65"/>
      <c r="D4" s="61">
        <f>'Souhrnný list'!D4</f>
        <v>0</v>
      </c>
      <c r="E4" s="79" t="str">
        <f>'Souhrnný list'!E4</f>
        <v>IČO:</v>
      </c>
      <c r="F4" s="79"/>
      <c r="G4" s="79" t="str">
        <f>'Souhrnný list'!F4</f>
        <v>DIČ:</v>
      </c>
      <c r="H4" s="79"/>
      <c r="I4" s="79"/>
      <c r="J4" s="51" t="s">
        <v>4</v>
      </c>
      <c r="K4" s="52">
        <f>'Souhrnný list'!H4</f>
        <v>0</v>
      </c>
    </row>
    <row r="5" spans="2:11" ht="30" customHeight="1">
      <c r="B5" s="2"/>
      <c r="C5" s="2"/>
      <c r="D5" s="2"/>
      <c r="E5" s="2"/>
      <c r="F5" s="2"/>
      <c r="G5" s="3"/>
      <c r="H5" s="2"/>
      <c r="I5" s="2"/>
      <c r="J5" s="2"/>
      <c r="K5" s="2"/>
    </row>
    <row r="6" spans="2:11" ht="30" customHeight="1">
      <c r="B6" s="43" t="s">
        <v>1</v>
      </c>
      <c r="C6" s="44" t="s">
        <v>2</v>
      </c>
      <c r="D6" s="44" t="s">
        <v>5</v>
      </c>
      <c r="E6" s="44" t="s">
        <v>8</v>
      </c>
      <c r="F6" s="43" t="s">
        <v>10</v>
      </c>
      <c r="G6" s="43" t="s">
        <v>12</v>
      </c>
      <c r="H6" s="43" t="s">
        <v>11</v>
      </c>
      <c r="I6" s="9"/>
      <c r="J6" s="43" t="s">
        <v>13</v>
      </c>
      <c r="K6" s="43" t="s">
        <v>17</v>
      </c>
    </row>
    <row r="7" spans="1:12" ht="33" customHeight="1">
      <c r="A7" s="47"/>
      <c r="B7" s="5">
        <v>1</v>
      </c>
      <c r="C7" s="48">
        <v>253003</v>
      </c>
      <c r="D7" s="49" t="s">
        <v>50</v>
      </c>
      <c r="E7" s="5" t="s">
        <v>9</v>
      </c>
      <c r="F7" s="6">
        <v>1</v>
      </c>
      <c r="G7" s="26"/>
      <c r="H7" s="7">
        <f aca="true" t="shared" si="0" ref="H7:H11">F7*G7</f>
        <v>0</v>
      </c>
      <c r="I7" s="10"/>
      <c r="J7" s="26">
        <v>21</v>
      </c>
      <c r="K7" s="7">
        <f aca="true" t="shared" si="1" ref="K7:K11">H7*((100+J7)/100)</f>
        <v>0</v>
      </c>
      <c r="L7" s="47"/>
    </row>
    <row r="8" spans="1:12" ht="33" customHeight="1">
      <c r="A8" s="47"/>
      <c r="B8" s="5">
        <v>2</v>
      </c>
      <c r="C8" s="48">
        <v>261036</v>
      </c>
      <c r="D8" s="49" t="s">
        <v>51</v>
      </c>
      <c r="E8" s="5" t="s">
        <v>9</v>
      </c>
      <c r="F8" s="6">
        <v>1</v>
      </c>
      <c r="G8" s="26"/>
      <c r="H8" s="7">
        <f t="shared" si="0"/>
        <v>0</v>
      </c>
      <c r="I8" s="10"/>
      <c r="J8" s="26">
        <v>21</v>
      </c>
      <c r="K8" s="7">
        <f t="shared" si="1"/>
        <v>0</v>
      </c>
      <c r="L8" s="47"/>
    </row>
    <row r="9" spans="1:12" ht="33" customHeight="1">
      <c r="A9" s="47"/>
      <c r="B9" s="5">
        <v>3</v>
      </c>
      <c r="C9" s="48">
        <v>355227</v>
      </c>
      <c r="D9" s="49" t="s">
        <v>52</v>
      </c>
      <c r="E9" s="5" t="s">
        <v>9</v>
      </c>
      <c r="F9" s="6">
        <v>1</v>
      </c>
      <c r="G9" s="26"/>
      <c r="H9" s="7">
        <f t="shared" si="0"/>
        <v>0</v>
      </c>
      <c r="I9" s="10"/>
      <c r="J9" s="26">
        <v>21</v>
      </c>
      <c r="K9" s="7">
        <f t="shared" si="1"/>
        <v>0</v>
      </c>
      <c r="L9" s="47"/>
    </row>
    <row r="10" spans="1:12" ht="33" customHeight="1">
      <c r="A10" s="47"/>
      <c r="B10" s="5">
        <v>4</v>
      </c>
      <c r="C10" s="48">
        <v>355602</v>
      </c>
      <c r="D10" s="49" t="s">
        <v>53</v>
      </c>
      <c r="E10" s="5" t="s">
        <v>9</v>
      </c>
      <c r="F10" s="6">
        <v>1</v>
      </c>
      <c r="G10" s="26"/>
      <c r="H10" s="7">
        <f t="shared" si="0"/>
        <v>0</v>
      </c>
      <c r="I10" s="10"/>
      <c r="J10" s="26">
        <v>21</v>
      </c>
      <c r="K10" s="7">
        <f t="shared" si="1"/>
        <v>0</v>
      </c>
      <c r="L10" s="47"/>
    </row>
    <row r="11" spans="1:12" ht="33" customHeight="1">
      <c r="A11" s="47"/>
      <c r="B11" s="5">
        <v>5</v>
      </c>
      <c r="C11" s="48">
        <v>355603</v>
      </c>
      <c r="D11" s="49" t="s">
        <v>54</v>
      </c>
      <c r="E11" s="5" t="s">
        <v>9</v>
      </c>
      <c r="F11" s="6">
        <v>2</v>
      </c>
      <c r="G11" s="26"/>
      <c r="H11" s="7">
        <f t="shared" si="0"/>
        <v>0</v>
      </c>
      <c r="I11" s="10"/>
      <c r="J11" s="26">
        <v>21</v>
      </c>
      <c r="K11" s="7">
        <f t="shared" si="1"/>
        <v>0</v>
      </c>
      <c r="L11" s="47"/>
    </row>
    <row r="12" spans="1:12" ht="33" customHeight="1">
      <c r="A12" s="47"/>
      <c r="B12" s="5">
        <v>6</v>
      </c>
      <c r="C12" s="48">
        <v>361635</v>
      </c>
      <c r="D12" s="49" t="s">
        <v>55</v>
      </c>
      <c r="E12" s="5" t="s">
        <v>9</v>
      </c>
      <c r="F12" s="6">
        <v>1</v>
      </c>
      <c r="G12" s="26"/>
      <c r="H12" s="7">
        <f aca="true" t="shared" si="2" ref="H12:H16">F12*G12</f>
        <v>0</v>
      </c>
      <c r="I12" s="10"/>
      <c r="J12" s="26">
        <v>21</v>
      </c>
      <c r="K12" s="7">
        <f aca="true" t="shared" si="3" ref="K12:K16">H12*((100+J12)/100)</f>
        <v>0</v>
      </c>
      <c r="L12" s="47"/>
    </row>
    <row r="13" spans="1:12" ht="33" customHeight="1">
      <c r="A13" s="47"/>
      <c r="B13" s="5">
        <v>7</v>
      </c>
      <c r="C13" s="48">
        <v>361636</v>
      </c>
      <c r="D13" s="49" t="s">
        <v>56</v>
      </c>
      <c r="E13" s="5" t="s">
        <v>9</v>
      </c>
      <c r="F13" s="6">
        <v>1</v>
      </c>
      <c r="G13" s="26"/>
      <c r="H13" s="7">
        <f t="shared" si="2"/>
        <v>0</v>
      </c>
      <c r="I13" s="10"/>
      <c r="J13" s="26">
        <v>21</v>
      </c>
      <c r="K13" s="7">
        <f t="shared" si="3"/>
        <v>0</v>
      </c>
      <c r="L13" s="47"/>
    </row>
    <row r="14" spans="1:12" ht="33" customHeight="1">
      <c r="A14" s="47"/>
      <c r="B14" s="5">
        <v>8</v>
      </c>
      <c r="C14" s="48">
        <v>403227</v>
      </c>
      <c r="D14" s="49" t="s">
        <v>57</v>
      </c>
      <c r="E14" s="5" t="s">
        <v>9</v>
      </c>
      <c r="F14" s="6">
        <v>1</v>
      </c>
      <c r="G14" s="26"/>
      <c r="H14" s="7">
        <f t="shared" si="2"/>
        <v>0</v>
      </c>
      <c r="I14" s="10"/>
      <c r="J14" s="26">
        <v>21</v>
      </c>
      <c r="K14" s="7">
        <f t="shared" si="3"/>
        <v>0</v>
      </c>
      <c r="L14" s="47"/>
    </row>
    <row r="15" spans="1:12" ht="33" customHeight="1">
      <c r="A15" s="47"/>
      <c r="B15" s="5">
        <v>9</v>
      </c>
      <c r="C15" s="48" t="s">
        <v>58</v>
      </c>
      <c r="D15" s="49" t="s">
        <v>59</v>
      </c>
      <c r="E15" s="5" t="s">
        <v>9</v>
      </c>
      <c r="F15" s="6">
        <v>1</v>
      </c>
      <c r="G15" s="26"/>
      <c r="H15" s="7">
        <f t="shared" si="2"/>
        <v>0</v>
      </c>
      <c r="I15" s="10"/>
      <c r="J15" s="26">
        <v>21</v>
      </c>
      <c r="K15" s="7">
        <f t="shared" si="3"/>
        <v>0</v>
      </c>
      <c r="L15" s="47"/>
    </row>
    <row r="16" spans="1:12" ht="33" customHeight="1">
      <c r="A16" s="47"/>
      <c r="B16" s="5">
        <v>10</v>
      </c>
      <c r="C16" s="48">
        <v>403355</v>
      </c>
      <c r="D16" s="49" t="s">
        <v>60</v>
      </c>
      <c r="E16" s="5" t="s">
        <v>9</v>
      </c>
      <c r="F16" s="6">
        <v>1</v>
      </c>
      <c r="G16" s="26"/>
      <c r="H16" s="7">
        <f t="shared" si="2"/>
        <v>0</v>
      </c>
      <c r="I16" s="10"/>
      <c r="J16" s="26">
        <v>21</v>
      </c>
      <c r="K16" s="7">
        <f t="shared" si="3"/>
        <v>0</v>
      </c>
      <c r="L16" s="47"/>
    </row>
    <row r="17" spans="1:12" ht="33" customHeight="1">
      <c r="A17" s="35"/>
      <c r="B17" s="5">
        <v>11</v>
      </c>
      <c r="C17" s="48">
        <v>419415</v>
      </c>
      <c r="D17" s="49" t="s">
        <v>61</v>
      </c>
      <c r="E17" s="5" t="s">
        <v>9</v>
      </c>
      <c r="F17" s="6">
        <v>7</v>
      </c>
      <c r="G17" s="26"/>
      <c r="H17" s="7">
        <f aca="true" t="shared" si="4" ref="H17:H19">F17*G17</f>
        <v>0</v>
      </c>
      <c r="I17" s="10"/>
      <c r="J17" s="26">
        <v>21</v>
      </c>
      <c r="K17" s="7">
        <f aca="true" t="shared" si="5" ref="K17:K19">H17*((100+J17)/100)</f>
        <v>0</v>
      </c>
      <c r="L17" s="35"/>
    </row>
    <row r="18" spans="1:12" ht="33" customHeight="1">
      <c r="A18" s="47"/>
      <c r="B18" s="5">
        <v>12</v>
      </c>
      <c r="C18" s="48" t="s">
        <v>62</v>
      </c>
      <c r="D18" s="49" t="s">
        <v>63</v>
      </c>
      <c r="E18" s="5" t="s">
        <v>9</v>
      </c>
      <c r="F18" s="6">
        <v>1</v>
      </c>
      <c r="G18" s="26"/>
      <c r="H18" s="7">
        <f t="shared" si="4"/>
        <v>0</v>
      </c>
      <c r="I18" s="10"/>
      <c r="J18" s="26">
        <v>21</v>
      </c>
      <c r="K18" s="7">
        <f t="shared" si="5"/>
        <v>0</v>
      </c>
      <c r="L18" s="47"/>
    </row>
    <row r="19" spans="1:12" ht="33" customHeight="1">
      <c r="A19" s="47"/>
      <c r="B19" s="5">
        <v>13</v>
      </c>
      <c r="C19" s="48">
        <v>437103</v>
      </c>
      <c r="D19" s="49" t="s">
        <v>64</v>
      </c>
      <c r="E19" s="5" t="s">
        <v>9</v>
      </c>
      <c r="F19" s="6">
        <v>3</v>
      </c>
      <c r="G19" s="26"/>
      <c r="H19" s="7">
        <f t="shared" si="4"/>
        <v>0</v>
      </c>
      <c r="I19" s="10"/>
      <c r="J19" s="26">
        <v>21</v>
      </c>
      <c r="K19" s="7">
        <f t="shared" si="5"/>
        <v>0</v>
      </c>
      <c r="L19" s="47"/>
    </row>
    <row r="20" spans="1:12" ht="33" customHeight="1">
      <c r="A20" s="47"/>
      <c r="B20" s="5">
        <v>14</v>
      </c>
      <c r="C20" s="48">
        <v>447152</v>
      </c>
      <c r="D20" s="49" t="s">
        <v>65</v>
      </c>
      <c r="E20" s="5" t="s">
        <v>9</v>
      </c>
      <c r="F20" s="6">
        <v>1</v>
      </c>
      <c r="G20" s="26"/>
      <c r="H20" s="7">
        <f aca="true" t="shared" si="6" ref="H20:H21">F20*G20</f>
        <v>0</v>
      </c>
      <c r="I20" s="10"/>
      <c r="J20" s="26">
        <v>21</v>
      </c>
      <c r="K20" s="7">
        <f aca="true" t="shared" si="7" ref="K20:K21">H20*((100+J20)/100)</f>
        <v>0</v>
      </c>
      <c r="L20" s="47"/>
    </row>
    <row r="21" spans="1:12" ht="33" customHeight="1">
      <c r="A21" s="47"/>
      <c r="B21" s="5">
        <v>15</v>
      </c>
      <c r="C21" s="48">
        <v>987654</v>
      </c>
      <c r="D21" s="49" t="s">
        <v>66</v>
      </c>
      <c r="E21" s="5" t="s">
        <v>9</v>
      </c>
      <c r="F21" s="6">
        <v>1</v>
      </c>
      <c r="G21" s="26"/>
      <c r="H21" s="7">
        <f t="shared" si="6"/>
        <v>0</v>
      </c>
      <c r="I21" s="10"/>
      <c r="J21" s="26">
        <v>21</v>
      </c>
      <c r="K21" s="7">
        <f t="shared" si="7"/>
        <v>0</v>
      </c>
      <c r="L21" s="47"/>
    </row>
    <row r="22" spans="2:11" ht="30" customHeight="1">
      <c r="B22" s="76" t="s">
        <v>14</v>
      </c>
      <c r="C22" s="77"/>
      <c r="D22" s="77"/>
      <c r="E22" s="77"/>
      <c r="F22" s="78"/>
      <c r="G22" s="37" t="s">
        <v>15</v>
      </c>
      <c r="H22" s="38">
        <f>SUM(H7:H21)</f>
        <v>0</v>
      </c>
      <c r="I22" s="8"/>
      <c r="J22" s="39" t="s">
        <v>16</v>
      </c>
      <c r="K22" s="38">
        <f>SUM(K7:K21)</f>
        <v>0</v>
      </c>
    </row>
    <row r="23" spans="2:11" ht="15">
      <c r="B23" s="2"/>
      <c r="C23" s="2"/>
      <c r="D23" s="2"/>
      <c r="E23" s="2"/>
      <c r="F23" s="2"/>
      <c r="G23" s="3"/>
      <c r="H23" s="2"/>
      <c r="I23" s="2"/>
      <c r="J23" s="2"/>
      <c r="K23" s="2"/>
    </row>
    <row r="24" spans="2:11" ht="18" customHeight="1">
      <c r="B24" s="2" t="s">
        <v>18</v>
      </c>
      <c r="C24" s="2"/>
      <c r="D24" s="2"/>
      <c r="E24" s="2"/>
      <c r="F24" s="2"/>
      <c r="G24" s="3"/>
      <c r="H24" s="2"/>
      <c r="I24" s="2"/>
      <c r="J24" s="2"/>
      <c r="K24" s="2"/>
    </row>
    <row r="25" spans="2:11" ht="36.75" customHeight="1">
      <c r="B25" s="75" t="s">
        <v>45</v>
      </c>
      <c r="C25" s="75"/>
      <c r="D25" s="75"/>
      <c r="E25" s="75"/>
      <c r="F25" s="75"/>
      <c r="G25" s="75"/>
      <c r="H25" s="75"/>
      <c r="I25" s="75"/>
      <c r="J25" s="75"/>
      <c r="K25" s="75"/>
    </row>
    <row r="26" spans="2:11" ht="30" customHeight="1">
      <c r="B26" s="2"/>
      <c r="C26" s="2"/>
      <c r="D26" s="2"/>
      <c r="E26" s="2"/>
      <c r="F26" s="2"/>
      <c r="G26" s="3"/>
      <c r="H26" s="2"/>
      <c r="I26" s="2"/>
      <c r="J26" s="2"/>
      <c r="K26" s="2"/>
    </row>
  </sheetData>
  <sheetProtection algorithmName="SHA-512" hashValue="c5JFFOZvkcJhF+SKR7w6JmPpULWmi2/OKeDYR4+tOPBouiZCdQvhtIxMtlDe1PycmSHdpABGUa4Y8f16fjab8g==" saltValue="p7wgKytP0IvN9BgBs96NUg==" spinCount="100000" sheet="1" formatColumns="0" formatRows="0"/>
  <mergeCells count="10">
    <mergeCell ref="B25:K25"/>
    <mergeCell ref="B22:F22"/>
    <mergeCell ref="G4:I4"/>
    <mergeCell ref="B1:K1"/>
    <mergeCell ref="B2:C2"/>
    <mergeCell ref="B3:C3"/>
    <mergeCell ref="D2:K2"/>
    <mergeCell ref="D3:K3"/>
    <mergeCell ref="B4:C4"/>
    <mergeCell ref="E4:F4"/>
  </mergeCells>
  <printOptions/>
  <pageMargins left="0.3937007874015748" right="0.3937007874015748" top="0.5905511811023623" bottom="0.5905511811023623" header="0.31496062992125984" footer="0.31496062992125984"/>
  <pageSetup fitToHeight="0" fitToWidth="1" horizontalDpi="600" verticalDpi="600" orientation="landscape" paperSize="9" r:id="rId1"/>
  <headerFooter>
    <oddHeader>&amp;LPříloha č. 5_a: Nabídková cena A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N19"/>
  <sheetViews>
    <sheetView workbookViewId="0" topLeftCell="A1">
      <selection activeCell="Q10" sqref="Q10"/>
    </sheetView>
  </sheetViews>
  <sheetFormatPr defaultColWidth="8.8515625" defaultRowHeight="15"/>
  <cols>
    <col min="1" max="1" width="2.8515625" style="2" customWidth="1"/>
    <col min="2" max="2" width="5.7109375" style="1" customWidth="1"/>
    <col min="3" max="3" width="8.57421875" style="1" customWidth="1"/>
    <col min="4" max="4" width="35.7109375" style="1" customWidth="1"/>
    <col min="5" max="5" width="15.421875" style="1" customWidth="1"/>
    <col min="6" max="6" width="5.00390625" style="1" bestFit="1" customWidth="1"/>
    <col min="7" max="7" width="5.00390625" style="1" customWidth="1"/>
    <col min="8" max="8" width="5.421875" style="1" customWidth="1"/>
    <col min="9" max="9" width="19.7109375" style="1" customWidth="1"/>
    <col min="10" max="10" width="1.1484375" style="1" customWidth="1"/>
    <col min="11" max="11" width="15.421875" style="1" customWidth="1"/>
    <col min="12" max="12" width="19.7109375" style="4" customWidth="1"/>
    <col min="13" max="13" width="15.421875" style="1" customWidth="1"/>
    <col min="14" max="14" width="19.7109375" style="1" customWidth="1"/>
    <col min="15" max="15" width="17.8515625" style="2" customWidth="1"/>
    <col min="16" max="16384" width="8.8515625" style="1" customWidth="1"/>
  </cols>
  <sheetData>
    <row r="1" spans="2:14" ht="45" customHeight="1">
      <c r="B1" s="68" t="s">
        <v>24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2:14" ht="30" customHeight="1">
      <c r="B2" s="83" t="s">
        <v>3</v>
      </c>
      <c r="C2" s="83"/>
      <c r="D2" s="110" t="str">
        <f>'Souhrnný list'!D2:H2</f>
        <v>Zařízení pro provoz sterilizace pro Městskou nemocnici Dvůr Králové nad Labem</v>
      </c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15">
      <c r="B3" s="83" t="s">
        <v>0</v>
      </c>
      <c r="C3" s="83"/>
      <c r="D3" s="111" t="s">
        <v>48</v>
      </c>
      <c r="E3" s="111"/>
      <c r="F3" s="111"/>
      <c r="G3" s="111"/>
      <c r="H3" s="111"/>
      <c r="I3" s="111"/>
      <c r="J3" s="111"/>
      <c r="K3" s="111"/>
      <c r="L3" s="111"/>
      <c r="M3" s="111"/>
      <c r="N3" s="111"/>
    </row>
    <row r="4" spans="2:14" ht="15">
      <c r="B4" s="83" t="s">
        <v>23</v>
      </c>
      <c r="C4" s="83"/>
      <c r="D4" s="116">
        <f>'Souhrnný list'!D4</f>
        <v>0</v>
      </c>
      <c r="E4" s="116"/>
      <c r="F4" s="116"/>
      <c r="G4" s="116"/>
      <c r="H4" s="116"/>
      <c r="I4" s="115" t="str">
        <f>'Souhrnný list'!E4</f>
        <v>IČO:</v>
      </c>
      <c r="J4" s="115"/>
      <c r="K4" s="115" t="str">
        <f>'Souhrnný list'!F4</f>
        <v>DIČ:</v>
      </c>
      <c r="L4" s="115"/>
      <c r="M4" s="53" t="s">
        <v>4</v>
      </c>
      <c r="N4" s="54">
        <f>'Souhrnný list'!H4</f>
        <v>0</v>
      </c>
    </row>
    <row r="5" spans="2:14" ht="14.45" customHeight="1" thickBot="1">
      <c r="B5" s="2"/>
      <c r="C5" s="2"/>
      <c r="D5" s="2"/>
      <c r="E5" s="2"/>
      <c r="F5" s="2"/>
      <c r="G5" s="28"/>
      <c r="H5" s="28"/>
      <c r="I5" s="2"/>
      <c r="J5" s="2"/>
      <c r="K5" s="2"/>
      <c r="L5" s="3"/>
      <c r="M5" s="2"/>
      <c r="N5" s="2"/>
    </row>
    <row r="6" spans="2:14" s="2" customFormat="1" ht="30" customHeight="1">
      <c r="B6" s="103" t="s">
        <v>47</v>
      </c>
      <c r="C6" s="103"/>
      <c r="D6" s="104"/>
      <c r="E6" s="117" t="s">
        <v>44</v>
      </c>
      <c r="F6" s="120"/>
      <c r="G6" s="120"/>
      <c r="H6" s="120"/>
      <c r="I6" s="118"/>
      <c r="J6" s="18"/>
      <c r="K6" s="117" t="s">
        <v>30</v>
      </c>
      <c r="L6" s="118"/>
      <c r="M6" s="117" t="s">
        <v>31</v>
      </c>
      <c r="N6" s="118"/>
    </row>
    <row r="7" spans="2:14" s="2" customFormat="1" ht="45" customHeight="1" thickBot="1">
      <c r="B7" s="105"/>
      <c r="C7" s="105"/>
      <c r="D7" s="106"/>
      <c r="E7" s="100" t="s">
        <v>43</v>
      </c>
      <c r="F7" s="101"/>
      <c r="G7" s="101"/>
      <c r="H7" s="101"/>
      <c r="I7" s="102"/>
      <c r="J7" s="19"/>
      <c r="K7" s="100" t="s">
        <v>21</v>
      </c>
      <c r="L7" s="102"/>
      <c r="M7" s="100" t="s">
        <v>69</v>
      </c>
      <c r="N7" s="102"/>
    </row>
    <row r="8" spans="2:14" s="2" customFormat="1" ht="15" customHeight="1">
      <c r="B8" s="92" t="s">
        <v>1</v>
      </c>
      <c r="C8" s="86" t="s">
        <v>2</v>
      </c>
      <c r="D8" s="88" t="s">
        <v>5</v>
      </c>
      <c r="E8" s="90" t="s">
        <v>40</v>
      </c>
      <c r="F8" s="94" t="s">
        <v>36</v>
      </c>
      <c r="G8" s="95"/>
      <c r="H8" s="96"/>
      <c r="I8" s="36" t="s">
        <v>20</v>
      </c>
      <c r="J8" s="20"/>
      <c r="K8" s="90" t="s">
        <v>22</v>
      </c>
      <c r="L8" s="36" t="s">
        <v>20</v>
      </c>
      <c r="M8" s="90" t="s">
        <v>70</v>
      </c>
      <c r="N8" s="36" t="s">
        <v>20</v>
      </c>
    </row>
    <row r="9" spans="2:14" s="2" customFormat="1" ht="60.75" customHeight="1" thickBot="1">
      <c r="B9" s="93"/>
      <c r="C9" s="87"/>
      <c r="D9" s="89"/>
      <c r="E9" s="91"/>
      <c r="F9" s="97"/>
      <c r="G9" s="98"/>
      <c r="H9" s="99"/>
      <c r="I9" s="30" t="s">
        <v>39</v>
      </c>
      <c r="J9" s="21"/>
      <c r="K9" s="119"/>
      <c r="L9" s="16" t="s">
        <v>41</v>
      </c>
      <c r="M9" s="119"/>
      <c r="N9" s="16" t="s">
        <v>71</v>
      </c>
    </row>
    <row r="10" spans="2:14" s="35" customFormat="1" ht="33" customHeight="1">
      <c r="B10" s="5">
        <v>1</v>
      </c>
      <c r="C10" s="48">
        <v>253003</v>
      </c>
      <c r="D10" s="49" t="s">
        <v>50</v>
      </c>
      <c r="E10" s="31"/>
      <c r="F10" s="45" t="s">
        <v>37</v>
      </c>
      <c r="G10" s="50"/>
      <c r="H10" s="46" t="s">
        <v>38</v>
      </c>
      <c r="I10" s="32">
        <f>_xlfn.IFERROR((1/G10)*5*E10,0)</f>
        <v>0</v>
      </c>
      <c r="J10" s="33"/>
      <c r="K10" s="27"/>
      <c r="L10" s="14">
        <f>K10*200</f>
        <v>0</v>
      </c>
      <c r="M10" s="27"/>
      <c r="N10" s="14">
        <f>M10*80</f>
        <v>0</v>
      </c>
    </row>
    <row r="11" spans="2:14" s="47" customFormat="1" ht="33" customHeight="1">
      <c r="B11" s="5">
        <v>2</v>
      </c>
      <c r="C11" s="48">
        <v>261036</v>
      </c>
      <c r="D11" s="49" t="s">
        <v>51</v>
      </c>
      <c r="E11" s="31"/>
      <c r="F11" s="45" t="s">
        <v>37</v>
      </c>
      <c r="G11" s="50"/>
      <c r="H11" s="46" t="s">
        <v>38</v>
      </c>
      <c r="I11" s="32">
        <f>_xlfn.IFERROR((1/G11)*5*E11,0)</f>
        <v>0</v>
      </c>
      <c r="J11" s="33"/>
      <c r="K11" s="27"/>
      <c r="L11" s="14">
        <f>K11*200</f>
        <v>0</v>
      </c>
      <c r="M11" s="27"/>
      <c r="N11" s="14">
        <f>M11*80</f>
        <v>0</v>
      </c>
    </row>
    <row r="12" spans="2:14" s="47" customFormat="1" ht="33" customHeight="1" thickBot="1">
      <c r="B12" s="107" t="s">
        <v>67</v>
      </c>
      <c r="C12" s="108"/>
      <c r="D12" s="108"/>
      <c r="E12" s="108"/>
      <c r="F12" s="108"/>
      <c r="G12" s="108"/>
      <c r="H12" s="108"/>
      <c r="I12" s="109"/>
      <c r="J12" s="33"/>
      <c r="K12" s="112" t="s">
        <v>68</v>
      </c>
      <c r="L12" s="113"/>
      <c r="M12" s="113"/>
      <c r="N12" s="114"/>
    </row>
    <row r="13" spans="2:14" s="2" customFormat="1" ht="30" customHeight="1" thickBot="1">
      <c r="B13" s="84" t="s">
        <v>29</v>
      </c>
      <c r="C13" s="85"/>
      <c r="D13" s="85"/>
      <c r="E13" s="40"/>
      <c r="F13" s="41"/>
      <c r="G13" s="41"/>
      <c r="H13" s="41"/>
      <c r="I13" s="15">
        <f>SUM(I10:I12)</f>
        <v>0</v>
      </c>
      <c r="J13" s="34"/>
      <c r="K13" s="42"/>
      <c r="L13" s="15">
        <f>SUM(L10:L12)</f>
        <v>0</v>
      </c>
      <c r="M13" s="42"/>
      <c r="N13" s="15">
        <f>SUM(N10:N12)</f>
        <v>0</v>
      </c>
    </row>
    <row r="14" spans="2:14" ht="15.75" thickBot="1">
      <c r="B14" s="2"/>
      <c r="C14" s="2"/>
      <c r="D14" s="2"/>
      <c r="E14" s="2"/>
      <c r="F14" s="2"/>
      <c r="G14" s="28"/>
      <c r="H14" s="28"/>
      <c r="I14" s="13" t="s">
        <v>20</v>
      </c>
      <c r="J14" s="22"/>
      <c r="L14" s="13" t="s">
        <v>20</v>
      </c>
      <c r="M14" s="29"/>
      <c r="N14" s="13" t="s">
        <v>20</v>
      </c>
    </row>
    <row r="15" spans="2:14" ht="15.75" thickBot="1">
      <c r="B15" s="2"/>
      <c r="C15" s="2"/>
      <c r="D15" s="2"/>
      <c r="E15" s="2"/>
      <c r="F15" s="2"/>
      <c r="G15" s="28"/>
      <c r="H15" s="28"/>
      <c r="I15" s="17"/>
      <c r="J15" s="17"/>
      <c r="K15" s="2"/>
      <c r="L15" s="17"/>
      <c r="M15" s="2"/>
      <c r="N15" s="17"/>
    </row>
    <row r="16" spans="2:12" s="2" customFormat="1" ht="41.25" customHeight="1" thickBot="1">
      <c r="B16" s="80" t="s">
        <v>46</v>
      </c>
      <c r="C16" s="81"/>
      <c r="D16" s="81"/>
      <c r="E16" s="81"/>
      <c r="F16" s="81"/>
      <c r="G16" s="81"/>
      <c r="H16" s="82"/>
      <c r="I16" s="23">
        <f>I13+L13+N13</f>
        <v>0</v>
      </c>
      <c r="J16" s="25"/>
      <c r="K16" s="24" t="s">
        <v>25</v>
      </c>
      <c r="L16" s="3"/>
    </row>
    <row r="17" spans="7:12" s="2" customFormat="1" ht="30.6" customHeight="1">
      <c r="G17" s="28"/>
      <c r="H17" s="28"/>
      <c r="L17" s="3"/>
    </row>
    <row r="18" spans="2:14" s="2" customFormat="1" ht="18" customHeight="1">
      <c r="B18" s="11"/>
      <c r="C18" s="1"/>
      <c r="D18" s="1"/>
      <c r="E18" s="1"/>
      <c r="F18" s="1"/>
      <c r="G18" s="1"/>
      <c r="H18" s="1"/>
      <c r="I18" s="1"/>
      <c r="J18" s="1"/>
      <c r="K18" s="1"/>
      <c r="L18" s="4"/>
      <c r="M18" s="1"/>
      <c r="N18" s="1"/>
    </row>
    <row r="19" spans="2:14" s="2" customFormat="1" ht="18" customHeight="1">
      <c r="B19" s="1"/>
      <c r="C19" s="1"/>
      <c r="D19" s="1"/>
      <c r="E19" s="1"/>
      <c r="F19" s="1"/>
      <c r="G19" s="1"/>
      <c r="H19" s="1"/>
      <c r="I19" s="1"/>
      <c r="J19" s="1"/>
      <c r="K19" s="1"/>
      <c r="L19" s="4"/>
      <c r="M19" s="1"/>
      <c r="N19" s="1"/>
    </row>
    <row r="20" ht="18" customHeight="1"/>
  </sheetData>
  <sheetProtection algorithmName="SHA-512" hashValue="ZnirT/bytcCz5Tf/lz621s2ZSDWvfFgi5nu3xuCewymliydROwVAYiE/3CPe35u5WqZiohMKnqDqetCxbGO3lQ==" saltValue="GGU8kiOmAKrPGf24pDoBLg==" spinCount="100000" sheet="1" formatColumns="0" formatRows="0"/>
  <mergeCells count="27">
    <mergeCell ref="K12:N12"/>
    <mergeCell ref="K4:L4"/>
    <mergeCell ref="D4:H4"/>
    <mergeCell ref="I4:J4"/>
    <mergeCell ref="M6:N6"/>
    <mergeCell ref="M7:N7"/>
    <mergeCell ref="M8:M9"/>
    <mergeCell ref="K7:L7"/>
    <mergeCell ref="K8:K9"/>
    <mergeCell ref="K6:L6"/>
    <mergeCell ref="E6:I6"/>
    <mergeCell ref="B1:N1"/>
    <mergeCell ref="B2:C2"/>
    <mergeCell ref="B3:C3"/>
    <mergeCell ref="D2:N2"/>
    <mergeCell ref="D3:N3"/>
    <mergeCell ref="B16:H16"/>
    <mergeCell ref="B4:C4"/>
    <mergeCell ref="B13:D13"/>
    <mergeCell ref="C8:C9"/>
    <mergeCell ref="D8:D9"/>
    <mergeCell ref="E8:E9"/>
    <mergeCell ref="B8:B9"/>
    <mergeCell ref="F8:H9"/>
    <mergeCell ref="E7:I7"/>
    <mergeCell ref="B6:D7"/>
    <mergeCell ref="B12:I12"/>
  </mergeCells>
  <printOptions/>
  <pageMargins left="0.3937007874015748" right="0.3937007874015748" top="0.5905511811023623" bottom="0.5905511811023623" header="0.31496062992125984" footer="0.31496062992125984"/>
  <pageSetup fitToHeight="0" fitToWidth="1" horizontalDpi="600" verticalDpi="600" orientation="landscape" paperSize="9" scale="80" r:id="rId1"/>
  <headerFooter>
    <oddHeader>&amp;LPříloha č. 5_b: Nabídková cena B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Královéhradeckého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Michl Miroslav Ing.</dc:creator>
  <cp:keywords/>
  <dc:description/>
  <cp:lastModifiedBy>Michl Miroslav Ing.</cp:lastModifiedBy>
  <cp:lastPrinted>2023-03-22T15:09:55Z</cp:lastPrinted>
  <dcterms:created xsi:type="dcterms:W3CDTF">2019-10-21T13:53:46Z</dcterms:created>
  <dcterms:modified xsi:type="dcterms:W3CDTF">2023-03-30T15:24:07Z</dcterms:modified>
  <cp:category/>
  <cp:version/>
  <cp:contentType/>
  <cp:contentStatus/>
</cp:coreProperties>
</file>