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3e2bd4ec377d47b/Plocha/"/>
    </mc:Choice>
  </mc:AlternateContent>
  <xr:revisionPtr revIDLastSave="0" documentId="8_{9DE42331-8A2C-4DB4-A708-EAADCCCA5AC5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1 01 Pol" sheetId="12" r:id="rId4"/>
    <sheet name="SO 1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001 01 Pol'!$1:$7</definedName>
    <definedName name="_xlnm.Print_Titles" localSheetId="4">'SO 101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001 01 Pol'!$A$1:$Y$111</definedName>
    <definedName name="_xlnm.Print_Area" localSheetId="4">'SO 101 01 Pol'!$A$1:$Y$181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G44" i="1"/>
  <c r="F44" i="1"/>
  <c r="G43" i="1"/>
  <c r="F43" i="1"/>
  <c r="G42" i="1"/>
  <c r="F42" i="1"/>
  <c r="G41" i="1"/>
  <c r="F41" i="1"/>
  <c r="G39" i="1"/>
  <c r="F39" i="1"/>
  <c r="G180" i="13"/>
  <c r="BA80" i="13"/>
  <c r="BA15" i="13"/>
  <c r="BA10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I14" i="13"/>
  <c r="K14" i="13"/>
  <c r="M14" i="13"/>
  <c r="O14" i="13"/>
  <c r="Q14" i="13"/>
  <c r="V14" i="13"/>
  <c r="G19" i="13"/>
  <c r="I19" i="13"/>
  <c r="K19" i="13"/>
  <c r="M19" i="13"/>
  <c r="O19" i="13"/>
  <c r="Q19" i="13"/>
  <c r="V19" i="13"/>
  <c r="G23" i="13"/>
  <c r="M23" i="13" s="1"/>
  <c r="I23" i="13"/>
  <c r="K23" i="13"/>
  <c r="O23" i="13"/>
  <c r="Q23" i="13"/>
  <c r="V23" i="13"/>
  <c r="G28" i="13"/>
  <c r="M28" i="13" s="1"/>
  <c r="I28" i="13"/>
  <c r="K28" i="13"/>
  <c r="O28" i="13"/>
  <c r="Q28" i="13"/>
  <c r="V28" i="13"/>
  <c r="G39" i="13"/>
  <c r="M39" i="13" s="1"/>
  <c r="I39" i="13"/>
  <c r="K39" i="13"/>
  <c r="O39" i="13"/>
  <c r="Q39" i="13"/>
  <c r="V39" i="13"/>
  <c r="G42" i="13"/>
  <c r="I42" i="13"/>
  <c r="K42" i="13"/>
  <c r="M42" i="13"/>
  <c r="O42" i="13"/>
  <c r="Q42" i="13"/>
  <c r="V42" i="13"/>
  <c r="G45" i="13"/>
  <c r="G46" i="13"/>
  <c r="M46" i="13" s="1"/>
  <c r="M45" i="13" s="1"/>
  <c r="I46" i="13"/>
  <c r="I45" i="13" s="1"/>
  <c r="K46" i="13"/>
  <c r="K45" i="13" s="1"/>
  <c r="O46" i="13"/>
  <c r="O45" i="13" s="1"/>
  <c r="Q46" i="13"/>
  <c r="Q45" i="13" s="1"/>
  <c r="V46" i="13"/>
  <c r="V45" i="13" s="1"/>
  <c r="G60" i="13"/>
  <c r="I60" i="13"/>
  <c r="K60" i="13"/>
  <c r="M60" i="13"/>
  <c r="O60" i="13"/>
  <c r="Q60" i="13"/>
  <c r="V60" i="13"/>
  <c r="G69" i="13"/>
  <c r="I69" i="13"/>
  <c r="K69" i="13"/>
  <c r="M69" i="13"/>
  <c r="O69" i="13"/>
  <c r="Q69" i="13"/>
  <c r="V69" i="13"/>
  <c r="O78" i="13"/>
  <c r="G79" i="13"/>
  <c r="M79" i="13" s="1"/>
  <c r="I79" i="13"/>
  <c r="I78" i="13" s="1"/>
  <c r="K79" i="13"/>
  <c r="K78" i="13" s="1"/>
  <c r="O79" i="13"/>
  <c r="Q79" i="13"/>
  <c r="Q78" i="13" s="1"/>
  <c r="V79" i="13"/>
  <c r="V78" i="13" s="1"/>
  <c r="G88" i="13"/>
  <c r="I88" i="13"/>
  <c r="K88" i="13"/>
  <c r="M88" i="13"/>
  <c r="O88" i="13"/>
  <c r="Q88" i="13"/>
  <c r="V88" i="13"/>
  <c r="G90" i="13"/>
  <c r="I90" i="13"/>
  <c r="K90" i="13"/>
  <c r="M90" i="13"/>
  <c r="O90" i="13"/>
  <c r="Q90" i="13"/>
  <c r="V90" i="13"/>
  <c r="G94" i="13"/>
  <c r="AF180" i="13" s="1"/>
  <c r="I94" i="13"/>
  <c r="K94" i="13"/>
  <c r="O94" i="13"/>
  <c r="Q94" i="13"/>
  <c r="V94" i="13"/>
  <c r="G97" i="13"/>
  <c r="M97" i="13" s="1"/>
  <c r="I97" i="13"/>
  <c r="K97" i="13"/>
  <c r="O97" i="13"/>
  <c r="Q97" i="13"/>
  <c r="V97" i="13"/>
  <c r="G100" i="13"/>
  <c r="I100" i="13"/>
  <c r="K100" i="13"/>
  <c r="M100" i="13"/>
  <c r="O100" i="13"/>
  <c r="Q100" i="13"/>
  <c r="V100" i="13"/>
  <c r="G103" i="13"/>
  <c r="I103" i="13"/>
  <c r="K103" i="13"/>
  <c r="M103" i="13"/>
  <c r="O103" i="13"/>
  <c r="Q103" i="13"/>
  <c r="V103" i="13"/>
  <c r="G107" i="13"/>
  <c r="M107" i="13" s="1"/>
  <c r="I107" i="13"/>
  <c r="I106" i="13" s="1"/>
  <c r="K107" i="13"/>
  <c r="K106" i="13" s="1"/>
  <c r="O107" i="13"/>
  <c r="Q107" i="13"/>
  <c r="Q106" i="13" s="1"/>
  <c r="V107" i="13"/>
  <c r="V106" i="13" s="1"/>
  <c r="G110" i="13"/>
  <c r="M110" i="13" s="1"/>
  <c r="I110" i="13"/>
  <c r="K110" i="13"/>
  <c r="O110" i="13"/>
  <c r="Q110" i="13"/>
  <c r="V110" i="13"/>
  <c r="G113" i="13"/>
  <c r="I113" i="13"/>
  <c r="K113" i="13"/>
  <c r="M113" i="13"/>
  <c r="O113" i="13"/>
  <c r="Q113" i="13"/>
  <c r="V113" i="13"/>
  <c r="G115" i="13"/>
  <c r="M115" i="13" s="1"/>
  <c r="I115" i="13"/>
  <c r="K115" i="13"/>
  <c r="O115" i="13"/>
  <c r="Q115" i="13"/>
  <c r="V115" i="13"/>
  <c r="G117" i="13"/>
  <c r="M117" i="13" s="1"/>
  <c r="I117" i="13"/>
  <c r="K117" i="13"/>
  <c r="O117" i="13"/>
  <c r="Q117" i="13"/>
  <c r="V117" i="13"/>
  <c r="G119" i="13"/>
  <c r="I119" i="13"/>
  <c r="K119" i="13"/>
  <c r="M119" i="13"/>
  <c r="O119" i="13"/>
  <c r="Q119" i="13"/>
  <c r="V119" i="13"/>
  <c r="G121" i="13"/>
  <c r="I121" i="13"/>
  <c r="K121" i="13"/>
  <c r="M121" i="13"/>
  <c r="O121" i="13"/>
  <c r="Q121" i="13"/>
  <c r="V121" i="13"/>
  <c r="G123" i="13"/>
  <c r="M123" i="13" s="1"/>
  <c r="I123" i="13"/>
  <c r="K123" i="13"/>
  <c r="O123" i="13"/>
  <c r="O106" i="13" s="1"/>
  <c r="Q123" i="13"/>
  <c r="V123" i="13"/>
  <c r="G125" i="13"/>
  <c r="M125" i="13" s="1"/>
  <c r="I125" i="13"/>
  <c r="K125" i="13"/>
  <c r="O125" i="13"/>
  <c r="Q125" i="13"/>
  <c r="V125" i="13"/>
  <c r="G127" i="13"/>
  <c r="M127" i="13" s="1"/>
  <c r="I127" i="13"/>
  <c r="K127" i="13"/>
  <c r="O127" i="13"/>
  <c r="Q127" i="13"/>
  <c r="V127" i="13"/>
  <c r="G130" i="13"/>
  <c r="G129" i="13" s="1"/>
  <c r="I130" i="13"/>
  <c r="I129" i="13" s="1"/>
  <c r="K130" i="13"/>
  <c r="O130" i="13"/>
  <c r="O129" i="13" s="1"/>
  <c r="Q130" i="13"/>
  <c r="Q129" i="13" s="1"/>
  <c r="V130" i="13"/>
  <c r="V129" i="13" s="1"/>
  <c r="G144" i="13"/>
  <c r="I144" i="13"/>
  <c r="K144" i="13"/>
  <c r="K129" i="13" s="1"/>
  <c r="M144" i="13"/>
  <c r="O144" i="13"/>
  <c r="Q144" i="13"/>
  <c r="V144" i="13"/>
  <c r="G146" i="13"/>
  <c r="I146" i="13"/>
  <c r="K146" i="13"/>
  <c r="M146" i="13"/>
  <c r="O146" i="13"/>
  <c r="Q146" i="13"/>
  <c r="V146" i="13"/>
  <c r="G150" i="13"/>
  <c r="I150" i="13"/>
  <c r="K150" i="13"/>
  <c r="M150" i="13"/>
  <c r="O150" i="13"/>
  <c r="Q150" i="13"/>
  <c r="V150" i="13"/>
  <c r="G153" i="13"/>
  <c r="M153" i="13" s="1"/>
  <c r="I153" i="13"/>
  <c r="K153" i="13"/>
  <c r="O153" i="13"/>
  <c r="Q153" i="13"/>
  <c r="V153" i="13"/>
  <c r="G156" i="13"/>
  <c r="M156" i="13" s="1"/>
  <c r="I156" i="13"/>
  <c r="K156" i="13"/>
  <c r="O156" i="13"/>
  <c r="Q156" i="13"/>
  <c r="V156" i="13"/>
  <c r="G163" i="13"/>
  <c r="M163" i="13" s="1"/>
  <c r="I163" i="13"/>
  <c r="K163" i="13"/>
  <c r="O163" i="13"/>
  <c r="Q163" i="13"/>
  <c r="V163" i="13"/>
  <c r="G166" i="13"/>
  <c r="I166" i="13"/>
  <c r="K166" i="13"/>
  <c r="M166" i="13"/>
  <c r="O166" i="13"/>
  <c r="Q166" i="13"/>
  <c r="V166" i="13"/>
  <c r="G169" i="13"/>
  <c r="M169" i="13" s="1"/>
  <c r="I169" i="13"/>
  <c r="K169" i="13"/>
  <c r="O169" i="13"/>
  <c r="Q169" i="13"/>
  <c r="V169" i="13"/>
  <c r="G173" i="13"/>
  <c r="I173" i="13"/>
  <c r="K173" i="13"/>
  <c r="M173" i="13"/>
  <c r="O173" i="13"/>
  <c r="Q173" i="13"/>
  <c r="V173" i="13"/>
  <c r="G176" i="13"/>
  <c r="I176" i="13"/>
  <c r="K176" i="13"/>
  <c r="M176" i="13"/>
  <c r="O176" i="13"/>
  <c r="Q176" i="13"/>
  <c r="V176" i="13"/>
  <c r="AE180" i="13"/>
  <c r="G110" i="12"/>
  <c r="BA93" i="12"/>
  <c r="BA82" i="12"/>
  <c r="BA62" i="12"/>
  <c r="BA17" i="12"/>
  <c r="BA10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21" i="12"/>
  <c r="M21" i="12" s="1"/>
  <c r="I21" i="12"/>
  <c r="K21" i="12"/>
  <c r="O21" i="12"/>
  <c r="Q21" i="12"/>
  <c r="V21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9" i="12"/>
  <c r="M39" i="12" s="1"/>
  <c r="I39" i="12"/>
  <c r="K39" i="12"/>
  <c r="O39" i="12"/>
  <c r="Q39" i="12"/>
  <c r="V39" i="12"/>
  <c r="G41" i="12"/>
  <c r="I41" i="12"/>
  <c r="G42" i="12"/>
  <c r="M42" i="12" s="1"/>
  <c r="I42" i="12"/>
  <c r="K42" i="12"/>
  <c r="K41" i="12" s="1"/>
  <c r="O42" i="12"/>
  <c r="O41" i="12" s="1"/>
  <c r="Q42" i="12"/>
  <c r="Q41" i="12" s="1"/>
  <c r="V42" i="12"/>
  <c r="V41" i="12" s="1"/>
  <c r="G45" i="12"/>
  <c r="I45" i="12"/>
  <c r="K45" i="12"/>
  <c r="M45" i="12"/>
  <c r="O45" i="12"/>
  <c r="Q45" i="12"/>
  <c r="V45" i="12"/>
  <c r="G49" i="12"/>
  <c r="I49" i="12"/>
  <c r="K49" i="12"/>
  <c r="M49" i="12"/>
  <c r="O49" i="12"/>
  <c r="Q49" i="12"/>
  <c r="V49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7" i="12"/>
  <c r="V67" i="12"/>
  <c r="G68" i="12"/>
  <c r="M68" i="12" s="1"/>
  <c r="M67" i="12" s="1"/>
  <c r="I68" i="12"/>
  <c r="I67" i="12" s="1"/>
  <c r="K68" i="12"/>
  <c r="K67" i="12" s="1"/>
  <c r="O68" i="12"/>
  <c r="O67" i="12" s="1"/>
  <c r="Q68" i="12"/>
  <c r="Q67" i="12" s="1"/>
  <c r="V68" i="12"/>
  <c r="G72" i="12"/>
  <c r="M72" i="12" s="1"/>
  <c r="I72" i="12"/>
  <c r="K72" i="12"/>
  <c r="O72" i="12"/>
  <c r="Q72" i="12"/>
  <c r="V72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80" i="12"/>
  <c r="O80" i="12"/>
  <c r="Q80" i="12"/>
  <c r="G81" i="12"/>
  <c r="M81" i="12" s="1"/>
  <c r="M80" i="12" s="1"/>
  <c r="I81" i="12"/>
  <c r="I80" i="12" s="1"/>
  <c r="K81" i="12"/>
  <c r="K80" i="12" s="1"/>
  <c r="O81" i="12"/>
  <c r="Q81" i="12"/>
  <c r="V81" i="12"/>
  <c r="V80" i="12" s="1"/>
  <c r="G85" i="12"/>
  <c r="Q85" i="12"/>
  <c r="V85" i="12"/>
  <c r="G86" i="12"/>
  <c r="M86" i="12" s="1"/>
  <c r="I86" i="12"/>
  <c r="I85" i="12" s="1"/>
  <c r="K86" i="12"/>
  <c r="O86" i="12"/>
  <c r="O85" i="12" s="1"/>
  <c r="Q86" i="12"/>
  <c r="V86" i="12"/>
  <c r="G89" i="12"/>
  <c r="M89" i="12" s="1"/>
  <c r="I89" i="12"/>
  <c r="K89" i="12"/>
  <c r="K85" i="12" s="1"/>
  <c r="O89" i="12"/>
  <c r="Q89" i="12"/>
  <c r="V89" i="12"/>
  <c r="G91" i="12"/>
  <c r="I91" i="12"/>
  <c r="K91" i="12"/>
  <c r="M91" i="12"/>
  <c r="G92" i="12"/>
  <c r="I92" i="12"/>
  <c r="K92" i="12"/>
  <c r="M92" i="12"/>
  <c r="O92" i="12"/>
  <c r="O91" i="12" s="1"/>
  <c r="Q92" i="12"/>
  <c r="V92" i="12"/>
  <c r="V91" i="12" s="1"/>
  <c r="G95" i="12"/>
  <c r="I95" i="12"/>
  <c r="K95" i="12"/>
  <c r="M95" i="12"/>
  <c r="O95" i="12"/>
  <c r="Q95" i="12"/>
  <c r="Q91" i="12" s="1"/>
  <c r="V95" i="12"/>
  <c r="G98" i="12"/>
  <c r="O98" i="12"/>
  <c r="Q98" i="12"/>
  <c r="V98" i="12"/>
  <c r="G99" i="12"/>
  <c r="M99" i="12" s="1"/>
  <c r="M98" i="12" s="1"/>
  <c r="I99" i="12"/>
  <c r="I98" i="12" s="1"/>
  <c r="K99" i="12"/>
  <c r="K98" i="12" s="1"/>
  <c r="O99" i="12"/>
  <c r="Q99" i="12"/>
  <c r="V99" i="12"/>
  <c r="G104" i="12"/>
  <c r="M104" i="12" s="1"/>
  <c r="I104" i="12"/>
  <c r="K104" i="12"/>
  <c r="O104" i="12"/>
  <c r="Q104" i="12"/>
  <c r="V104" i="12"/>
  <c r="AE110" i="12"/>
  <c r="AF110" i="12"/>
  <c r="I20" i="1"/>
  <c r="I19" i="1"/>
  <c r="I18" i="1"/>
  <c r="I17" i="1"/>
  <c r="I16" i="1"/>
  <c r="I67" i="1"/>
  <c r="J66" i="1" s="1"/>
  <c r="AZ48" i="1"/>
  <c r="F45" i="1"/>
  <c r="G23" i="1" s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J61" i="1" l="1"/>
  <c r="J63" i="1"/>
  <c r="J59" i="1"/>
  <c r="J58" i="1"/>
  <c r="J60" i="1"/>
  <c r="J64" i="1"/>
  <c r="G26" i="1"/>
  <c r="A26" i="1"/>
  <c r="A23" i="1"/>
  <c r="G28" i="1"/>
  <c r="M106" i="13"/>
  <c r="M8" i="13"/>
  <c r="G106" i="13"/>
  <c r="G78" i="13"/>
  <c r="M130" i="13"/>
  <c r="M129" i="13" s="1"/>
  <c r="M94" i="13"/>
  <c r="M78" i="13" s="1"/>
  <c r="M41" i="12"/>
  <c r="M85" i="12"/>
  <c r="M8" i="12"/>
  <c r="G8" i="12"/>
  <c r="I21" i="1"/>
  <c r="J65" i="1"/>
  <c r="J62" i="1"/>
  <c r="J43" i="1"/>
  <c r="J39" i="1"/>
  <c r="J45" i="1" s="1"/>
  <c r="J42" i="1"/>
  <c r="J44" i="1"/>
  <c r="J41" i="1"/>
  <c r="H45" i="1"/>
  <c r="J67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3E00AE6C-B87D-4FC4-A580-4E308B578C9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2DC1F77-738C-4345-AF06-E45156AF33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803AFBC3-2AA4-48A3-819B-DAB8ABAE98B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2797CA1-1D5B-4FF9-A31D-6E4CCDA19C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<sst xmlns="http://schemas.openxmlformats.org/spreadsheetml/2006/main" count="1142" uniqueCount="361">
  <si>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</si>
  <si>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</si>
  <si>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</si>
  <si>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</si>
  <si>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</si>
  <si>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</si>
  <si>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</si>
  <si>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</si>
  <si>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</si>
  <si>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</si>
  <si>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</si>
  <si>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</si>
  <si>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</si>
  <si>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</si>
  <si>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</si>
  <si>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</si>
  <si>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</si>
  <si>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</si>
  <si>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</si>
  <si>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</si>
  <si>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</si>
  <si>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</si>
  <si>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</si>
  <si>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</si>
  <si>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</si>
  <si>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</si>
  <si>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</si>
  <si>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</si>
  <si>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</si>
  <si>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</si>
  <si>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</si>
  <si>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</si>
  <si>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</si>
  <si>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</si>
  <si>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</si>
  <si>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</si>
  <si>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</si>
  <si>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</si>
  <si>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</si>
  <si>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</si>
  <si>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</si>
  <si>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</si>
  <si>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</si>
  <si>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21156</t>
  </si>
  <si>
    <t>Sportovní hala pro tělesnou výchovu - Nová Paka</t>
  </si>
  <si>
    <t>Stavba</t>
  </si>
  <si>
    <t>Stavební objekt</t>
  </si>
  <si>
    <t>SO 001</t>
  </si>
  <si>
    <t>Hrubé terénní úpravy</t>
  </si>
  <si>
    <t>01</t>
  </si>
  <si>
    <t>Stavební rozpočet</t>
  </si>
  <si>
    <t>SO 101</t>
  </si>
  <si>
    <t>Komunikace a zpevněné plochy</t>
  </si>
  <si>
    <t>Celkem za stavbu</t>
  </si>
  <si>
    <t>CZK</t>
  </si>
  <si>
    <t>#POPS</t>
  </si>
  <si>
    <t>Popis stavby: 21156 - Sportovní hala pro tělesnou výchovu - Nová Paka</t>
  </si>
  <si>
    <t>#POPO</t>
  </si>
  <si>
    <t>Popis objektu: SO 001 - Hrubé terénní úpravy</t>
  </si>
  <si>
    <t>#POPR</t>
  </si>
  <si>
    <t>Popis rozpočtu: 01 - Stavební rozpočet</t>
  </si>
  <si>
    <t>Popis objektu: SO 101 - Komunikace a zpevněné plochy</t>
  </si>
  <si>
    <t>Rekapitulace dílů</t>
  </si>
  <si>
    <t>Typ dílu</t>
  </si>
  <si>
    <t>1</t>
  </si>
  <si>
    <t>Zemní práce</t>
  </si>
  <si>
    <t>11</t>
  </si>
  <si>
    <t>Přípravné a přidružené práce</t>
  </si>
  <si>
    <t>21</t>
  </si>
  <si>
    <t>Úprava podloží a základ.spáry</t>
  </si>
  <si>
    <t>56</t>
  </si>
  <si>
    <t>Podkladní vrstvy komunikací a zpevněných ploch</t>
  </si>
  <si>
    <t>59</t>
  </si>
  <si>
    <t>Dlažby a předlažby komunikací</t>
  </si>
  <si>
    <t>89</t>
  </si>
  <si>
    <t>Ostatní konstrukce na trubním vedení</t>
  </si>
  <si>
    <t>91</t>
  </si>
  <si>
    <t>Doplňující práce na komunikaci</t>
  </si>
  <si>
    <t>96</t>
  </si>
  <si>
    <t>Bourání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</si>
  <si>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</si>
  <si>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</si>
  <si>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</si>
  <si>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</si>
  <si>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</si>
  <si>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</si>
  <si>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</si>
  <si>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</si>
  <si>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</si>
  <si>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</si>
  <si>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</si>
  <si>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</si>
  <si>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</si>
  <si>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</si>
  <si>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</si>
  <si>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</si>
  <si>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</si>
  <si>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</si>
  <si>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</si>
  <si>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</si>
  <si>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</si>
  <si>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</si>
  <si>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</si>
  <si>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</si>
  <si>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</si>
  <si>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</si>
  <si>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</si>
  <si>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</si>
  <si>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</si>
  <si>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</si>
  <si>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</si>
  <si>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</si>
  <si>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</si>
  <si>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</si>
  <si>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121101101R00</t>
  </si>
  <si>
    <t>Sejmutí ornice s přemístěním na vzdálenost do 50 m</t>
  </si>
  <si>
    <t>m3</t>
  </si>
  <si>
    <t>800-1</t>
  </si>
  <si>
    <t>RTS 23/ I</t>
  </si>
  <si>
    <t>RTS 21/ II</t>
  </si>
  <si>
    <t>Práce</t>
  </si>
  <si>
    <t>Běžná</t>
  </si>
  <si>
    <t>POL1_</t>
  </si>
  <si>
    <t>nebo lesní půdy, s vodorovným přemístěním na hromady v místě upotřebení nebo na dočasné či trvalé skládky se složením</t>
  </si>
  <si>
    <t>SPI</t>
  </si>
  <si>
    <t>3780,00*0,10</t>
  </si>
  <si>
    <t>VV</t>
  </si>
  <si>
    <t>SPU</t>
  </si>
  <si>
    <t>122301103R00</t>
  </si>
  <si>
    <t>Odkopávky a  prokopávky nezapažené v hornině 4 přes 1 000 do 10 000 m3</t>
  </si>
  <si>
    <t>s přehozením výkopku na vzdálenost do 3 m nebo s naložením na dopravní prostředek,</t>
  </si>
  <si>
    <t>132301211R00</t>
  </si>
  <si>
    <t xml:space="preserve">Hloubení rýh šířky přes 60 do 200 cm do 100 m3, v hornině 4,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</si>
  <si>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</si>
  <si>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drenáž : </t>
  </si>
  <si>
    <t>70,00*0,40*0,20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</si>
  <si>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</si>
  <si>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</si>
  <si>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</si>
  <si>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(4150,00+5,60)-850,00</t>
  </si>
  <si>
    <t>162701109R00</t>
  </si>
  <si>
    <t>Vodorovné přemístění výkopku příplatek k ceně za každých dalších i započatých 1 000 m přes 10 000 m  z horniny 1 až 4</t>
  </si>
  <si>
    <t>3305,6*10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</si>
  <si>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</si>
  <si>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</si>
  <si>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</si>
  <si>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</si>
  <si>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</si>
  <si>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</si>
  <si>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</si>
  <si>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 xml:space="preserve">pro halu : </t>
  </si>
  <si>
    <t>1900,00</t>
  </si>
  <si>
    <t xml:space="preserve">pro zpevněné plochy : </t>
  </si>
  <si>
    <t>1880,00</t>
  </si>
  <si>
    <t>199000002R00</t>
  </si>
  <si>
    <t>Poplatky za skládku horniny 1- 4, skupina 17 05 04 z Katalogu odpadů</t>
  </si>
  <si>
    <t>Indiv</t>
  </si>
  <si>
    <t>113106121R00</t>
  </si>
  <si>
    <t>Rozebrání komunikací pro pěší s jakýmkoliv ložem a výplní spár  z betonových nebo kameninových dlaždic nebo tvarovek</t>
  </si>
  <si>
    <t>822-1</t>
  </si>
  <si>
    <t>s přemístěním hmot na skládku na vzdálenost do 3 m nebo s naložením na dopravní prostředek</t>
  </si>
  <si>
    <t>113106241R00</t>
  </si>
  <si>
    <t>Rozebrání vozovek a ploch s jakoukoliv výplní spár   v jakékoliv ploše, ze silničních panelů jakýchkoliv rozměrů, kladených do jakéhokoliv lože a se spárami zalitými živicí nebo cementovou maltou</t>
  </si>
  <si>
    <t>maltou</t>
  </si>
  <si>
    <t>POP</t>
  </si>
  <si>
    <t>113107620R00</t>
  </si>
  <si>
    <t>Odstranění podkladů nebo krytů z kameniva hrubého drceného, v ploše jednotlivě nad 50 m2, tloušťka vrstvy 200 mm</t>
  </si>
  <si>
    <t xml:space="preserve">dlažba : </t>
  </si>
  <si>
    <t>400,00+10,00</t>
  </si>
  <si>
    <t xml:space="preserve">panely : </t>
  </si>
  <si>
    <t>440,00</t>
  </si>
  <si>
    <t xml:space="preserve">štěrk : </t>
  </si>
  <si>
    <t>295,00</t>
  </si>
  <si>
    <t xml:space="preserve">beton : </t>
  </si>
  <si>
    <t>180,00</t>
  </si>
  <si>
    <t>113109315R00</t>
  </si>
  <si>
    <t>Odstranění podkladů nebo krytů z betonu prostého, v ploše jednotlivě do 50 m2, tloušťka vrstvy 150 mm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</si>
  <si>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</si>
  <si>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</si>
  <si>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</si>
  <si>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</si>
  <si>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113231436R00</t>
  </si>
  <si>
    <t>Bourání liniových odvodňovacích žabů zatížení D400, šířka žlabu 360 mm</t>
  </si>
  <si>
    <t>včetně betonového lože</t>
  </si>
  <si>
    <t>211571111R00</t>
  </si>
  <si>
    <t>Výplň odvodňovacích žeber štěrkopískem tříděným</t>
  </si>
  <si>
    <t>800-2</t>
  </si>
  <si>
    <t>do rýh bez zhutnění s úpravou povrchu výplně, s vytvořením průduchů z lomového kamene</t>
  </si>
  <si>
    <t>70,00*0,20*0,30</t>
  </si>
  <si>
    <t>212572111R00</t>
  </si>
  <si>
    <t>Lože pro trativody ze štěrkopísku tříděného</t>
  </si>
  <si>
    <t>70,00*0,20*0,10</t>
  </si>
  <si>
    <t>212753114R00</t>
  </si>
  <si>
    <t>Plastové drenážní trubky montáž ohebné plastové drenážní trubky do rýhy, DN 100, bez lože</t>
  </si>
  <si>
    <t>827-1</t>
  </si>
  <si>
    <t>28611223.AR</t>
  </si>
  <si>
    <t>Trubka plastová drenážní spoj: západkový; potrubí: jednovrstvé; materiál: PVC; povrch: žebrovaný; ohebná; DN = 100; vsakovací plocha = 34,0 cm2/m</t>
  </si>
  <si>
    <t>SPCM</t>
  </si>
  <si>
    <t>Specifikace</t>
  </si>
  <si>
    <t>POL3_</t>
  </si>
  <si>
    <t>70,00*1,015</t>
  </si>
  <si>
    <t>561471115R00</t>
  </si>
  <si>
    <t>Zřízení podkladu ze zeminy stabil. vápnem Road Mix tloušťka po zhutnění 250 mm</t>
  </si>
  <si>
    <t>bez přidání vylepšovacího materiálu, s rozprostřením, promísením, vlhčením, zhutněním, ošetřením vodou, popř. s rozrytím</t>
  </si>
  <si>
    <t>(1900,00+1880,00)+(25,00*10,00*4)</t>
  </si>
  <si>
    <t>919735123R00</t>
  </si>
  <si>
    <t>Řezání stávajících krytů nebo podkladů betonových, hloubky přes 100 do 150 mm</t>
  </si>
  <si>
    <t>včetně spotřeby vody</t>
  </si>
  <si>
    <t>91002</t>
  </si>
  <si>
    <t>vsakovací jáma 1,5x1,5x2,0 m, výkop, výplň z lomového kamene, odvoz přebytečné zeminy, na skládku zhotovitele</t>
  </si>
  <si>
    <t>kus</t>
  </si>
  <si>
    <t>Vlastní</t>
  </si>
  <si>
    <t>966006132R00</t>
  </si>
  <si>
    <t>Odstranění značek pro staničení nebo dopravních značek dopravních nebo orientačních   s betonovými patkami</t>
  </si>
  <si>
    <t>POL1_1</t>
  </si>
  <si>
    <t>s uložením hmot na skládku na vzdálenost do 3 m nebo s naložením na dopravní prostředek, se zásypem jam a jeho zhutněním</t>
  </si>
  <si>
    <t>976071111R00</t>
  </si>
  <si>
    <t>Vybourání kovových doplňkových konstrukcí madel a zábradlí  v jakémkoliv zdivu</t>
  </si>
  <si>
    <t>801-3</t>
  </si>
  <si>
    <t>vč.bet.patek</t>
  </si>
  <si>
    <t>979084216R00</t>
  </si>
  <si>
    <t>Vodorovná doprava vybouraných hmot po suchu bez naložení, ale se složením na vzdálenost do 5 km</t>
  </si>
  <si>
    <t>t</t>
  </si>
  <si>
    <t>POL1_9</t>
  </si>
  <si>
    <t xml:space="preserve">Demontážní hmotnosti z položek s pořadovými čísly: : </t>
  </si>
  <si>
    <t xml:space="preserve">8,9,10,11,12,13,21,22, : </t>
  </si>
  <si>
    <t>Součet: : 950,83405</t>
  </si>
  <si>
    <t>979990001R00</t>
  </si>
  <si>
    <t>Poplatek za skládku stavební suti, skupina 17 09 04 z Katalogu odpadů</t>
  </si>
  <si>
    <t>RTS 20/ I</t>
  </si>
  <si>
    <t>SUM</t>
  </si>
  <si>
    <t>END</t>
  </si>
  <si>
    <t>132301111R00</t>
  </si>
  <si>
    <t>Hloubení rýh šířky do 60 cm do 100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</si>
  <si>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</si>
  <si>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odvodňovací žlab : </t>
  </si>
  <si>
    <t>12,00*0,50*0,60</t>
  </si>
  <si>
    <t>133301101R00</t>
  </si>
  <si>
    <t>Hloubení šachet v hornině 4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</si>
  <si>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</si>
  <si>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 xml:space="preserve">ul.vpust : </t>
  </si>
  <si>
    <t>0,80*0,80*1,80*3</t>
  </si>
  <si>
    <t>1580,00*0,10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</si>
  <si>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</si>
  <si>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</si>
  <si>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</si>
  <si>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ul.vpusti : </t>
  </si>
  <si>
    <t>1,00</t>
  </si>
  <si>
    <t xml:space="preserve">vozovka : </t>
  </si>
  <si>
    <t>620,00+250,00</t>
  </si>
  <si>
    <t xml:space="preserve">parkovací stání : </t>
  </si>
  <si>
    <t>720,00</t>
  </si>
  <si>
    <t xml:space="preserve">nástupní plocha : </t>
  </si>
  <si>
    <t>250,00</t>
  </si>
  <si>
    <t xml:space="preserve">chodník : </t>
  </si>
  <si>
    <t>110,00+20,00+4,00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</si>
  <si>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</si>
  <si>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</si>
  <si>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</si>
  <si>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</si>
  <si>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182001113R00</t>
  </si>
  <si>
    <t>Plošná úprava terénu při nerovnostech terénu přes 50 do 100 mm, na svahu přes 1:2 do 1:1</t>
  </si>
  <si>
    <t>564851111R00</t>
  </si>
  <si>
    <t>Podklad ze štěrkodrti s rozprostřením a zhutněním frakce 0-63 mm, tloušťka po zhutnění 150 mm</t>
  </si>
  <si>
    <t>564932111R00</t>
  </si>
  <si>
    <t>Podklad nebo kryt z mechanicky zpevněného kameniva (MZK) tloušťka po zhutnění 100 mm</t>
  </si>
  <si>
    <t>s rozprostřením a zhutněním</t>
  </si>
  <si>
    <t xml:space="preserve">vozovka pod halou : </t>
  </si>
  <si>
    <t>134,00</t>
  </si>
  <si>
    <t>564922104R00</t>
  </si>
  <si>
    <t xml:space="preserve">Mlatový kryt z mechanicky zpevněného kameniva (MZK) frakce 0-4 mm tloušťka po zhutnění 40 mm,  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</si>
  <si>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</si>
  <si>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</si>
  <si>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</si>
  <si>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620,00</t>
  </si>
  <si>
    <t xml:space="preserve">varovný pás : </t>
  </si>
  <si>
    <t>4,20</t>
  </si>
  <si>
    <t>596291113R00</t>
  </si>
  <si>
    <t>Řezání zámkové dlažby tloušťky 80 mm</t>
  </si>
  <si>
    <t>596715041R00</t>
  </si>
  <si>
    <t>Kladení vodicí linie pro nevidomé a slabozraké z dlažby tloušťky 80 mm, osazené do lože z kamenné drtě, tloušťky 40 mm</t>
  </si>
  <si>
    <t xml:space="preserve">uměl.vodící linie : </t>
  </si>
  <si>
    <t>20,00</t>
  </si>
  <si>
    <t>59245040T01</t>
  </si>
  <si>
    <t>Dlažba zámková SLP s vodicí linií přírodní 40/40/8, dlažba pro nevidomé</t>
  </si>
  <si>
    <t>20,00*1,01</t>
  </si>
  <si>
    <t>592451158R</t>
  </si>
  <si>
    <t>dlažba betonová dvouvrstvá, skladebná; obdélník; dlaždice pro nevidomé; červená; l = 200 mm; š = 100 mm; tl. 80,0 mm</t>
  </si>
  <si>
    <t>4,20*1,01</t>
  </si>
  <si>
    <t>592451170T01</t>
  </si>
  <si>
    <t>Dlažba betonová 20x20x8 cm přírodní - distanční</t>
  </si>
  <si>
    <t>620,00*1,01</t>
  </si>
  <si>
    <t>592451171T01</t>
  </si>
  <si>
    <t>Dlažba betonová 20x20x8 cm červená - distanční</t>
  </si>
  <si>
    <t>250,00*1,01</t>
  </si>
  <si>
    <t>895941311R00</t>
  </si>
  <si>
    <t>Zřízení vpusti kanalizační uliční z betonových dílců  typ UVB - 50</t>
  </si>
  <si>
    <t>včetně zřízení lože ze štěrkopísku,</t>
  </si>
  <si>
    <t>899204111R00</t>
  </si>
  <si>
    <t>Osazení mříží litinových o hmotnost jednotlivě přes 150 kg</t>
  </si>
  <si>
    <t>včetně rámů a košů na bahno,</t>
  </si>
  <si>
    <t>552430910R</t>
  </si>
  <si>
    <t>mříž vtoková; litina; rozměr 500x500 mm; únosnost D 400 kN</t>
  </si>
  <si>
    <t>RTS 17/ I</t>
  </si>
  <si>
    <t>55343910R</t>
  </si>
  <si>
    <t>koš kalový; pozink; kruhový; pro rám 500 x 500 mm mm</t>
  </si>
  <si>
    <t>59223820R</t>
  </si>
  <si>
    <t>skruž železobetonová s osazením na bahenní koš; TBV; DN = 500,0 mm; h = 290,0 mm; s = 50,00 mm; Pu 30 kN/m; beton C 35/45</t>
  </si>
  <si>
    <t>59223821R</t>
  </si>
  <si>
    <t>prstenec betonový; DN = 660,0 mm; h = 180,0 mm; s = 100,00 mm; beton C 35/45</t>
  </si>
  <si>
    <t>59223823R</t>
  </si>
  <si>
    <t>dno uliční vpusti beton; TBV; Di = 495,0 mm; h = 626 mm; t = 50 mm; beton C 35/45; Pu 30 kN/m</t>
  </si>
  <si>
    <t>59223824R</t>
  </si>
  <si>
    <t>skruž železobetonová s výtokem; TBV; DN = 500,0 mm; h = 590,0 mm; s = 50,00 mm; Pu 30 kN/m; beton C 35/45</t>
  </si>
  <si>
    <t>59223825R</t>
  </si>
  <si>
    <t>skruž železobetonová TBV; DN = 500,0 mm; h = 290,0 mm; s = 50,00 mm; Pu 30 kN/m; beton C 35/45</t>
  </si>
  <si>
    <t>59223826R</t>
  </si>
  <si>
    <t>skruž železobetonová TBV; DN = 500,0 mm; h = 590,0 mm; s = 50,00 mm; Pu 30 kN/m; beton C 35/45</t>
  </si>
  <si>
    <t>914001121RT6</t>
  </si>
  <si>
    <t>Osazení a montáž svislých dopravních značek sloupek, do betonového základu a AL patky, včetně dodávky sloupku a značky</t>
  </si>
  <si>
    <t xml:space="preserve">IP12+O1 : </t>
  </si>
  <si>
    <t xml:space="preserve">IP11a : </t>
  </si>
  <si>
    <t>2,00</t>
  </si>
  <si>
    <t xml:space="preserve">IZ6a : </t>
  </si>
  <si>
    <t xml:space="preserve">P4 : </t>
  </si>
  <si>
    <t xml:space="preserve">IZ6b : </t>
  </si>
  <si>
    <t xml:space="preserve">E8d, E9 : </t>
  </si>
  <si>
    <t>4,00</t>
  </si>
  <si>
    <t>915711111R00</t>
  </si>
  <si>
    <t>Vodorovné značení krytů stříkané barvou, bílou, dělicích čar šířky 120 mm</t>
  </si>
  <si>
    <t>915721111R00</t>
  </si>
  <si>
    <t>Vodorovné značení krytů stříkané barvou, bílou, stopčar, zeber, stínů, šipek, nápisů, přechodů apod.</t>
  </si>
  <si>
    <t xml:space="preserve">symbol O1 : </t>
  </si>
  <si>
    <t>1,00*3</t>
  </si>
  <si>
    <t>915791111R00</t>
  </si>
  <si>
    <t>Předznačení pro vodorovné značení pro dělící čáry, vodící proužky</t>
  </si>
  <si>
    <t>stříkané barvou nebo prováděné z nátěrových hmot</t>
  </si>
  <si>
    <t>915791112R00</t>
  </si>
  <si>
    <t xml:space="preserve">Předznačení pro vodorovné značení pro stopčáry, zebry,stíny, šipky, nápisy, přechody 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</si>
  <si>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</si>
  <si>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</si>
  <si>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</si>
  <si>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290,00</t>
  </si>
  <si>
    <t>190,00</t>
  </si>
  <si>
    <t xml:space="preserve">rozhraní dlažba/mlat : </t>
  </si>
  <si>
    <t>35,00</t>
  </si>
  <si>
    <t>91001</t>
  </si>
  <si>
    <t>dodání a osazení nádvorní vpusti</t>
  </si>
  <si>
    <t>plastová mříž 150/150 mm, protizápachová uzávěra, spodní odtok DN 110</t>
  </si>
  <si>
    <t>dodání a osazení mikroštěrbinové vpusti  trouby 260/210 mm,délky 11,5 m s příčně vyztuženými spárami, vpusťový a čistící kus s litinovou mříží D400 kN</t>
  </si>
  <si>
    <t>soubor</t>
  </si>
  <si>
    <t>na betonovou desku tl. 100 mm uloženou na 100 mm šp (dle manuálu výrobce)</t>
  </si>
  <si>
    <t>59217420R</t>
  </si>
  <si>
    <t>obrubník chodníkový materiál beton; l = 1000,0 mm; š = 100,0 mm; h = 200,0 mm; barva šedá</t>
  </si>
  <si>
    <t>190,00*1,01</t>
  </si>
  <si>
    <t>35,00*1,01</t>
  </si>
  <si>
    <t>59217488R</t>
  </si>
  <si>
    <t>obrubník silniční materiál beton; l = 1000,0 mm; š = 150,0 mm; h = 250,0 mm; barva šedá</t>
  </si>
  <si>
    <t>59217490R</t>
  </si>
  <si>
    <t>obrubník silniční nájezdový; materiál beton; l = 1000,0 mm; š = 150,0 mm; h = 150,0 mm; barva šedá</t>
  </si>
  <si>
    <t>100,00*1,01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</si>
</sst>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jr8loKD+Zaal97Ot2eq/nlbz3zgtRVziGffuOzun22jMlkXHtEO9atC4NnCJGIOyaolNk1bU6W8w2PEb7PyKLw==" saltValue="kkcBoTE5Wf4yXPdZlP9YA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SUMIF(F58:F66,A16,I58:I66)+SUMIF(F58:F66,"PSU",I58:I66)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SUMIF(F58:F66,A17,I58:I66)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SUMIF(F58:F66,A18,I58:I66)</f>
        <v>0</v>
      </c>
      <c r="J18" s="85"/>
    </row>
    <row r="19" spans="1:10" ht="23.25" customHeight="1" x14ac:dyDescent="0.2">
      <c r="A19" s="196" t="s">
        <v>83</v>
      </c>
      <c r="B19" s="38" t="s">
        <v>27</v>
      </c>
      <c r="C19" s="62"/>
      <c r="D19" s="63"/>
      <c r="E19" s="83"/>
      <c r="F19" s="84"/>
      <c r="G19" s="83"/>
      <c r="H19" s="84"/>
      <c r="I19" s="83">
        <f>SUMIF(F58:F66,A19,I58:I66)</f>
        <v>0</v>
      </c>
      <c r="J19" s="85"/>
    </row>
    <row r="20" spans="1:10" ht="23.25" customHeight="1" x14ac:dyDescent="0.2">
      <c r="A20" s="196" t="s">
        <v>84</v>
      </c>
      <c r="B20" s="38" t="s">
        <v>28</v>
      </c>
      <c r="C20" s="62"/>
      <c r="D20" s="63"/>
      <c r="E20" s="83"/>
      <c r="F20" s="84"/>
      <c r="G20" s="83"/>
      <c r="H20" s="84"/>
      <c r="I20" s="83">
        <f>SUMIF(F58:F66,A20,I58:I66)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52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52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'SO 001 01 Pol'!AE110+'SO 101 01 Pol'!AE180</f>
        <v>0</v>
      </c>
      <c r="G39" s="147">
        <f>'SO 001 01 Pol'!AF110+'SO 101 01 Pol'!AF180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52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52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'SO 001 01 Pol'!AE110</f>
        <v>0</v>
      </c>
      <c r="G41" s="153">
        <f>'SO 001 01 Pol'!AF110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52" ht="25.5" customHeight="1" x14ac:dyDescent="0.2">
      <c r="A42" s="134">
        <v>3</v>
      </c>
      <c r="B42" s="155" t="s">
        <v>49</v>
      </c>
      <c r="C42" s="145" t="s">
        <v>50</v>
      </c>
      <c r="D42" s="145"/>
      <c r="E42" s="145"/>
      <c r="F42" s="156">
        <f>'SO 001 01 Pol'!AE110</f>
        <v>0</v>
      </c>
      <c r="G42" s="148">
        <f>'SO 001 01 Pol'!AF110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52" ht="25.5" customHeight="1" x14ac:dyDescent="0.2">
      <c r="A43" s="134">
        <v>2</v>
      </c>
      <c r="B43" s="150" t="s">
        <v>51</v>
      </c>
      <c r="C43" s="151" t="s">
        <v>52</v>
      </c>
      <c r="D43" s="151"/>
      <c r="E43" s="151"/>
      <c r="F43" s="152">
        <f>'SO 101 01 Pol'!AE180</f>
        <v>0</v>
      </c>
      <c r="G43" s="153">
        <f>'SO 101 01 Pol'!AF180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52" ht="25.5" customHeight="1" x14ac:dyDescent="0.2">
      <c r="A44" s="134">
        <v>3</v>
      </c>
      <c r="B44" s="155" t="s">
        <v>49</v>
      </c>
      <c r="C44" s="145" t="s">
        <v>50</v>
      </c>
      <c r="D44" s="145"/>
      <c r="E44" s="145"/>
      <c r="F44" s="156">
        <f>'SO 101 01 Pol'!AE180</f>
        <v>0</v>
      </c>
      <c r="G44" s="148">
        <f>'SO 101 01 Pol'!AF180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52" ht="25.5" customHeight="1" x14ac:dyDescent="0.2">
      <c r="A45" s="134"/>
      <c r="B45" s="157" t="s">
        <v>53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52" x14ac:dyDescent="0.2">
      <c r="A47" t="s">
        <v>55</v>
      </c>
      <c r="B47" t="s">
        <v>56</v>
      </c>
    </row>
    <row r="48" spans="1:52" x14ac:dyDescent="0.2">
      <c r="B48" s="174" t="s">
        <v>56</v>
      </c>
      <c r="C48" s="174"/>
      <c r="D48" s="174"/>
      <c r="E48" s="174"/>
      <c r="F48" s="174"/>
      <c r="G48" s="174"/>
      <c r="H48" s="174"/>
      <c r="I48" s="174"/>
      <c r="J48" s="174"/>
      <c r="AZ48" s="173" t="str">
        <f>B48</f>
        <v>Popis stavby: 21156 - Sportovní hala pro tělesnou výchovu - Nová Paka</v>
      </c>
    </row>
    <row r="49" spans="1:10" x14ac:dyDescent="0.2">
      <c r="A49" t="s">
        <v>57</v>
      </c>
      <c r="B49" t="s">
        <v>58</v>
      </c>
    </row>
    <row r="50" spans="1:10" x14ac:dyDescent="0.2">
      <c r="A50" t="s">
        <v>59</v>
      </c>
      <c r="B50" t="s">
        <v>60</v>
      </c>
    </row>
    <row r="51" spans="1:10" x14ac:dyDescent="0.2">
      <c r="A51" t="s">
        <v>57</v>
      </c>
      <c r="B51" t="s">
        <v>61</v>
      </c>
    </row>
    <row r="52" spans="1:10" x14ac:dyDescent="0.2">
      <c r="A52" t="s">
        <v>59</v>
      </c>
      <c r="B52" t="s">
        <v>60</v>
      </c>
    </row>
    <row r="55" spans="1:10" ht="15.75" x14ac:dyDescent="0.25">
      <c r="B55" s="175" t="s">
        <v>62</v>
      </c>
    </row>
    <row r="57" spans="1:10" ht="25.5" customHeight="1" x14ac:dyDescent="0.2">
      <c r="A57" s="177"/>
      <c r="B57" s="180" t="s">
        <v>17</v>
      </c>
      <c r="C57" s="180" t="s">
        <v>5</v>
      </c>
      <c r="D57" s="181"/>
      <c r="E57" s="181"/>
      <c r="F57" s="182" t="s">
        <v>63</v>
      </c>
      <c r="G57" s="182"/>
      <c r="H57" s="182"/>
      <c r="I57" s="182" t="s">
        <v>29</v>
      </c>
      <c r="J57" s="182" t="s">
        <v>0</v>
      </c>
    </row>
    <row r="58" spans="1:10" ht="36.75" customHeight="1" x14ac:dyDescent="0.2">
      <c r="A58" s="178"/>
      <c r="B58" s="183" t="s">
        <v>64</v>
      </c>
      <c r="C58" s="184" t="s">
        <v>65</v>
      </c>
      <c r="D58" s="185"/>
      <c r="E58" s="185"/>
      <c r="F58" s="192" t="s">
        <v>24</v>
      </c>
      <c r="G58" s="193"/>
      <c r="H58" s="193"/>
      <c r="I58" s="193">
        <f>'SO 001 01 Pol'!G8+'SO 101 01 Pol'!G8</f>
        <v>0</v>
      </c>
      <c r="J58" s="189" t="str">
        <f>IF(I67=0,"",I58/I67*100)</f>
        <v/>
      </c>
    </row>
    <row r="59" spans="1:10" ht="36.75" customHeight="1" x14ac:dyDescent="0.2">
      <c r="A59" s="178"/>
      <c r="B59" s="183" t="s">
        <v>66</v>
      </c>
      <c r="C59" s="184" t="s">
        <v>67</v>
      </c>
      <c r="D59" s="185"/>
      <c r="E59" s="185"/>
      <c r="F59" s="192" t="s">
        <v>24</v>
      </c>
      <c r="G59" s="193"/>
      <c r="H59" s="193"/>
      <c r="I59" s="193">
        <f>'SO 001 01 Pol'!G41</f>
        <v>0</v>
      </c>
      <c r="J59" s="189" t="str">
        <f>IF(I67=0,"",I59/I67*100)</f>
        <v/>
      </c>
    </row>
    <row r="60" spans="1:10" ht="36.75" customHeight="1" x14ac:dyDescent="0.2">
      <c r="A60" s="178"/>
      <c r="B60" s="183" t="s">
        <v>68</v>
      </c>
      <c r="C60" s="184" t="s">
        <v>69</v>
      </c>
      <c r="D60" s="185"/>
      <c r="E60" s="185"/>
      <c r="F60" s="192" t="s">
        <v>24</v>
      </c>
      <c r="G60" s="193"/>
      <c r="H60" s="193"/>
      <c r="I60" s="193">
        <f>'SO 001 01 Pol'!G67</f>
        <v>0</v>
      </c>
      <c r="J60" s="189" t="str">
        <f>IF(I67=0,"",I60/I67*100)</f>
        <v/>
      </c>
    </row>
    <row r="61" spans="1:10" ht="36.75" customHeight="1" x14ac:dyDescent="0.2">
      <c r="A61" s="178"/>
      <c r="B61" s="183" t="s">
        <v>70</v>
      </c>
      <c r="C61" s="184" t="s">
        <v>71</v>
      </c>
      <c r="D61" s="185"/>
      <c r="E61" s="185"/>
      <c r="F61" s="192" t="s">
        <v>24</v>
      </c>
      <c r="G61" s="193"/>
      <c r="H61" s="193"/>
      <c r="I61" s="193">
        <f>'SO 001 01 Pol'!G80+'SO 101 01 Pol'!G45</f>
        <v>0</v>
      </c>
      <c r="J61" s="189" t="str">
        <f>IF(I67=0,"",I61/I67*100)</f>
        <v/>
      </c>
    </row>
    <row r="62" spans="1:10" ht="36.75" customHeight="1" x14ac:dyDescent="0.2">
      <c r="A62" s="178"/>
      <c r="B62" s="183" t="s">
        <v>72</v>
      </c>
      <c r="C62" s="184" t="s">
        <v>73</v>
      </c>
      <c r="D62" s="185"/>
      <c r="E62" s="185"/>
      <c r="F62" s="192" t="s">
        <v>24</v>
      </c>
      <c r="G62" s="193"/>
      <c r="H62" s="193"/>
      <c r="I62" s="193">
        <f>'SO 101 01 Pol'!G78</f>
        <v>0</v>
      </c>
      <c r="J62" s="189" t="str">
        <f>IF(I67=0,"",I62/I67*100)</f>
        <v/>
      </c>
    </row>
    <row r="63" spans="1:10" ht="36.75" customHeight="1" x14ac:dyDescent="0.2">
      <c r="A63" s="178"/>
      <c r="B63" s="183" t="s">
        <v>74</v>
      </c>
      <c r="C63" s="184" t="s">
        <v>75</v>
      </c>
      <c r="D63" s="185"/>
      <c r="E63" s="185"/>
      <c r="F63" s="192" t="s">
        <v>24</v>
      </c>
      <c r="G63" s="193"/>
      <c r="H63" s="193"/>
      <c r="I63" s="193">
        <f>'SO 101 01 Pol'!G106</f>
        <v>0</v>
      </c>
      <c r="J63" s="189" t="str">
        <f>IF(I67=0,"",I63/I67*100)</f>
        <v/>
      </c>
    </row>
    <row r="64" spans="1:10" ht="36.75" customHeight="1" x14ac:dyDescent="0.2">
      <c r="A64" s="178"/>
      <c r="B64" s="183" t="s">
        <v>76</v>
      </c>
      <c r="C64" s="184" t="s">
        <v>77</v>
      </c>
      <c r="D64" s="185"/>
      <c r="E64" s="185"/>
      <c r="F64" s="192" t="s">
        <v>24</v>
      </c>
      <c r="G64" s="193"/>
      <c r="H64" s="193"/>
      <c r="I64" s="193">
        <f>'SO 001 01 Pol'!G85+'SO 101 01 Pol'!G129</f>
        <v>0</v>
      </c>
      <c r="J64" s="189" t="str">
        <f>IF(I67=0,"",I64/I67*100)</f>
        <v/>
      </c>
    </row>
    <row r="65" spans="1:10" ht="36.75" customHeight="1" x14ac:dyDescent="0.2">
      <c r="A65" s="178"/>
      <c r="B65" s="183" t="s">
        <v>78</v>
      </c>
      <c r="C65" s="184" t="s">
        <v>79</v>
      </c>
      <c r="D65" s="185"/>
      <c r="E65" s="185"/>
      <c r="F65" s="192" t="s">
        <v>24</v>
      </c>
      <c r="G65" s="193"/>
      <c r="H65" s="193"/>
      <c r="I65" s="193">
        <f>'SO 001 01 Pol'!G91</f>
        <v>0</v>
      </c>
      <c r="J65" s="189" t="str">
        <f>IF(I67=0,"",I65/I67*100)</f>
        <v/>
      </c>
    </row>
    <row r="66" spans="1:10" ht="36.75" customHeight="1" x14ac:dyDescent="0.2">
      <c r="A66" s="178"/>
      <c r="B66" s="183" t="s">
        <v>80</v>
      </c>
      <c r="C66" s="184" t="s">
        <v>81</v>
      </c>
      <c r="D66" s="185"/>
      <c r="E66" s="185"/>
      <c r="F66" s="192" t="s">
        <v>82</v>
      </c>
      <c r="G66" s="193"/>
      <c r="H66" s="193"/>
      <c r="I66" s="193">
        <f>'SO 001 01 Pol'!G98</f>
        <v>0</v>
      </c>
      <c r="J66" s="189" t="str">
        <f>IF(I67=0,"",I66/I67*100)</f>
        <v/>
      </c>
    </row>
    <row r="67" spans="1:10" ht="25.5" customHeight="1" x14ac:dyDescent="0.2">
      <c r="A67" s="179"/>
      <c r="B67" s="186" t="s">
        <v>1</v>
      </c>
      <c r="C67" s="187"/>
      <c r="D67" s="188"/>
      <c r="E67" s="188"/>
      <c r="F67" s="194"/>
      <c r="G67" s="195"/>
      <c r="H67" s="195"/>
      <c r="I67" s="195">
        <f>SUM(I58:I66)</f>
        <v>0</v>
      </c>
      <c r="J67" s="190">
        <f>SUM(J58:J66)</f>
        <v>0</v>
      </c>
    </row>
    <row r="68" spans="1:10" x14ac:dyDescent="0.2">
      <c r="F68" s="133"/>
      <c r="G68" s="133"/>
      <c r="H68" s="133"/>
      <c r="I68" s="133"/>
      <c r="J68" s="191"/>
    </row>
    <row r="69" spans="1:10" x14ac:dyDescent="0.2">
      <c r="F69" s="133"/>
      <c r="G69" s="133"/>
      <c r="H69" s="133"/>
      <c r="I69" s="133"/>
      <c r="J69" s="191"/>
    </row>
    <row r="70" spans="1:10" x14ac:dyDescent="0.2">
      <c r="F70" s="133"/>
      <c r="G70" s="133"/>
      <c r="H70" s="133"/>
      <c r="I70" s="133"/>
      <c r="J70" s="191"/>
    </row>
  </sheetData>
  <sheetProtection algorithmName="SHA-512" hashValue="UuFvu5N/ngBWQCFFWmtSx9CvD3ZlMJHICzLEhxo0d+nasop/ZFNLMZZ/cS10rBDxHkFQiDzaQHJL1Xk+t/C6Zg==" saltValue="/7FDNFfwFLlODLxrWretZ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5:E65"/>
    <mergeCell ref="C66:E66"/>
    <mergeCell ref="C60:E60"/>
    <mergeCell ref="C61:E61"/>
    <mergeCell ref="C62:E62"/>
    <mergeCell ref="C63:E63"/>
    <mergeCell ref="C64:E64"/>
    <mergeCell ref="C44:E44"/>
    <mergeCell ref="B45:E45"/>
    <mergeCell ref="B48:J48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i1YDa99PcesvPjTycAurrLYoUAEZeLVoMKRuVhdX+ESursL0OLl8Ku1m/7y3eEW/JZsW6riwR4C/SASa/a9yuA==" saltValue="nWV76vekXNX9jZLZMvW18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5EDEA-DE09-49B5-A506-F68186E8C1C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85</v>
      </c>
      <c r="B1" s="197"/>
      <c r="C1" s="197"/>
      <c r="D1" s="197"/>
      <c r="E1" s="197"/>
      <c r="F1" s="197"/>
      <c r="G1" s="197"/>
      <c r="AG1" t="s">
        <v>86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87</v>
      </c>
    </row>
    <row r="3" spans="1:60" ht="24.95" customHeight="1" x14ac:dyDescent="0.2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87</v>
      </c>
      <c r="AG3" t="s">
        <v>88</v>
      </c>
    </row>
    <row r="4" spans="1:60" ht="24.95" customHeight="1" x14ac:dyDescent="0.2">
      <c r="A4" s="202" t="s">
        <v>9</v>
      </c>
      <c r="B4" s="203" t="s">
        <v>49</v>
      </c>
      <c r="C4" s="204" t="s">
        <v>50</v>
      </c>
      <c r="D4" s="205"/>
      <c r="E4" s="205"/>
      <c r="F4" s="205"/>
      <c r="G4" s="206"/>
      <c r="AG4" t="s">
        <v>89</v>
      </c>
    </row>
    <row r="5" spans="1:60" x14ac:dyDescent="0.2">
      <c r="D5" s="10"/>
    </row>
    <row r="6" spans="1:60" ht="38.25" x14ac:dyDescent="0.2">
      <c r="A6" s="208" t="s">
        <v>90</v>
      </c>
      <c r="B6" s="210" t="s">
        <v>91</v>
      </c>
      <c r="C6" s="210" t="s">
        <v>92</v>
      </c>
      <c r="D6" s="209" t="s">
        <v>93</v>
      </c>
      <c r="E6" s="208" t="s">
        <v>94</v>
      </c>
      <c r="F6" s="207" t="s">
        <v>95</v>
      </c>
      <c r="G6" s="208" t="s">
        <v>29</v>
      </c>
      <c r="H6" s="211" t="s">
        <v>30</v>
      </c>
      <c r="I6" s="211" t="s">
        <v>96</v>
      </c>
      <c r="J6" s="211" t="s">
        <v>31</v>
      </c>
      <c r="K6" s="211" t="s">
        <v>97</v>
      </c>
      <c r="L6" s="211" t="s">
        <v>98</v>
      </c>
      <c r="M6" s="211" t="s">
        <v>99</v>
      </c>
      <c r="N6" s="211" t="s">
        <v>100</v>
      </c>
      <c r="O6" s="211" t="s">
        <v>101</v>
      </c>
      <c r="P6" s="211" t="s">
        <v>102</v>
      </c>
      <c r="Q6" s="211" t="s">
        <v>103</v>
      </c>
      <c r="R6" s="211" t="s">
        <v>104</v>
      </c>
      <c r="S6" s="211" t="s">
        <v>105</v>
      </c>
      <c r="T6" s="211" t="s">
        <v>106</v>
      </c>
      <c r="U6" s="211" t="s">
        <v>107</v>
      </c>
      <c r="V6" s="211" t="s">
        <v>108</v>
      </c>
      <c r="W6" s="211" t="s">
        <v>109</v>
      </c>
      <c r="X6" s="211" t="s">
        <v>110</v>
      </c>
      <c r="Y6" s="211" t="s">
        <v>111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112</v>
      </c>
      <c r="B8" s="227" t="s">
        <v>64</v>
      </c>
      <c r="C8" s="246" t="s">
        <v>65</v>
      </c>
      <c r="D8" s="228"/>
      <c r="E8" s="229"/>
      <c r="F8" s="230"/>
      <c r="G8" s="230">
        <f>SUMIF(AG9:AG40,"&lt;&gt;NOR",G9:G40)</f>
        <v>0</v>
      </c>
      <c r="H8" s="230"/>
      <c r="I8" s="230">
        <f>SUM(I9:I40)</f>
        <v>0</v>
      </c>
      <c r="J8" s="230"/>
      <c r="K8" s="230">
        <f>SUM(K9:K40)</f>
        <v>0</v>
      </c>
      <c r="L8" s="230"/>
      <c r="M8" s="230">
        <f>SUM(M9:M40)</f>
        <v>0</v>
      </c>
      <c r="N8" s="229"/>
      <c r="O8" s="229">
        <f>SUM(O9:O40)</f>
        <v>0</v>
      </c>
      <c r="P8" s="229"/>
      <c r="Q8" s="229">
        <f>SUM(Q9:Q40)</f>
        <v>0</v>
      </c>
      <c r="R8" s="230"/>
      <c r="S8" s="230"/>
      <c r="T8" s="231"/>
      <c r="U8" s="225"/>
      <c r="V8" s="225">
        <f>SUM(V9:V40)</f>
        <v>831.12999999999988</v>
      </c>
      <c r="W8" s="225"/>
      <c r="X8" s="225"/>
      <c r="Y8" s="225"/>
      <c r="AG8" t="s">
        <v>113</v>
      </c>
    </row>
    <row r="9" spans="1:60" outlineLevel="1" x14ac:dyDescent="0.2">
      <c r="A9" s="233">
        <v>1</v>
      </c>
      <c r="B9" s="234" t="s">
        <v>114</v>
      </c>
      <c r="C9" s="247" t="s">
        <v>115</v>
      </c>
      <c r="D9" s="235" t="s">
        <v>116</v>
      </c>
      <c r="E9" s="236">
        <v>378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 t="s">
        <v>117</v>
      </c>
      <c r="S9" s="238" t="s">
        <v>118</v>
      </c>
      <c r="T9" s="239" t="s">
        <v>119</v>
      </c>
      <c r="U9" s="222">
        <v>9.7000000000000003E-2</v>
      </c>
      <c r="V9" s="222">
        <f>ROUND(E9*U9,2)</f>
        <v>36.67</v>
      </c>
      <c r="W9" s="222"/>
      <c r="X9" s="222" t="s">
        <v>120</v>
      </c>
      <c r="Y9" s="222" t="s">
        <v>121</v>
      </c>
      <c r="Z9" s="212"/>
      <c r="AA9" s="212"/>
      <c r="AB9" s="212"/>
      <c r="AC9" s="212"/>
      <c r="AD9" s="212"/>
      <c r="AE9" s="212"/>
      <c r="AF9" s="212"/>
      <c r="AG9" s="212" t="s">
        <v>122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8" t="s">
        <v>123</v>
      </c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0" t="str">
        <f>C10</f>
        <v>nebo lesní půdy, s vodorovným přemístěním na hromady v místě upotřebení nebo na dočasné či trvalé skládky se složením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49" t="s">
        <v>125</v>
      </c>
      <c r="D11" s="223"/>
      <c r="E11" s="224">
        <v>378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19"/>
      <c r="B12" s="220"/>
      <c r="C12" s="250"/>
      <c r="D12" s="242"/>
      <c r="E12" s="242"/>
      <c r="F12" s="242"/>
      <c r="G12" s="24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127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3">
        <v>2</v>
      </c>
      <c r="B13" s="234" t="s">
        <v>128</v>
      </c>
      <c r="C13" s="247" t="s">
        <v>129</v>
      </c>
      <c r="D13" s="235" t="s">
        <v>116</v>
      </c>
      <c r="E13" s="236">
        <v>4150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 t="s">
        <v>117</v>
      </c>
      <c r="S13" s="238" t="s">
        <v>118</v>
      </c>
      <c r="T13" s="239" t="s">
        <v>119</v>
      </c>
      <c r="U13" s="222">
        <v>0.157</v>
      </c>
      <c r="V13" s="222">
        <f>ROUND(E13*U13,2)</f>
        <v>651.54999999999995</v>
      </c>
      <c r="W13" s="222"/>
      <c r="X13" s="222" t="s">
        <v>120</v>
      </c>
      <c r="Y13" s="222" t="s">
        <v>121</v>
      </c>
      <c r="Z13" s="212"/>
      <c r="AA13" s="212"/>
      <c r="AB13" s="212"/>
      <c r="AC13" s="212"/>
      <c r="AD13" s="212"/>
      <c r="AE13" s="212"/>
      <c r="AF13" s="212"/>
      <c r="AG13" s="212" t="s">
        <v>122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48" t="s">
        <v>130</v>
      </c>
      <c r="D14" s="241"/>
      <c r="E14" s="241"/>
      <c r="F14" s="241"/>
      <c r="G14" s="241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124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0"/>
      <c r="D15" s="242"/>
      <c r="E15" s="242"/>
      <c r="F15" s="242"/>
      <c r="G15" s="24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127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3">
        <v>3</v>
      </c>
      <c r="B16" s="234" t="s">
        <v>131</v>
      </c>
      <c r="C16" s="247" t="s">
        <v>132</v>
      </c>
      <c r="D16" s="235" t="s">
        <v>116</v>
      </c>
      <c r="E16" s="236">
        <v>5.6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8" t="s">
        <v>117</v>
      </c>
      <c r="S16" s="238" t="s">
        <v>118</v>
      </c>
      <c r="T16" s="239" t="s">
        <v>119</v>
      </c>
      <c r="U16" s="222">
        <v>0.35</v>
      </c>
      <c r="V16" s="222">
        <f>ROUND(E16*U16,2)</f>
        <v>1.96</v>
      </c>
      <c r="W16" s="222"/>
      <c r="X16" s="222" t="s">
        <v>120</v>
      </c>
      <c r="Y16" s="222" t="s">
        <v>121</v>
      </c>
      <c r="Z16" s="212"/>
      <c r="AA16" s="212"/>
      <c r="AB16" s="212"/>
      <c r="AC16" s="212"/>
      <c r="AD16" s="212"/>
      <c r="AE16" s="212"/>
      <c r="AF16" s="212"/>
      <c r="AG16" s="212" t="s">
        <v>122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33.75" outlineLevel="2" x14ac:dyDescent="0.2">
      <c r="A17" s="219"/>
      <c r="B17" s="220"/>
      <c r="C17" s="248" t="s">
        <v>133</v>
      </c>
      <c r="D17" s="241"/>
      <c r="E17" s="241"/>
      <c r="F17" s="241"/>
      <c r="G17" s="241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124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40" t="str">
        <f>C17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49" t="s">
        <v>134</v>
      </c>
      <c r="D18" s="223"/>
      <c r="E18" s="224"/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126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49" t="s">
        <v>135</v>
      </c>
      <c r="D19" s="223"/>
      <c r="E19" s="224">
        <v>5.6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126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0"/>
      <c r="D20" s="242"/>
      <c r="E20" s="242"/>
      <c r="F20" s="242"/>
      <c r="G20" s="24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3">
        <v>4</v>
      </c>
      <c r="B21" s="234" t="s">
        <v>136</v>
      </c>
      <c r="C21" s="247" t="s">
        <v>137</v>
      </c>
      <c r="D21" s="235" t="s">
        <v>116</v>
      </c>
      <c r="E21" s="236">
        <v>3305.6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8" t="s">
        <v>117</v>
      </c>
      <c r="S21" s="238" t="s">
        <v>118</v>
      </c>
      <c r="T21" s="239" t="s">
        <v>119</v>
      </c>
      <c r="U21" s="222">
        <v>1.0999999999999999E-2</v>
      </c>
      <c r="V21" s="222">
        <f>ROUND(E21*U21,2)</f>
        <v>36.36</v>
      </c>
      <c r="W21" s="222"/>
      <c r="X21" s="222" t="s">
        <v>120</v>
      </c>
      <c r="Y21" s="222" t="s">
        <v>121</v>
      </c>
      <c r="Z21" s="212"/>
      <c r="AA21" s="212"/>
      <c r="AB21" s="212"/>
      <c r="AC21" s="212"/>
      <c r="AD21" s="212"/>
      <c r="AE21" s="212"/>
      <c r="AF21" s="212"/>
      <c r="AG21" s="212" t="s">
        <v>122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48" t="s">
        <v>138</v>
      </c>
      <c r="D22" s="241"/>
      <c r="E22" s="241"/>
      <c r="F22" s="241"/>
      <c r="G22" s="241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124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49" t="s">
        <v>139</v>
      </c>
      <c r="D23" s="223"/>
      <c r="E23" s="224">
        <v>3305.6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126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0"/>
      <c r="D24" s="242"/>
      <c r="E24" s="242"/>
      <c r="F24" s="242"/>
      <c r="G24" s="24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33">
        <v>5</v>
      </c>
      <c r="B25" s="234" t="s">
        <v>140</v>
      </c>
      <c r="C25" s="247" t="s">
        <v>141</v>
      </c>
      <c r="D25" s="235" t="s">
        <v>116</v>
      </c>
      <c r="E25" s="236">
        <v>33056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8" t="s">
        <v>117</v>
      </c>
      <c r="S25" s="238" t="s">
        <v>118</v>
      </c>
      <c r="T25" s="239" t="s">
        <v>119</v>
      </c>
      <c r="U25" s="222">
        <v>0</v>
      </c>
      <c r="V25" s="222">
        <f>ROUND(E25*U25,2)</f>
        <v>0</v>
      </c>
      <c r="W25" s="222"/>
      <c r="X25" s="222" t="s">
        <v>120</v>
      </c>
      <c r="Y25" s="222" t="s">
        <v>121</v>
      </c>
      <c r="Z25" s="212"/>
      <c r="AA25" s="212"/>
      <c r="AB25" s="212"/>
      <c r="AC25" s="212"/>
      <c r="AD25" s="212"/>
      <c r="AE25" s="212"/>
      <c r="AF25" s="212"/>
      <c r="AG25" s="212" t="s">
        <v>122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48" t="s">
        <v>138</v>
      </c>
      <c r="D26" s="241"/>
      <c r="E26" s="241"/>
      <c r="F26" s="241"/>
      <c r="G26" s="241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49" t="s">
        <v>142</v>
      </c>
      <c r="D27" s="223"/>
      <c r="E27" s="224">
        <v>33056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126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0"/>
      <c r="D28" s="242"/>
      <c r="E28" s="242"/>
      <c r="F28" s="242"/>
      <c r="G28" s="24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127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33.75" outlineLevel="1" x14ac:dyDescent="0.2">
      <c r="A29" s="233">
        <v>6</v>
      </c>
      <c r="B29" s="234" t="s">
        <v>143</v>
      </c>
      <c r="C29" s="247" t="s">
        <v>144</v>
      </c>
      <c r="D29" s="235" t="s">
        <v>116</v>
      </c>
      <c r="E29" s="236">
        <v>850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8" t="s">
        <v>117</v>
      </c>
      <c r="S29" s="238" t="s">
        <v>118</v>
      </c>
      <c r="T29" s="239" t="s">
        <v>119</v>
      </c>
      <c r="U29" s="222">
        <v>4.2999999999999997E-2</v>
      </c>
      <c r="V29" s="222">
        <f>ROUND(E29*U29,2)</f>
        <v>36.549999999999997</v>
      </c>
      <c r="W29" s="222"/>
      <c r="X29" s="222" t="s">
        <v>120</v>
      </c>
      <c r="Y29" s="222" t="s">
        <v>121</v>
      </c>
      <c r="Z29" s="212"/>
      <c r="AA29" s="212"/>
      <c r="AB29" s="212"/>
      <c r="AC29" s="212"/>
      <c r="AD29" s="212"/>
      <c r="AE29" s="212"/>
      <c r="AF29" s="212"/>
      <c r="AG29" s="212" t="s">
        <v>122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48" t="s">
        <v>145</v>
      </c>
      <c r="D30" s="241"/>
      <c r="E30" s="241"/>
      <c r="F30" s="241"/>
      <c r="G30" s="241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124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0"/>
      <c r="D31" s="242"/>
      <c r="E31" s="242"/>
      <c r="F31" s="242"/>
      <c r="G31" s="24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127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3">
        <v>7</v>
      </c>
      <c r="B32" s="234" t="s">
        <v>146</v>
      </c>
      <c r="C32" s="247" t="s">
        <v>147</v>
      </c>
      <c r="D32" s="235" t="s">
        <v>148</v>
      </c>
      <c r="E32" s="236">
        <v>3780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8" t="s">
        <v>117</v>
      </c>
      <c r="S32" s="238" t="s">
        <v>118</v>
      </c>
      <c r="T32" s="239" t="s">
        <v>119</v>
      </c>
      <c r="U32" s="222">
        <v>1.7999999999999999E-2</v>
      </c>
      <c r="V32" s="222">
        <f>ROUND(E32*U32,2)</f>
        <v>68.040000000000006</v>
      </c>
      <c r="W32" s="222"/>
      <c r="X32" s="222" t="s">
        <v>120</v>
      </c>
      <c r="Y32" s="222" t="s">
        <v>121</v>
      </c>
      <c r="Z32" s="212"/>
      <c r="AA32" s="212"/>
      <c r="AB32" s="212"/>
      <c r="AC32" s="212"/>
      <c r="AD32" s="212"/>
      <c r="AE32" s="212"/>
      <c r="AF32" s="212"/>
      <c r="AG32" s="212" t="s">
        <v>122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48" t="s">
        <v>149</v>
      </c>
      <c r="D33" s="241"/>
      <c r="E33" s="241"/>
      <c r="F33" s="241"/>
      <c r="G33" s="241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49" t="s">
        <v>150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126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49" t="s">
        <v>151</v>
      </c>
      <c r="D35" s="223"/>
      <c r="E35" s="224">
        <v>1900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49" t="s">
        <v>152</v>
      </c>
      <c r="D36" s="223"/>
      <c r="E36" s="224"/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126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49" t="s">
        <v>153</v>
      </c>
      <c r="D37" s="223"/>
      <c r="E37" s="224">
        <v>1880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126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0"/>
      <c r="D38" s="242"/>
      <c r="E38" s="242"/>
      <c r="F38" s="242"/>
      <c r="G38" s="24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127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3">
        <v>8</v>
      </c>
      <c r="B39" s="234" t="s">
        <v>154</v>
      </c>
      <c r="C39" s="247" t="s">
        <v>155</v>
      </c>
      <c r="D39" s="235" t="s">
        <v>116</v>
      </c>
      <c r="E39" s="236">
        <v>3305.6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8" t="s">
        <v>117</v>
      </c>
      <c r="S39" s="238" t="s">
        <v>118</v>
      </c>
      <c r="T39" s="239" t="s">
        <v>156</v>
      </c>
      <c r="U39" s="222">
        <v>0</v>
      </c>
      <c r="V39" s="222">
        <f>ROUND(E39*U39,2)</f>
        <v>0</v>
      </c>
      <c r="W39" s="222"/>
      <c r="X39" s="222" t="s">
        <v>120</v>
      </c>
      <c r="Y39" s="222" t="s">
        <v>121</v>
      </c>
      <c r="Z39" s="212"/>
      <c r="AA39" s="212"/>
      <c r="AB39" s="212"/>
      <c r="AC39" s="212"/>
      <c r="AD39" s="212"/>
      <c r="AE39" s="212"/>
      <c r="AF39" s="212"/>
      <c r="AG39" s="212" t="s">
        <v>122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1"/>
      <c r="D40" s="243"/>
      <c r="E40" s="243"/>
      <c r="F40" s="243"/>
      <c r="G40" s="243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127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226" t="s">
        <v>112</v>
      </c>
      <c r="B41" s="227" t="s">
        <v>66</v>
      </c>
      <c r="C41" s="246" t="s">
        <v>67</v>
      </c>
      <c r="D41" s="228"/>
      <c r="E41" s="229"/>
      <c r="F41" s="230"/>
      <c r="G41" s="230">
        <f>SUMIF(AG42:AG66,"&lt;&gt;NOR",G42:G66)</f>
        <v>0</v>
      </c>
      <c r="H41" s="230"/>
      <c r="I41" s="230">
        <f>SUM(I42:I66)</f>
        <v>0</v>
      </c>
      <c r="J41" s="230"/>
      <c r="K41" s="230">
        <f>SUM(K42:K66)</f>
        <v>0</v>
      </c>
      <c r="L41" s="230"/>
      <c r="M41" s="230">
        <f>SUM(M42:M66)</f>
        <v>0</v>
      </c>
      <c r="N41" s="229"/>
      <c r="O41" s="229">
        <f>SUM(O42:O66)</f>
        <v>0</v>
      </c>
      <c r="P41" s="229"/>
      <c r="Q41" s="229">
        <f>SUM(Q42:Q66)</f>
        <v>950.44999999999993</v>
      </c>
      <c r="R41" s="230"/>
      <c r="S41" s="230"/>
      <c r="T41" s="231"/>
      <c r="U41" s="225"/>
      <c r="V41" s="225">
        <f>SUM(V42:V66)</f>
        <v>440.98</v>
      </c>
      <c r="W41" s="225"/>
      <c r="X41" s="225"/>
      <c r="Y41" s="225"/>
      <c r="AG41" t="s">
        <v>113</v>
      </c>
    </row>
    <row r="42" spans="1:60" ht="22.5" outlineLevel="1" x14ac:dyDescent="0.2">
      <c r="A42" s="233">
        <v>9</v>
      </c>
      <c r="B42" s="234" t="s">
        <v>157</v>
      </c>
      <c r="C42" s="247" t="s">
        <v>158</v>
      </c>
      <c r="D42" s="235" t="s">
        <v>148</v>
      </c>
      <c r="E42" s="236">
        <v>410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6">
        <v>0</v>
      </c>
      <c r="O42" s="236">
        <f>ROUND(E42*N42,2)</f>
        <v>0</v>
      </c>
      <c r="P42" s="236">
        <v>0.13800000000000001</v>
      </c>
      <c r="Q42" s="236">
        <f>ROUND(E42*P42,2)</f>
        <v>56.58</v>
      </c>
      <c r="R42" s="238" t="s">
        <v>159</v>
      </c>
      <c r="S42" s="238" t="s">
        <v>118</v>
      </c>
      <c r="T42" s="239" t="s">
        <v>119</v>
      </c>
      <c r="U42" s="222">
        <v>0.16</v>
      </c>
      <c r="V42" s="222">
        <f>ROUND(E42*U42,2)</f>
        <v>65.599999999999994</v>
      </c>
      <c r="W42" s="222"/>
      <c r="X42" s="222" t="s">
        <v>120</v>
      </c>
      <c r="Y42" s="222" t="s">
        <v>121</v>
      </c>
      <c r="Z42" s="212"/>
      <c r="AA42" s="212"/>
      <c r="AB42" s="212"/>
      <c r="AC42" s="212"/>
      <c r="AD42" s="212"/>
      <c r="AE42" s="212"/>
      <c r="AF42" s="212"/>
      <c r="AG42" s="212" t="s">
        <v>122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48" t="s">
        <v>160</v>
      </c>
      <c r="D43" s="241"/>
      <c r="E43" s="241"/>
      <c r="F43" s="241"/>
      <c r="G43" s="241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124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0"/>
      <c r="D44" s="242"/>
      <c r="E44" s="242"/>
      <c r="F44" s="242"/>
      <c r="G44" s="24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127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33.75" outlineLevel="1" x14ac:dyDescent="0.2">
      <c r="A45" s="233">
        <v>10</v>
      </c>
      <c r="B45" s="234" t="s">
        <v>161</v>
      </c>
      <c r="C45" s="247" t="s">
        <v>162</v>
      </c>
      <c r="D45" s="235" t="s">
        <v>148</v>
      </c>
      <c r="E45" s="236">
        <v>440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6">
        <v>0</v>
      </c>
      <c r="O45" s="236">
        <f>ROUND(E45*N45,2)</f>
        <v>0</v>
      </c>
      <c r="P45" s="236">
        <v>0.40799999999999997</v>
      </c>
      <c r="Q45" s="236">
        <f>ROUND(E45*P45,2)</f>
        <v>179.52</v>
      </c>
      <c r="R45" s="238" t="s">
        <v>159</v>
      </c>
      <c r="S45" s="238" t="s">
        <v>118</v>
      </c>
      <c r="T45" s="239" t="s">
        <v>119</v>
      </c>
      <c r="U45" s="222">
        <v>6.2E-2</v>
      </c>
      <c r="V45" s="222">
        <f>ROUND(E45*U45,2)</f>
        <v>27.28</v>
      </c>
      <c r="W45" s="222"/>
      <c r="X45" s="222" t="s">
        <v>120</v>
      </c>
      <c r="Y45" s="222" t="s">
        <v>121</v>
      </c>
      <c r="Z45" s="212"/>
      <c r="AA45" s="212"/>
      <c r="AB45" s="212"/>
      <c r="AC45" s="212"/>
      <c r="AD45" s="212"/>
      <c r="AE45" s="212"/>
      <c r="AF45" s="212"/>
      <c r="AG45" s="212" t="s">
        <v>122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48" t="s">
        <v>160</v>
      </c>
      <c r="D46" s="241"/>
      <c r="E46" s="241"/>
      <c r="F46" s="241"/>
      <c r="G46" s="241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124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2" t="s">
        <v>163</v>
      </c>
      <c r="D47" s="244"/>
      <c r="E47" s="244"/>
      <c r="F47" s="244"/>
      <c r="G47" s="244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164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0"/>
      <c r="D48" s="242"/>
      <c r="E48" s="242"/>
      <c r="F48" s="242"/>
      <c r="G48" s="24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127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33">
        <v>11</v>
      </c>
      <c r="B49" s="234" t="s">
        <v>165</v>
      </c>
      <c r="C49" s="247" t="s">
        <v>166</v>
      </c>
      <c r="D49" s="235" t="s">
        <v>148</v>
      </c>
      <c r="E49" s="236">
        <v>1325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6">
        <v>0</v>
      </c>
      <c r="O49" s="236">
        <f>ROUND(E49*N49,2)</f>
        <v>0</v>
      </c>
      <c r="P49" s="236">
        <v>0.44</v>
      </c>
      <c r="Q49" s="236">
        <f>ROUND(E49*P49,2)</f>
        <v>583</v>
      </c>
      <c r="R49" s="238" t="s">
        <v>159</v>
      </c>
      <c r="S49" s="238" t="s">
        <v>118</v>
      </c>
      <c r="T49" s="239" t="s">
        <v>119</v>
      </c>
      <c r="U49" s="222">
        <v>7.2999999999999995E-2</v>
      </c>
      <c r="V49" s="222">
        <f>ROUND(E49*U49,2)</f>
        <v>96.73</v>
      </c>
      <c r="W49" s="222"/>
      <c r="X49" s="222" t="s">
        <v>120</v>
      </c>
      <c r="Y49" s="222" t="s">
        <v>121</v>
      </c>
      <c r="Z49" s="212"/>
      <c r="AA49" s="212"/>
      <c r="AB49" s="212"/>
      <c r="AC49" s="212"/>
      <c r="AD49" s="212"/>
      <c r="AE49" s="212"/>
      <c r="AF49" s="212"/>
      <c r="AG49" s="212" t="s">
        <v>122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49" t="s">
        <v>167</v>
      </c>
      <c r="D50" s="223"/>
      <c r="E50" s="224"/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49" t="s">
        <v>168</v>
      </c>
      <c r="D51" s="223"/>
      <c r="E51" s="224">
        <v>410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126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49" t="s">
        <v>169</v>
      </c>
      <c r="D52" s="223"/>
      <c r="E52" s="224"/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126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49" t="s">
        <v>170</v>
      </c>
      <c r="D53" s="223"/>
      <c r="E53" s="224">
        <v>440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126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49" t="s">
        <v>171</v>
      </c>
      <c r="D54" s="223"/>
      <c r="E54" s="224"/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126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49" t="s">
        <v>172</v>
      </c>
      <c r="D55" s="223"/>
      <c r="E55" s="224">
        <v>295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126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49" t="s">
        <v>173</v>
      </c>
      <c r="D56" s="223"/>
      <c r="E56" s="224"/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126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49" t="s">
        <v>174</v>
      </c>
      <c r="D57" s="223"/>
      <c r="E57" s="224">
        <v>180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126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50"/>
      <c r="D58" s="242"/>
      <c r="E58" s="242"/>
      <c r="F58" s="242"/>
      <c r="G58" s="24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127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33">
        <v>12</v>
      </c>
      <c r="B59" s="234" t="s">
        <v>175</v>
      </c>
      <c r="C59" s="247" t="s">
        <v>176</v>
      </c>
      <c r="D59" s="235" t="s">
        <v>148</v>
      </c>
      <c r="E59" s="236">
        <v>180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6">
        <v>0</v>
      </c>
      <c r="O59" s="236">
        <f>ROUND(E59*N59,2)</f>
        <v>0</v>
      </c>
      <c r="P59" s="236">
        <v>0.36</v>
      </c>
      <c r="Q59" s="236">
        <f>ROUND(E59*P59,2)</f>
        <v>64.8</v>
      </c>
      <c r="R59" s="238" t="s">
        <v>159</v>
      </c>
      <c r="S59" s="238" t="s">
        <v>118</v>
      </c>
      <c r="T59" s="239" t="s">
        <v>119</v>
      </c>
      <c r="U59" s="222">
        <v>1.2270000000000001</v>
      </c>
      <c r="V59" s="222">
        <f>ROUND(E59*U59,2)</f>
        <v>220.86</v>
      </c>
      <c r="W59" s="222"/>
      <c r="X59" s="222" t="s">
        <v>120</v>
      </c>
      <c r="Y59" s="222" t="s">
        <v>121</v>
      </c>
      <c r="Z59" s="212"/>
      <c r="AA59" s="212"/>
      <c r="AB59" s="212"/>
      <c r="AC59" s="212"/>
      <c r="AD59" s="212"/>
      <c r="AE59" s="212"/>
      <c r="AF59" s="212"/>
      <c r="AG59" s="212" t="s">
        <v>122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1"/>
      <c r="D60" s="243"/>
      <c r="E60" s="243"/>
      <c r="F60" s="243"/>
      <c r="G60" s="243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127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33">
        <v>13</v>
      </c>
      <c r="B61" s="234" t="s">
        <v>177</v>
      </c>
      <c r="C61" s="247" t="s">
        <v>178</v>
      </c>
      <c r="D61" s="235" t="s">
        <v>179</v>
      </c>
      <c r="E61" s="236">
        <v>220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6">
        <v>0</v>
      </c>
      <c r="O61" s="236">
        <f>ROUND(E61*N61,2)</f>
        <v>0</v>
      </c>
      <c r="P61" s="236">
        <v>0.27</v>
      </c>
      <c r="Q61" s="236">
        <f>ROUND(E61*P61,2)</f>
        <v>59.4</v>
      </c>
      <c r="R61" s="238" t="s">
        <v>159</v>
      </c>
      <c r="S61" s="238" t="s">
        <v>118</v>
      </c>
      <c r="T61" s="239" t="s">
        <v>119</v>
      </c>
      <c r="U61" s="222">
        <v>0.123</v>
      </c>
      <c r="V61" s="222">
        <f>ROUND(E61*U61,2)</f>
        <v>27.06</v>
      </c>
      <c r="W61" s="222"/>
      <c r="X61" s="222" t="s">
        <v>120</v>
      </c>
      <c r="Y61" s="222" t="s">
        <v>121</v>
      </c>
      <c r="Z61" s="212"/>
      <c r="AA61" s="212"/>
      <c r="AB61" s="212"/>
      <c r="AC61" s="212"/>
      <c r="AD61" s="212"/>
      <c r="AE61" s="212"/>
      <c r="AF61" s="212"/>
      <c r="AG61" s="212" t="s">
        <v>122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48" t="s">
        <v>180</v>
      </c>
      <c r="D62" s="241"/>
      <c r="E62" s="241"/>
      <c r="F62" s="241"/>
      <c r="G62" s="241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124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40" t="str">
        <f>C62</f>
        <v>s vybouráním lože, s přemístěním hmot na skládku na vzdálenost do 3 m nebo naložením na dopravní prostředek</v>
      </c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19"/>
      <c r="B63" s="220"/>
      <c r="C63" s="250"/>
      <c r="D63" s="242"/>
      <c r="E63" s="242"/>
      <c r="F63" s="242"/>
      <c r="G63" s="24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127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3">
        <v>14</v>
      </c>
      <c r="B64" s="234" t="s">
        <v>181</v>
      </c>
      <c r="C64" s="247" t="s">
        <v>182</v>
      </c>
      <c r="D64" s="235" t="s">
        <v>179</v>
      </c>
      <c r="E64" s="236">
        <v>13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6">
        <v>0</v>
      </c>
      <c r="O64" s="236">
        <f>ROUND(E64*N64,2)</f>
        <v>0</v>
      </c>
      <c r="P64" s="236">
        <v>0.54984999999999995</v>
      </c>
      <c r="Q64" s="236">
        <f>ROUND(E64*P64,2)</f>
        <v>7.15</v>
      </c>
      <c r="R64" s="238" t="s">
        <v>159</v>
      </c>
      <c r="S64" s="238" t="s">
        <v>118</v>
      </c>
      <c r="T64" s="239" t="s">
        <v>119</v>
      </c>
      <c r="U64" s="222">
        <v>0.26500000000000001</v>
      </c>
      <c r="V64" s="222">
        <f>ROUND(E64*U64,2)</f>
        <v>3.45</v>
      </c>
      <c r="W64" s="222"/>
      <c r="X64" s="222" t="s">
        <v>120</v>
      </c>
      <c r="Y64" s="222" t="s">
        <v>121</v>
      </c>
      <c r="Z64" s="212"/>
      <c r="AA64" s="212"/>
      <c r="AB64" s="212"/>
      <c r="AC64" s="212"/>
      <c r="AD64" s="212"/>
      <c r="AE64" s="212"/>
      <c r="AF64" s="212"/>
      <c r="AG64" s="212" t="s">
        <v>122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48" t="s">
        <v>183</v>
      </c>
      <c r="D65" s="241"/>
      <c r="E65" s="241"/>
      <c r="F65" s="241"/>
      <c r="G65" s="241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124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50"/>
      <c r="D66" s="242"/>
      <c r="E66" s="242"/>
      <c r="F66" s="242"/>
      <c r="G66" s="24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127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26" t="s">
        <v>112</v>
      </c>
      <c r="B67" s="227" t="s">
        <v>68</v>
      </c>
      <c r="C67" s="246" t="s">
        <v>69</v>
      </c>
      <c r="D67" s="228"/>
      <c r="E67" s="229"/>
      <c r="F67" s="230"/>
      <c r="G67" s="230">
        <f>SUMIF(AG68:AG79,"&lt;&gt;NOR",G68:G79)</f>
        <v>0</v>
      </c>
      <c r="H67" s="230"/>
      <c r="I67" s="230">
        <f>SUM(I68:I79)</f>
        <v>0</v>
      </c>
      <c r="J67" s="230"/>
      <c r="K67" s="230">
        <f>SUM(K68:K79)</f>
        <v>0</v>
      </c>
      <c r="L67" s="230"/>
      <c r="M67" s="230">
        <f>SUM(M68:M79)</f>
        <v>0</v>
      </c>
      <c r="N67" s="229"/>
      <c r="O67" s="229">
        <f>SUM(O68:O79)</f>
        <v>10.79</v>
      </c>
      <c r="P67" s="229"/>
      <c r="Q67" s="229">
        <f>SUM(Q68:Q79)</f>
        <v>0</v>
      </c>
      <c r="R67" s="230"/>
      <c r="S67" s="230"/>
      <c r="T67" s="231"/>
      <c r="U67" s="225"/>
      <c r="V67" s="225">
        <f>SUM(V68:V79)</f>
        <v>9.92</v>
      </c>
      <c r="W67" s="225"/>
      <c r="X67" s="225"/>
      <c r="Y67" s="225"/>
      <c r="AG67" t="s">
        <v>113</v>
      </c>
    </row>
    <row r="68" spans="1:60" outlineLevel="1" x14ac:dyDescent="0.2">
      <c r="A68" s="233">
        <v>15</v>
      </c>
      <c r="B68" s="234" t="s">
        <v>184</v>
      </c>
      <c r="C68" s="247" t="s">
        <v>185</v>
      </c>
      <c r="D68" s="235" t="s">
        <v>116</v>
      </c>
      <c r="E68" s="236">
        <v>4.2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6">
        <v>1.9205000000000001</v>
      </c>
      <c r="O68" s="236">
        <f>ROUND(E68*N68,2)</f>
        <v>8.07</v>
      </c>
      <c r="P68" s="236">
        <v>0</v>
      </c>
      <c r="Q68" s="236">
        <f>ROUND(E68*P68,2)</f>
        <v>0</v>
      </c>
      <c r="R68" s="238" t="s">
        <v>186</v>
      </c>
      <c r="S68" s="238" t="s">
        <v>118</v>
      </c>
      <c r="T68" s="239" t="s">
        <v>119</v>
      </c>
      <c r="U68" s="222">
        <v>0.76</v>
      </c>
      <c r="V68" s="222">
        <f>ROUND(E68*U68,2)</f>
        <v>3.19</v>
      </c>
      <c r="W68" s="222"/>
      <c r="X68" s="222" t="s">
        <v>120</v>
      </c>
      <c r="Y68" s="222" t="s">
        <v>121</v>
      </c>
      <c r="Z68" s="212"/>
      <c r="AA68" s="212"/>
      <c r="AB68" s="212"/>
      <c r="AC68" s="212"/>
      <c r="AD68" s="212"/>
      <c r="AE68" s="212"/>
      <c r="AF68" s="212"/>
      <c r="AG68" s="212" t="s">
        <v>122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48" t="s">
        <v>187</v>
      </c>
      <c r="D69" s="241"/>
      <c r="E69" s="241"/>
      <c r="F69" s="241"/>
      <c r="G69" s="241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124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49" t="s">
        <v>188</v>
      </c>
      <c r="D70" s="223"/>
      <c r="E70" s="224">
        <v>4.2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126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0"/>
      <c r="D71" s="242"/>
      <c r="E71" s="242"/>
      <c r="F71" s="242"/>
      <c r="G71" s="24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127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33">
        <v>16</v>
      </c>
      <c r="B72" s="234" t="s">
        <v>189</v>
      </c>
      <c r="C72" s="247" t="s">
        <v>190</v>
      </c>
      <c r="D72" s="235" t="s">
        <v>116</v>
      </c>
      <c r="E72" s="236">
        <v>1.4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6">
        <v>1.9205000000000001</v>
      </c>
      <c r="O72" s="236">
        <f>ROUND(E72*N72,2)</f>
        <v>2.69</v>
      </c>
      <c r="P72" s="236">
        <v>0</v>
      </c>
      <c r="Q72" s="236">
        <f>ROUND(E72*P72,2)</f>
        <v>0</v>
      </c>
      <c r="R72" s="238" t="s">
        <v>186</v>
      </c>
      <c r="S72" s="238" t="s">
        <v>118</v>
      </c>
      <c r="T72" s="239" t="s">
        <v>119</v>
      </c>
      <c r="U72" s="222">
        <v>1.2310000000000001</v>
      </c>
      <c r="V72" s="222">
        <f>ROUND(E72*U72,2)</f>
        <v>1.72</v>
      </c>
      <c r="W72" s="222"/>
      <c r="X72" s="222" t="s">
        <v>120</v>
      </c>
      <c r="Y72" s="222" t="s">
        <v>121</v>
      </c>
      <c r="Z72" s="212"/>
      <c r="AA72" s="212"/>
      <c r="AB72" s="212"/>
      <c r="AC72" s="212"/>
      <c r="AD72" s="212"/>
      <c r="AE72" s="212"/>
      <c r="AF72" s="212"/>
      <c r="AG72" s="212" t="s">
        <v>122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49" t="s">
        <v>191</v>
      </c>
      <c r="D73" s="223"/>
      <c r="E73" s="224">
        <v>1.4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126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0"/>
      <c r="D74" s="242"/>
      <c r="E74" s="242"/>
      <c r="F74" s="242"/>
      <c r="G74" s="24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127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33">
        <v>17</v>
      </c>
      <c r="B75" s="234" t="s">
        <v>192</v>
      </c>
      <c r="C75" s="247" t="s">
        <v>193</v>
      </c>
      <c r="D75" s="235" t="s">
        <v>179</v>
      </c>
      <c r="E75" s="236">
        <v>70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8" t="s">
        <v>194</v>
      </c>
      <c r="S75" s="238" t="s">
        <v>118</v>
      </c>
      <c r="T75" s="239" t="s">
        <v>119</v>
      </c>
      <c r="U75" s="222">
        <v>7.1499999999999994E-2</v>
      </c>
      <c r="V75" s="222">
        <f>ROUND(E75*U75,2)</f>
        <v>5.01</v>
      </c>
      <c r="W75" s="222"/>
      <c r="X75" s="222" t="s">
        <v>120</v>
      </c>
      <c r="Y75" s="222" t="s">
        <v>121</v>
      </c>
      <c r="Z75" s="212"/>
      <c r="AA75" s="212"/>
      <c r="AB75" s="212"/>
      <c r="AC75" s="212"/>
      <c r="AD75" s="212"/>
      <c r="AE75" s="212"/>
      <c r="AF75" s="212"/>
      <c r="AG75" s="212" t="s">
        <v>122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51"/>
      <c r="D76" s="243"/>
      <c r="E76" s="243"/>
      <c r="F76" s="243"/>
      <c r="G76" s="243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127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3">
        <v>18</v>
      </c>
      <c r="B77" s="234" t="s">
        <v>195</v>
      </c>
      <c r="C77" s="247" t="s">
        <v>196</v>
      </c>
      <c r="D77" s="235" t="s">
        <v>179</v>
      </c>
      <c r="E77" s="236">
        <v>71.05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6">
        <v>4.8000000000000001E-4</v>
      </c>
      <c r="O77" s="236">
        <f>ROUND(E77*N77,2)</f>
        <v>0.03</v>
      </c>
      <c r="P77" s="236">
        <v>0</v>
      </c>
      <c r="Q77" s="236">
        <f>ROUND(E77*P77,2)</f>
        <v>0</v>
      </c>
      <c r="R77" s="238" t="s">
        <v>197</v>
      </c>
      <c r="S77" s="238" t="s">
        <v>118</v>
      </c>
      <c r="T77" s="239" t="s">
        <v>119</v>
      </c>
      <c r="U77" s="222">
        <v>0</v>
      </c>
      <c r="V77" s="222">
        <f>ROUND(E77*U77,2)</f>
        <v>0</v>
      </c>
      <c r="W77" s="222"/>
      <c r="X77" s="222" t="s">
        <v>198</v>
      </c>
      <c r="Y77" s="222" t="s">
        <v>121</v>
      </c>
      <c r="Z77" s="212"/>
      <c r="AA77" s="212"/>
      <c r="AB77" s="212"/>
      <c r="AC77" s="212"/>
      <c r="AD77" s="212"/>
      <c r="AE77" s="212"/>
      <c r="AF77" s="212"/>
      <c r="AG77" s="212" t="s">
        <v>199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49" t="s">
        <v>200</v>
      </c>
      <c r="D78" s="223"/>
      <c r="E78" s="224">
        <v>71.05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126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50"/>
      <c r="D79" s="242"/>
      <c r="E79" s="242"/>
      <c r="F79" s="242"/>
      <c r="G79" s="24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127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x14ac:dyDescent="0.2">
      <c r="A80" s="226" t="s">
        <v>112</v>
      </c>
      <c r="B80" s="227" t="s">
        <v>70</v>
      </c>
      <c r="C80" s="246" t="s">
        <v>71</v>
      </c>
      <c r="D80" s="228"/>
      <c r="E80" s="229"/>
      <c r="F80" s="230"/>
      <c r="G80" s="230">
        <f>SUMIF(AG81:AG84,"&lt;&gt;NOR",G81:G84)</f>
        <v>0</v>
      </c>
      <c r="H80" s="230"/>
      <c r="I80" s="230">
        <f>SUM(I81:I84)</f>
        <v>0</v>
      </c>
      <c r="J80" s="230"/>
      <c r="K80" s="230">
        <f>SUM(K81:K84)</f>
        <v>0</v>
      </c>
      <c r="L80" s="230"/>
      <c r="M80" s="230">
        <f>SUM(M81:M84)</f>
        <v>0</v>
      </c>
      <c r="N80" s="229"/>
      <c r="O80" s="229">
        <f>SUM(O81:O84)</f>
        <v>70.22</v>
      </c>
      <c r="P80" s="229"/>
      <c r="Q80" s="229">
        <f>SUM(Q81:Q84)</f>
        <v>0</v>
      </c>
      <c r="R80" s="230"/>
      <c r="S80" s="230"/>
      <c r="T80" s="231"/>
      <c r="U80" s="225"/>
      <c r="V80" s="225">
        <f>SUM(V81:V84)</f>
        <v>119.5</v>
      </c>
      <c r="W80" s="225"/>
      <c r="X80" s="225"/>
      <c r="Y80" s="225"/>
      <c r="AG80" t="s">
        <v>113</v>
      </c>
    </row>
    <row r="81" spans="1:60" outlineLevel="1" x14ac:dyDescent="0.2">
      <c r="A81" s="233">
        <v>19</v>
      </c>
      <c r="B81" s="234" t="s">
        <v>201</v>
      </c>
      <c r="C81" s="247" t="s">
        <v>202</v>
      </c>
      <c r="D81" s="235" t="s">
        <v>148</v>
      </c>
      <c r="E81" s="236">
        <v>4780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6">
        <v>1.469E-2</v>
      </c>
      <c r="O81" s="236">
        <f>ROUND(E81*N81,2)</f>
        <v>70.22</v>
      </c>
      <c r="P81" s="236">
        <v>0</v>
      </c>
      <c r="Q81" s="236">
        <f>ROUND(E81*P81,2)</f>
        <v>0</v>
      </c>
      <c r="R81" s="238" t="s">
        <v>159</v>
      </c>
      <c r="S81" s="238" t="s">
        <v>118</v>
      </c>
      <c r="T81" s="239" t="s">
        <v>119</v>
      </c>
      <c r="U81" s="222">
        <v>2.5000000000000001E-2</v>
      </c>
      <c r="V81" s="222">
        <f>ROUND(E81*U81,2)</f>
        <v>119.5</v>
      </c>
      <c r="W81" s="222"/>
      <c r="X81" s="222" t="s">
        <v>120</v>
      </c>
      <c r="Y81" s="222" t="s">
        <v>121</v>
      </c>
      <c r="Z81" s="212"/>
      <c r="AA81" s="212"/>
      <c r="AB81" s="212"/>
      <c r="AC81" s="212"/>
      <c r="AD81" s="212"/>
      <c r="AE81" s="212"/>
      <c r="AF81" s="212"/>
      <c r="AG81" s="212" t="s">
        <v>122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48" t="s">
        <v>203</v>
      </c>
      <c r="D82" s="241"/>
      <c r="E82" s="241"/>
      <c r="F82" s="241"/>
      <c r="G82" s="241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124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40" t="str">
        <f>C82</f>
        <v>bez přidání vylepšovacího materiálu, s rozprostřením, promísením, vlhčením, zhutněním, ošetřením vodou, popř. s rozrytím</v>
      </c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49" t="s">
        <v>204</v>
      </c>
      <c r="D83" s="223"/>
      <c r="E83" s="224">
        <v>4780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126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0"/>
      <c r="D84" s="242"/>
      <c r="E84" s="242"/>
      <c r="F84" s="242"/>
      <c r="G84" s="24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127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226" t="s">
        <v>112</v>
      </c>
      <c r="B85" s="227" t="s">
        <v>76</v>
      </c>
      <c r="C85" s="246" t="s">
        <v>77</v>
      </c>
      <c r="D85" s="228"/>
      <c r="E85" s="229"/>
      <c r="F85" s="230"/>
      <c r="G85" s="230">
        <f>SUMIF(AG86:AG90,"&lt;&gt;NOR",G86:G90)</f>
        <v>0</v>
      </c>
      <c r="H85" s="230"/>
      <c r="I85" s="230">
        <f>SUM(I86:I90)</f>
        <v>0</v>
      </c>
      <c r="J85" s="230"/>
      <c r="K85" s="230">
        <f>SUM(K86:K90)</f>
        <v>0</v>
      </c>
      <c r="L85" s="230"/>
      <c r="M85" s="230">
        <f>SUM(M86:M90)</f>
        <v>0</v>
      </c>
      <c r="N85" s="229"/>
      <c r="O85" s="229">
        <f>SUM(O86:O90)</f>
        <v>0</v>
      </c>
      <c r="P85" s="229"/>
      <c r="Q85" s="229">
        <f>SUM(Q86:Q90)</f>
        <v>0</v>
      </c>
      <c r="R85" s="230"/>
      <c r="S85" s="230"/>
      <c r="T85" s="231"/>
      <c r="U85" s="225"/>
      <c r="V85" s="225">
        <f>SUM(V86:V90)</f>
        <v>3.08</v>
      </c>
      <c r="W85" s="225"/>
      <c r="X85" s="225"/>
      <c r="Y85" s="225"/>
      <c r="AG85" t="s">
        <v>113</v>
      </c>
    </row>
    <row r="86" spans="1:60" outlineLevel="1" x14ac:dyDescent="0.2">
      <c r="A86" s="233">
        <v>20</v>
      </c>
      <c r="B86" s="234" t="s">
        <v>205</v>
      </c>
      <c r="C86" s="247" t="s">
        <v>206</v>
      </c>
      <c r="D86" s="235" t="s">
        <v>179</v>
      </c>
      <c r="E86" s="236">
        <v>28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6">
        <v>0</v>
      </c>
      <c r="O86" s="236">
        <f>ROUND(E86*N86,2)</f>
        <v>0</v>
      </c>
      <c r="P86" s="236">
        <v>0</v>
      </c>
      <c r="Q86" s="236">
        <f>ROUND(E86*P86,2)</f>
        <v>0</v>
      </c>
      <c r="R86" s="238" t="s">
        <v>159</v>
      </c>
      <c r="S86" s="238" t="s">
        <v>118</v>
      </c>
      <c r="T86" s="239" t="s">
        <v>119</v>
      </c>
      <c r="U86" s="222">
        <v>0.11</v>
      </c>
      <c r="V86" s="222">
        <f>ROUND(E86*U86,2)</f>
        <v>3.08</v>
      </c>
      <c r="W86" s="222"/>
      <c r="X86" s="222" t="s">
        <v>120</v>
      </c>
      <c r="Y86" s="222" t="s">
        <v>121</v>
      </c>
      <c r="Z86" s="212"/>
      <c r="AA86" s="212"/>
      <c r="AB86" s="212"/>
      <c r="AC86" s="212"/>
      <c r="AD86" s="212"/>
      <c r="AE86" s="212"/>
      <c r="AF86" s="212"/>
      <c r="AG86" s="212" t="s">
        <v>122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48" t="s">
        <v>207</v>
      </c>
      <c r="D87" s="241"/>
      <c r="E87" s="241"/>
      <c r="F87" s="241"/>
      <c r="G87" s="241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124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50"/>
      <c r="D88" s="242"/>
      <c r="E88" s="242"/>
      <c r="F88" s="242"/>
      <c r="G88" s="24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127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33">
        <v>21</v>
      </c>
      <c r="B89" s="234" t="s">
        <v>208</v>
      </c>
      <c r="C89" s="247" t="s">
        <v>209</v>
      </c>
      <c r="D89" s="235" t="s">
        <v>210</v>
      </c>
      <c r="E89" s="236">
        <v>2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8"/>
      <c r="S89" s="238" t="s">
        <v>211</v>
      </c>
      <c r="T89" s="239" t="s">
        <v>156</v>
      </c>
      <c r="U89" s="222">
        <v>0</v>
      </c>
      <c r="V89" s="222">
        <f>ROUND(E89*U89,2)</f>
        <v>0</v>
      </c>
      <c r="W89" s="222"/>
      <c r="X89" s="222" t="s">
        <v>120</v>
      </c>
      <c r="Y89" s="222" t="s">
        <v>121</v>
      </c>
      <c r="Z89" s="212"/>
      <c r="AA89" s="212"/>
      <c r="AB89" s="212"/>
      <c r="AC89" s="212"/>
      <c r="AD89" s="212"/>
      <c r="AE89" s="212"/>
      <c r="AF89" s="212"/>
      <c r="AG89" s="212" t="s">
        <v>122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51"/>
      <c r="D90" s="243"/>
      <c r="E90" s="243"/>
      <c r="F90" s="243"/>
      <c r="G90" s="243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127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26" t="s">
        <v>112</v>
      </c>
      <c r="B91" s="227" t="s">
        <v>78</v>
      </c>
      <c r="C91" s="246" t="s">
        <v>79</v>
      </c>
      <c r="D91" s="228"/>
      <c r="E91" s="229"/>
      <c r="F91" s="230"/>
      <c r="G91" s="230">
        <f>SUMIF(AG92:AG97,"&lt;&gt;NOR",G92:G97)</f>
        <v>0</v>
      </c>
      <c r="H91" s="230"/>
      <c r="I91" s="230">
        <f>SUM(I92:I97)</f>
        <v>0</v>
      </c>
      <c r="J91" s="230"/>
      <c r="K91" s="230">
        <f>SUM(K92:K97)</f>
        <v>0</v>
      </c>
      <c r="L91" s="230"/>
      <c r="M91" s="230">
        <f>SUM(M92:M97)</f>
        <v>0</v>
      </c>
      <c r="N91" s="229"/>
      <c r="O91" s="229">
        <f>SUM(O92:O97)</f>
        <v>0</v>
      </c>
      <c r="P91" s="229"/>
      <c r="Q91" s="229">
        <f>SUM(Q92:Q97)</f>
        <v>0.38</v>
      </c>
      <c r="R91" s="230"/>
      <c r="S91" s="230"/>
      <c r="T91" s="231"/>
      <c r="U91" s="225"/>
      <c r="V91" s="225">
        <f>SUM(V92:V97)</f>
        <v>4.4799999999999995</v>
      </c>
      <c r="W91" s="225"/>
      <c r="X91" s="225"/>
      <c r="Y91" s="225"/>
      <c r="AG91" t="s">
        <v>113</v>
      </c>
    </row>
    <row r="92" spans="1:60" ht="22.5" outlineLevel="1" x14ac:dyDescent="0.2">
      <c r="A92" s="233">
        <v>22</v>
      </c>
      <c r="B92" s="234" t="s">
        <v>212</v>
      </c>
      <c r="C92" s="247" t="s">
        <v>213</v>
      </c>
      <c r="D92" s="235" t="s">
        <v>210</v>
      </c>
      <c r="E92" s="236">
        <v>2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6">
        <v>0</v>
      </c>
      <c r="O92" s="236">
        <f>ROUND(E92*N92,2)</f>
        <v>0</v>
      </c>
      <c r="P92" s="236">
        <v>8.2000000000000003E-2</v>
      </c>
      <c r="Q92" s="236">
        <f>ROUND(E92*P92,2)</f>
        <v>0.16</v>
      </c>
      <c r="R92" s="238" t="s">
        <v>159</v>
      </c>
      <c r="S92" s="238" t="s">
        <v>118</v>
      </c>
      <c r="T92" s="239" t="s">
        <v>119</v>
      </c>
      <c r="U92" s="222">
        <v>0.58799999999999997</v>
      </c>
      <c r="V92" s="222">
        <f>ROUND(E92*U92,2)</f>
        <v>1.18</v>
      </c>
      <c r="W92" s="222"/>
      <c r="X92" s="222" t="s">
        <v>120</v>
      </c>
      <c r="Y92" s="222" t="s">
        <v>121</v>
      </c>
      <c r="Z92" s="212"/>
      <c r="AA92" s="212"/>
      <c r="AB92" s="212"/>
      <c r="AC92" s="212"/>
      <c r="AD92" s="212"/>
      <c r="AE92" s="212"/>
      <c r="AF92" s="212"/>
      <c r="AG92" s="212" t="s">
        <v>214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48" t="s">
        <v>215</v>
      </c>
      <c r="D93" s="241"/>
      <c r="E93" s="241"/>
      <c r="F93" s="241"/>
      <c r="G93" s="241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124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40" t="str">
        <f>C93</f>
        <v>s uložením hmot na skládku na vzdálenost do 3 m nebo s naložením na dopravní prostředek, se zásypem jam a jeho zhutněním</v>
      </c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50"/>
      <c r="D94" s="242"/>
      <c r="E94" s="242"/>
      <c r="F94" s="242"/>
      <c r="G94" s="24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127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3">
        <v>23</v>
      </c>
      <c r="B95" s="234" t="s">
        <v>216</v>
      </c>
      <c r="C95" s="247" t="s">
        <v>217</v>
      </c>
      <c r="D95" s="235" t="s">
        <v>179</v>
      </c>
      <c r="E95" s="236">
        <v>6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6">
        <v>0</v>
      </c>
      <c r="O95" s="236">
        <f>ROUND(E95*N95,2)</f>
        <v>0</v>
      </c>
      <c r="P95" s="236">
        <v>3.6999999999999998E-2</v>
      </c>
      <c r="Q95" s="236">
        <f>ROUND(E95*P95,2)</f>
        <v>0.22</v>
      </c>
      <c r="R95" s="238" t="s">
        <v>218</v>
      </c>
      <c r="S95" s="238" t="s">
        <v>118</v>
      </c>
      <c r="T95" s="239" t="s">
        <v>119</v>
      </c>
      <c r="U95" s="222">
        <v>0.55000000000000004</v>
      </c>
      <c r="V95" s="222">
        <f>ROUND(E95*U95,2)</f>
        <v>3.3</v>
      </c>
      <c r="W95" s="222"/>
      <c r="X95" s="222" t="s">
        <v>120</v>
      </c>
      <c r="Y95" s="222" t="s">
        <v>121</v>
      </c>
      <c r="Z95" s="212"/>
      <c r="AA95" s="212"/>
      <c r="AB95" s="212"/>
      <c r="AC95" s="212"/>
      <c r="AD95" s="212"/>
      <c r="AE95" s="212"/>
      <c r="AF95" s="212"/>
      <c r="AG95" s="212" t="s">
        <v>122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53" t="s">
        <v>219</v>
      </c>
      <c r="D96" s="245"/>
      <c r="E96" s="245"/>
      <c r="F96" s="245"/>
      <c r="G96" s="245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164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50"/>
      <c r="D97" s="242"/>
      <c r="E97" s="242"/>
      <c r="F97" s="242"/>
      <c r="G97" s="24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127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26" t="s">
        <v>112</v>
      </c>
      <c r="B98" s="227" t="s">
        <v>80</v>
      </c>
      <c r="C98" s="246" t="s">
        <v>81</v>
      </c>
      <c r="D98" s="228"/>
      <c r="E98" s="229"/>
      <c r="F98" s="230"/>
      <c r="G98" s="230">
        <f>SUMIF(AG99:AG108,"&lt;&gt;NOR",G99:G108)</f>
        <v>0</v>
      </c>
      <c r="H98" s="230"/>
      <c r="I98" s="230">
        <f>SUM(I99:I108)</f>
        <v>0</v>
      </c>
      <c r="J98" s="230"/>
      <c r="K98" s="230">
        <f>SUM(K99:K108)</f>
        <v>0</v>
      </c>
      <c r="L98" s="230"/>
      <c r="M98" s="230">
        <f>SUM(M99:M108)</f>
        <v>0</v>
      </c>
      <c r="N98" s="229"/>
      <c r="O98" s="229">
        <f>SUM(O99:O108)</f>
        <v>0</v>
      </c>
      <c r="P98" s="229"/>
      <c r="Q98" s="229">
        <f>SUM(Q99:Q108)</f>
        <v>0</v>
      </c>
      <c r="R98" s="230"/>
      <c r="S98" s="230"/>
      <c r="T98" s="231"/>
      <c r="U98" s="225"/>
      <c r="V98" s="225">
        <f>SUM(V99:V108)</f>
        <v>654.16999999999996</v>
      </c>
      <c r="W98" s="225"/>
      <c r="X98" s="225"/>
      <c r="Y98" s="225"/>
      <c r="AG98" t="s">
        <v>113</v>
      </c>
    </row>
    <row r="99" spans="1:60" ht="22.5" outlineLevel="1" x14ac:dyDescent="0.2">
      <c r="A99" s="233">
        <v>24</v>
      </c>
      <c r="B99" s="234" t="s">
        <v>220</v>
      </c>
      <c r="C99" s="247" t="s">
        <v>221</v>
      </c>
      <c r="D99" s="235" t="s">
        <v>222</v>
      </c>
      <c r="E99" s="236">
        <v>950.83405000000005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6">
        <v>0</v>
      </c>
      <c r="O99" s="236">
        <f>ROUND(E99*N99,2)</f>
        <v>0</v>
      </c>
      <c r="P99" s="236">
        <v>0</v>
      </c>
      <c r="Q99" s="236">
        <f>ROUND(E99*P99,2)</f>
        <v>0</v>
      </c>
      <c r="R99" s="238" t="s">
        <v>159</v>
      </c>
      <c r="S99" s="238" t="s">
        <v>118</v>
      </c>
      <c r="T99" s="239" t="s">
        <v>119</v>
      </c>
      <c r="U99" s="222">
        <v>0.68799999999999994</v>
      </c>
      <c r="V99" s="222">
        <f>ROUND(E99*U99,2)</f>
        <v>654.16999999999996</v>
      </c>
      <c r="W99" s="222"/>
      <c r="X99" s="222" t="s">
        <v>120</v>
      </c>
      <c r="Y99" s="222" t="s">
        <v>121</v>
      </c>
      <c r="Z99" s="212"/>
      <c r="AA99" s="212"/>
      <c r="AB99" s="212"/>
      <c r="AC99" s="212"/>
      <c r="AD99" s="212"/>
      <c r="AE99" s="212"/>
      <c r="AF99" s="212"/>
      <c r="AG99" s="212" t="s">
        <v>223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49" t="s">
        <v>224</v>
      </c>
      <c r="D100" s="223"/>
      <c r="E100" s="224"/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126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49" t="s">
        <v>225</v>
      </c>
      <c r="D101" s="223"/>
      <c r="E101" s="224"/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126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49" t="s">
        <v>226</v>
      </c>
      <c r="D102" s="223"/>
      <c r="E102" s="224">
        <v>950.83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126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50"/>
      <c r="D103" s="242"/>
      <c r="E103" s="242"/>
      <c r="F103" s="242"/>
      <c r="G103" s="24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127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3">
        <v>25</v>
      </c>
      <c r="B104" s="234" t="s">
        <v>227</v>
      </c>
      <c r="C104" s="247" t="s">
        <v>228</v>
      </c>
      <c r="D104" s="235" t="s">
        <v>222</v>
      </c>
      <c r="E104" s="236">
        <v>950.83405000000005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6">
        <v>0</v>
      </c>
      <c r="O104" s="236">
        <f>ROUND(E104*N104,2)</f>
        <v>0</v>
      </c>
      <c r="P104" s="236">
        <v>0</v>
      </c>
      <c r="Q104" s="236">
        <f>ROUND(E104*P104,2)</f>
        <v>0</v>
      </c>
      <c r="R104" s="238" t="s">
        <v>218</v>
      </c>
      <c r="S104" s="238" t="s">
        <v>229</v>
      </c>
      <c r="T104" s="239" t="s">
        <v>156</v>
      </c>
      <c r="U104" s="222">
        <v>0</v>
      </c>
      <c r="V104" s="222">
        <f>ROUND(E104*U104,2)</f>
        <v>0</v>
      </c>
      <c r="W104" s="222"/>
      <c r="X104" s="222" t="s">
        <v>120</v>
      </c>
      <c r="Y104" s="222" t="s">
        <v>121</v>
      </c>
      <c r="Z104" s="212"/>
      <c r="AA104" s="212"/>
      <c r="AB104" s="212"/>
      <c r="AC104" s="212"/>
      <c r="AD104" s="212"/>
      <c r="AE104" s="212"/>
      <c r="AF104" s="212"/>
      <c r="AG104" s="212" t="s">
        <v>223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49" t="s">
        <v>224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126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49" t="s">
        <v>225</v>
      </c>
      <c r="D106" s="223"/>
      <c r="E106" s="224"/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126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49" t="s">
        <v>226</v>
      </c>
      <c r="D107" s="223"/>
      <c r="E107" s="224">
        <v>950.83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126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50"/>
      <c r="D108" s="242"/>
      <c r="E108" s="242"/>
      <c r="F108" s="242"/>
      <c r="G108" s="24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127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">
      <c r="A109" s="3"/>
      <c r="B109" s="4"/>
      <c r="C109" s="254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AE109">
        <v>15</v>
      </c>
      <c r="AF109">
        <v>21</v>
      </c>
      <c r="AG109" t="s">
        <v>98</v>
      </c>
    </row>
    <row r="110" spans="1:60" x14ac:dyDescent="0.2">
      <c r="A110" s="215"/>
      <c r="B110" s="216" t="s">
        <v>29</v>
      </c>
      <c r="C110" s="255"/>
      <c r="D110" s="217"/>
      <c r="E110" s="218"/>
      <c r="F110" s="218"/>
      <c r="G110" s="232">
        <f>G8+G41+G67+G80+G85+G91+G98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E110">
        <f>SUMIF(L7:L108,AE109,G7:G108)</f>
        <v>0</v>
      </c>
      <c r="AF110">
        <f>SUMIF(L7:L108,AF109,G7:G108)</f>
        <v>0</v>
      </c>
      <c r="AG110" t="s">
        <v>230</v>
      </c>
    </row>
    <row r="111" spans="1:60" x14ac:dyDescent="0.2">
      <c r="C111" s="256"/>
      <c r="D111" s="10"/>
      <c r="AG111" t="s">
        <v>231</v>
      </c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ltUcz13e0t1dVVeMH6te4AQnvBXTbA7pCI49NJ/j6Xg0NToQeyZSjG23C16WkV8HJIAnigr+640S2OgsK56uA==" saltValue="eHuVcj6AuDd6OEkJCOLjjQ==" spinCount="100000" sheet="1" formatRows="0"/>
  <mergeCells count="46">
    <mergeCell ref="C96:G96"/>
    <mergeCell ref="C97:G97"/>
    <mergeCell ref="C103:G103"/>
    <mergeCell ref="C108:G108"/>
    <mergeCell ref="C84:G84"/>
    <mergeCell ref="C87:G87"/>
    <mergeCell ref="C88:G88"/>
    <mergeCell ref="C90:G90"/>
    <mergeCell ref="C93:G93"/>
    <mergeCell ref="C94:G94"/>
    <mergeCell ref="C69:G69"/>
    <mergeCell ref="C71:G71"/>
    <mergeCell ref="C74:G74"/>
    <mergeCell ref="C76:G76"/>
    <mergeCell ref="C79:G79"/>
    <mergeCell ref="C82:G82"/>
    <mergeCell ref="C58:G58"/>
    <mergeCell ref="C60:G60"/>
    <mergeCell ref="C62:G62"/>
    <mergeCell ref="C63:G63"/>
    <mergeCell ref="C65:G65"/>
    <mergeCell ref="C66:G66"/>
    <mergeCell ref="C40:G40"/>
    <mergeCell ref="C43:G43"/>
    <mergeCell ref="C44:G44"/>
    <mergeCell ref="C46:G46"/>
    <mergeCell ref="C47:G47"/>
    <mergeCell ref="C48:G48"/>
    <mergeCell ref="C26:G26"/>
    <mergeCell ref="C28:G28"/>
    <mergeCell ref="C30:G30"/>
    <mergeCell ref="C31:G31"/>
    <mergeCell ref="C33:G33"/>
    <mergeCell ref="C38:G38"/>
    <mergeCell ref="C14:G14"/>
    <mergeCell ref="C15:G15"/>
    <mergeCell ref="C17:G17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B53D3-A719-40F2-A45D-6D207BD2D75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85</v>
      </c>
      <c r="B1" s="197"/>
      <c r="C1" s="197"/>
      <c r="D1" s="197"/>
      <c r="E1" s="197"/>
      <c r="F1" s="197"/>
      <c r="G1" s="197"/>
      <c r="AG1" t="s">
        <v>86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87</v>
      </c>
    </row>
    <row r="3" spans="1:60" ht="24.95" customHeight="1" x14ac:dyDescent="0.2">
      <c r="A3" s="198" t="s">
        <v>8</v>
      </c>
      <c r="B3" s="49" t="s">
        <v>51</v>
      </c>
      <c r="C3" s="201" t="s">
        <v>52</v>
      </c>
      <c r="D3" s="199"/>
      <c r="E3" s="199"/>
      <c r="F3" s="199"/>
      <c r="G3" s="200"/>
      <c r="AC3" s="176" t="s">
        <v>87</v>
      </c>
      <c r="AG3" t="s">
        <v>88</v>
      </c>
    </row>
    <row r="4" spans="1:60" ht="24.95" customHeight="1" x14ac:dyDescent="0.2">
      <c r="A4" s="202" t="s">
        <v>9</v>
      </c>
      <c r="B4" s="203" t="s">
        <v>49</v>
      </c>
      <c r="C4" s="204" t="s">
        <v>50</v>
      </c>
      <c r="D4" s="205"/>
      <c r="E4" s="205"/>
      <c r="F4" s="205"/>
      <c r="G4" s="206"/>
      <c r="AG4" t="s">
        <v>89</v>
      </c>
    </row>
    <row r="5" spans="1:60" x14ac:dyDescent="0.2">
      <c r="D5" s="10"/>
    </row>
    <row r="6" spans="1:60" ht="38.25" x14ac:dyDescent="0.2">
      <c r="A6" s="208" t="s">
        <v>90</v>
      </c>
      <c r="B6" s="210" t="s">
        <v>91</v>
      </c>
      <c r="C6" s="210" t="s">
        <v>92</v>
      </c>
      <c r="D6" s="209" t="s">
        <v>93</v>
      </c>
      <c r="E6" s="208" t="s">
        <v>94</v>
      </c>
      <c r="F6" s="207" t="s">
        <v>95</v>
      </c>
      <c r="G6" s="208" t="s">
        <v>29</v>
      </c>
      <c r="H6" s="211" t="s">
        <v>30</v>
      </c>
      <c r="I6" s="211" t="s">
        <v>96</v>
      </c>
      <c r="J6" s="211" t="s">
        <v>31</v>
      </c>
      <c r="K6" s="211" t="s">
        <v>97</v>
      </c>
      <c r="L6" s="211" t="s">
        <v>98</v>
      </c>
      <c r="M6" s="211" t="s">
        <v>99</v>
      </c>
      <c r="N6" s="211" t="s">
        <v>100</v>
      </c>
      <c r="O6" s="211" t="s">
        <v>101</v>
      </c>
      <c r="P6" s="211" t="s">
        <v>102</v>
      </c>
      <c r="Q6" s="211" t="s">
        <v>103</v>
      </c>
      <c r="R6" s="211" t="s">
        <v>104</v>
      </c>
      <c r="S6" s="211" t="s">
        <v>105</v>
      </c>
      <c r="T6" s="211" t="s">
        <v>106</v>
      </c>
      <c r="U6" s="211" t="s">
        <v>107</v>
      </c>
      <c r="V6" s="211" t="s">
        <v>108</v>
      </c>
      <c r="W6" s="211" t="s">
        <v>109</v>
      </c>
      <c r="X6" s="211" t="s">
        <v>110</v>
      </c>
      <c r="Y6" s="211" t="s">
        <v>111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112</v>
      </c>
      <c r="B8" s="227" t="s">
        <v>64</v>
      </c>
      <c r="C8" s="246" t="s">
        <v>65</v>
      </c>
      <c r="D8" s="228"/>
      <c r="E8" s="229"/>
      <c r="F8" s="230"/>
      <c r="G8" s="230">
        <f>SUMIF(AG9:AG44,"&lt;&gt;NOR",G9:G44)</f>
        <v>0</v>
      </c>
      <c r="H8" s="230"/>
      <c r="I8" s="230">
        <f>SUM(I9:I44)</f>
        <v>0</v>
      </c>
      <c r="J8" s="230"/>
      <c r="K8" s="230">
        <f>SUM(K9:K44)</f>
        <v>0</v>
      </c>
      <c r="L8" s="230"/>
      <c r="M8" s="230">
        <f>SUM(M9:M44)</f>
        <v>0</v>
      </c>
      <c r="N8" s="229"/>
      <c r="O8" s="229">
        <f>SUM(O9:O44)</f>
        <v>0</v>
      </c>
      <c r="P8" s="229"/>
      <c r="Q8" s="229">
        <f>SUM(Q9:Q44)</f>
        <v>0</v>
      </c>
      <c r="R8" s="230"/>
      <c r="S8" s="230"/>
      <c r="T8" s="231"/>
      <c r="U8" s="225"/>
      <c r="V8" s="225">
        <f>SUM(V9:V44)</f>
        <v>249.95999999999998</v>
      </c>
      <c r="W8" s="225"/>
      <c r="X8" s="225"/>
      <c r="Y8" s="225"/>
      <c r="AG8" t="s">
        <v>113</v>
      </c>
    </row>
    <row r="9" spans="1:60" outlineLevel="1" x14ac:dyDescent="0.2">
      <c r="A9" s="233">
        <v>1</v>
      </c>
      <c r="B9" s="234" t="s">
        <v>232</v>
      </c>
      <c r="C9" s="247" t="s">
        <v>233</v>
      </c>
      <c r="D9" s="235" t="s">
        <v>116</v>
      </c>
      <c r="E9" s="236">
        <v>3.6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 t="s">
        <v>117</v>
      </c>
      <c r="S9" s="238" t="s">
        <v>118</v>
      </c>
      <c r="T9" s="239" t="s">
        <v>119</v>
      </c>
      <c r="U9" s="222">
        <v>0.39</v>
      </c>
      <c r="V9" s="222">
        <f>ROUND(E9*U9,2)</f>
        <v>1.4</v>
      </c>
      <c r="W9" s="222"/>
      <c r="X9" s="222" t="s">
        <v>120</v>
      </c>
      <c r="Y9" s="222" t="s">
        <v>121</v>
      </c>
      <c r="Z9" s="212"/>
      <c r="AA9" s="212"/>
      <c r="AB9" s="212"/>
      <c r="AC9" s="212"/>
      <c r="AD9" s="212"/>
      <c r="AE9" s="212"/>
      <c r="AF9" s="212"/>
      <c r="AG9" s="212" t="s">
        <v>122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2" x14ac:dyDescent="0.2">
      <c r="A10" s="219"/>
      <c r="B10" s="220"/>
      <c r="C10" s="248" t="s">
        <v>234</v>
      </c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0" t="str">
        <f>C10</f>
        <v>zapažených i nezapažených s urovnáním dna do předepsaného profilu a spádu, s přehozením výkopku na přilehlém terénu na vzdálenost do 3 m od podélné osy rýhy nebo s naložením výkopku na dopravní prostředek.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49" t="s">
        <v>235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49" t="s">
        <v>236</v>
      </c>
      <c r="D12" s="223"/>
      <c r="E12" s="224">
        <v>3.6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0"/>
      <c r="D13" s="242"/>
      <c r="E13" s="242"/>
      <c r="F13" s="242"/>
      <c r="G13" s="24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127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3">
        <v>2</v>
      </c>
      <c r="B14" s="234" t="s">
        <v>237</v>
      </c>
      <c r="C14" s="247" t="s">
        <v>238</v>
      </c>
      <c r="D14" s="235" t="s">
        <v>116</v>
      </c>
      <c r="E14" s="236">
        <v>3.456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8" t="s">
        <v>117</v>
      </c>
      <c r="S14" s="238" t="s">
        <v>118</v>
      </c>
      <c r="T14" s="239" t="s">
        <v>119</v>
      </c>
      <c r="U14" s="222">
        <v>4.6180000000000003</v>
      </c>
      <c r="V14" s="222">
        <f>ROUND(E14*U14,2)</f>
        <v>15.96</v>
      </c>
      <c r="W14" s="222"/>
      <c r="X14" s="222" t="s">
        <v>120</v>
      </c>
      <c r="Y14" s="222" t="s">
        <v>121</v>
      </c>
      <c r="Z14" s="212"/>
      <c r="AA14" s="212"/>
      <c r="AB14" s="212"/>
      <c r="AC14" s="212"/>
      <c r="AD14" s="212"/>
      <c r="AE14" s="212"/>
      <c r="AF14" s="212"/>
      <c r="AG14" s="212" t="s">
        <v>122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2" x14ac:dyDescent="0.2">
      <c r="A15" s="219"/>
      <c r="B15" s="220"/>
      <c r="C15" s="248" t="s">
        <v>239</v>
      </c>
      <c r="D15" s="241"/>
      <c r="E15" s="241"/>
      <c r="F15" s="241"/>
      <c r="G15" s="241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0" t="str">
        <f>C15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49" t="s">
        <v>240</v>
      </c>
      <c r="D16" s="223"/>
      <c r="E16" s="224"/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126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49" t="s">
        <v>241</v>
      </c>
      <c r="D17" s="223"/>
      <c r="E17" s="224">
        <v>3.46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0"/>
      <c r="D18" s="242"/>
      <c r="E18" s="242"/>
      <c r="F18" s="242"/>
      <c r="G18" s="24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127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3.75" outlineLevel="1" x14ac:dyDescent="0.2">
      <c r="A19" s="233">
        <v>3</v>
      </c>
      <c r="B19" s="234" t="s">
        <v>143</v>
      </c>
      <c r="C19" s="247" t="s">
        <v>144</v>
      </c>
      <c r="D19" s="235" t="s">
        <v>116</v>
      </c>
      <c r="E19" s="236">
        <v>158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8" t="s">
        <v>117</v>
      </c>
      <c r="S19" s="238" t="s">
        <v>118</v>
      </c>
      <c r="T19" s="239" t="s">
        <v>119</v>
      </c>
      <c r="U19" s="222">
        <v>4.2999999999999997E-2</v>
      </c>
      <c r="V19" s="222">
        <f>ROUND(E19*U19,2)</f>
        <v>6.79</v>
      </c>
      <c r="W19" s="222"/>
      <c r="X19" s="222" t="s">
        <v>120</v>
      </c>
      <c r="Y19" s="222" t="s">
        <v>121</v>
      </c>
      <c r="Z19" s="212"/>
      <c r="AA19" s="212"/>
      <c r="AB19" s="212"/>
      <c r="AC19" s="212"/>
      <c r="AD19" s="212"/>
      <c r="AE19" s="212"/>
      <c r="AF19" s="212"/>
      <c r="AG19" s="212" t="s">
        <v>122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48" t="s">
        <v>145</v>
      </c>
      <c r="D20" s="241"/>
      <c r="E20" s="241"/>
      <c r="F20" s="241"/>
      <c r="G20" s="241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49" t="s">
        <v>242</v>
      </c>
      <c r="D21" s="223"/>
      <c r="E21" s="224">
        <v>158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126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50"/>
      <c r="D22" s="242"/>
      <c r="E22" s="242"/>
      <c r="F22" s="242"/>
      <c r="G22" s="24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127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33">
        <v>4</v>
      </c>
      <c r="B23" s="234" t="s">
        <v>243</v>
      </c>
      <c r="C23" s="247" t="s">
        <v>244</v>
      </c>
      <c r="D23" s="235" t="s">
        <v>116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8" t="s">
        <v>117</v>
      </c>
      <c r="S23" s="238" t="s">
        <v>118</v>
      </c>
      <c r="T23" s="239" t="s">
        <v>119</v>
      </c>
      <c r="U23" s="222">
        <v>0.20200000000000001</v>
      </c>
      <c r="V23" s="222">
        <f>ROUND(E23*U23,2)</f>
        <v>0.2</v>
      </c>
      <c r="W23" s="222"/>
      <c r="X23" s="222" t="s">
        <v>120</v>
      </c>
      <c r="Y23" s="222" t="s">
        <v>121</v>
      </c>
      <c r="Z23" s="212"/>
      <c r="AA23" s="212"/>
      <c r="AB23" s="212"/>
      <c r="AC23" s="212"/>
      <c r="AD23" s="212"/>
      <c r="AE23" s="212"/>
      <c r="AF23" s="212"/>
      <c r="AG23" s="212" t="s">
        <v>122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48" t="s">
        <v>245</v>
      </c>
      <c r="D24" s="241"/>
      <c r="E24" s="241"/>
      <c r="F24" s="241"/>
      <c r="G24" s="241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49" t="s">
        <v>246</v>
      </c>
      <c r="D25" s="223"/>
      <c r="E25" s="224"/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126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49" t="s">
        <v>247</v>
      </c>
      <c r="D26" s="223"/>
      <c r="E26" s="224">
        <v>1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126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50"/>
      <c r="D27" s="242"/>
      <c r="E27" s="242"/>
      <c r="F27" s="242"/>
      <c r="G27" s="24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127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33">
        <v>5</v>
      </c>
      <c r="B28" s="234" t="s">
        <v>146</v>
      </c>
      <c r="C28" s="247" t="s">
        <v>147</v>
      </c>
      <c r="D28" s="235" t="s">
        <v>148</v>
      </c>
      <c r="E28" s="236">
        <v>1974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8" t="s">
        <v>117</v>
      </c>
      <c r="S28" s="238" t="s">
        <v>118</v>
      </c>
      <c r="T28" s="239" t="s">
        <v>119</v>
      </c>
      <c r="U28" s="222">
        <v>1.7999999999999999E-2</v>
      </c>
      <c r="V28" s="222">
        <f>ROUND(E28*U28,2)</f>
        <v>35.53</v>
      </c>
      <c r="W28" s="222"/>
      <c r="X28" s="222" t="s">
        <v>120</v>
      </c>
      <c r="Y28" s="222" t="s">
        <v>121</v>
      </c>
      <c r="Z28" s="212"/>
      <c r="AA28" s="212"/>
      <c r="AB28" s="212"/>
      <c r="AC28" s="212"/>
      <c r="AD28" s="212"/>
      <c r="AE28" s="212"/>
      <c r="AF28" s="212"/>
      <c r="AG28" s="212" t="s">
        <v>122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48" t="s">
        <v>149</v>
      </c>
      <c r="D29" s="241"/>
      <c r="E29" s="241"/>
      <c r="F29" s="241"/>
      <c r="G29" s="241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124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49" t="s">
        <v>248</v>
      </c>
      <c r="D30" s="223"/>
      <c r="E30" s="224"/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126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49" t="s">
        <v>249</v>
      </c>
      <c r="D31" s="223"/>
      <c r="E31" s="224">
        <v>870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126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49" t="s">
        <v>250</v>
      </c>
      <c r="D32" s="223"/>
      <c r="E32" s="224"/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126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49" t="s">
        <v>251</v>
      </c>
      <c r="D33" s="223"/>
      <c r="E33" s="224">
        <v>720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49" t="s">
        <v>252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126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49" t="s">
        <v>253</v>
      </c>
      <c r="D35" s="223"/>
      <c r="E35" s="224">
        <v>250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49" t="s">
        <v>254</v>
      </c>
      <c r="D36" s="223"/>
      <c r="E36" s="224"/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126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49" t="s">
        <v>255</v>
      </c>
      <c r="D37" s="223"/>
      <c r="E37" s="224">
        <v>134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126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0"/>
      <c r="D38" s="242"/>
      <c r="E38" s="242"/>
      <c r="F38" s="242"/>
      <c r="G38" s="24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127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33">
        <v>6</v>
      </c>
      <c r="B39" s="234" t="s">
        <v>256</v>
      </c>
      <c r="C39" s="247" t="s">
        <v>257</v>
      </c>
      <c r="D39" s="235" t="s">
        <v>148</v>
      </c>
      <c r="E39" s="236">
        <v>1580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8" t="s">
        <v>258</v>
      </c>
      <c r="S39" s="238" t="s">
        <v>118</v>
      </c>
      <c r="T39" s="239" t="s">
        <v>119</v>
      </c>
      <c r="U39" s="222">
        <v>0.09</v>
      </c>
      <c r="V39" s="222">
        <f>ROUND(E39*U39,2)</f>
        <v>142.19999999999999</v>
      </c>
      <c r="W39" s="222"/>
      <c r="X39" s="222" t="s">
        <v>120</v>
      </c>
      <c r="Y39" s="222" t="s">
        <v>121</v>
      </c>
      <c r="Z39" s="212"/>
      <c r="AA39" s="212"/>
      <c r="AB39" s="212"/>
      <c r="AC39" s="212"/>
      <c r="AD39" s="212"/>
      <c r="AE39" s="212"/>
      <c r="AF39" s="212"/>
      <c r="AG39" s="212" t="s">
        <v>122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48" t="s">
        <v>259</v>
      </c>
      <c r="D40" s="241"/>
      <c r="E40" s="241"/>
      <c r="F40" s="241"/>
      <c r="G40" s="241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124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50"/>
      <c r="D41" s="242"/>
      <c r="E41" s="242"/>
      <c r="F41" s="242"/>
      <c r="G41" s="24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127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33">
        <v>7</v>
      </c>
      <c r="B42" s="234" t="s">
        <v>260</v>
      </c>
      <c r="C42" s="247" t="s">
        <v>261</v>
      </c>
      <c r="D42" s="235" t="s">
        <v>148</v>
      </c>
      <c r="E42" s="236">
        <v>190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8" t="s">
        <v>258</v>
      </c>
      <c r="S42" s="238" t="s">
        <v>118</v>
      </c>
      <c r="T42" s="239" t="s">
        <v>119</v>
      </c>
      <c r="U42" s="222">
        <v>0.252</v>
      </c>
      <c r="V42" s="222">
        <f>ROUND(E42*U42,2)</f>
        <v>47.88</v>
      </c>
      <c r="W42" s="222"/>
      <c r="X42" s="222" t="s">
        <v>120</v>
      </c>
      <c r="Y42" s="222" t="s">
        <v>121</v>
      </c>
      <c r="Z42" s="212"/>
      <c r="AA42" s="212"/>
      <c r="AB42" s="212"/>
      <c r="AC42" s="212"/>
      <c r="AD42" s="212"/>
      <c r="AE42" s="212"/>
      <c r="AF42" s="212"/>
      <c r="AG42" s="212" t="s">
        <v>122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48" t="s">
        <v>259</v>
      </c>
      <c r="D43" s="241"/>
      <c r="E43" s="241"/>
      <c r="F43" s="241"/>
      <c r="G43" s="241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124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0"/>
      <c r="D44" s="242"/>
      <c r="E44" s="242"/>
      <c r="F44" s="242"/>
      <c r="G44" s="24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127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">
      <c r="A45" s="226" t="s">
        <v>112</v>
      </c>
      <c r="B45" s="227" t="s">
        <v>70</v>
      </c>
      <c r="C45" s="246" t="s">
        <v>71</v>
      </c>
      <c r="D45" s="228"/>
      <c r="E45" s="229"/>
      <c r="F45" s="230"/>
      <c r="G45" s="230">
        <f>SUMIF(AG46:AG77,"&lt;&gt;NOR",G46:G77)</f>
        <v>0</v>
      </c>
      <c r="H45" s="230"/>
      <c r="I45" s="230">
        <f>SUM(I46:I77)</f>
        <v>0</v>
      </c>
      <c r="J45" s="230"/>
      <c r="K45" s="230">
        <f>SUM(K46:K77)</f>
        <v>0</v>
      </c>
      <c r="L45" s="230"/>
      <c r="M45" s="230">
        <f>SUM(M46:M77)</f>
        <v>0</v>
      </c>
      <c r="N45" s="229"/>
      <c r="O45" s="229">
        <f>SUM(O46:O77)</f>
        <v>1858.7599999999998</v>
      </c>
      <c r="P45" s="229"/>
      <c r="Q45" s="229">
        <f>SUM(Q46:Q77)</f>
        <v>0</v>
      </c>
      <c r="R45" s="230"/>
      <c r="S45" s="230"/>
      <c r="T45" s="231"/>
      <c r="U45" s="225"/>
      <c r="V45" s="225">
        <f>SUM(V46:V77)</f>
        <v>156.74</v>
      </c>
      <c r="W45" s="225"/>
      <c r="X45" s="225"/>
      <c r="Y45" s="225"/>
      <c r="AG45" t="s">
        <v>113</v>
      </c>
    </row>
    <row r="46" spans="1:60" ht="22.5" outlineLevel="1" x14ac:dyDescent="0.2">
      <c r="A46" s="233">
        <v>8</v>
      </c>
      <c r="B46" s="234" t="s">
        <v>262</v>
      </c>
      <c r="C46" s="247" t="s">
        <v>263</v>
      </c>
      <c r="D46" s="235" t="s">
        <v>148</v>
      </c>
      <c r="E46" s="236">
        <v>3948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0.378</v>
      </c>
      <c r="O46" s="236">
        <f>ROUND(E46*N46,2)</f>
        <v>1492.34</v>
      </c>
      <c r="P46" s="236">
        <v>0</v>
      </c>
      <c r="Q46" s="236">
        <f>ROUND(E46*P46,2)</f>
        <v>0</v>
      </c>
      <c r="R46" s="238" t="s">
        <v>159</v>
      </c>
      <c r="S46" s="238" t="s">
        <v>118</v>
      </c>
      <c r="T46" s="239" t="s">
        <v>119</v>
      </c>
      <c r="U46" s="222">
        <v>2.5999999999999999E-2</v>
      </c>
      <c r="V46" s="222">
        <f>ROUND(E46*U46,2)</f>
        <v>102.65</v>
      </c>
      <c r="W46" s="222"/>
      <c r="X46" s="222" t="s">
        <v>120</v>
      </c>
      <c r="Y46" s="222" t="s">
        <v>121</v>
      </c>
      <c r="Z46" s="212"/>
      <c r="AA46" s="212"/>
      <c r="AB46" s="212"/>
      <c r="AC46" s="212"/>
      <c r="AD46" s="212"/>
      <c r="AE46" s="212"/>
      <c r="AF46" s="212"/>
      <c r="AG46" s="212" t="s">
        <v>122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49" t="s">
        <v>248</v>
      </c>
      <c r="D47" s="223"/>
      <c r="E47" s="224"/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49" t="s">
        <v>249</v>
      </c>
      <c r="D48" s="223"/>
      <c r="E48" s="224">
        <v>870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126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49" t="s">
        <v>249</v>
      </c>
      <c r="D49" s="223"/>
      <c r="E49" s="224">
        <v>870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126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49" t="s">
        <v>250</v>
      </c>
      <c r="D50" s="223"/>
      <c r="E50" s="224"/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49" t="s">
        <v>251</v>
      </c>
      <c r="D51" s="223"/>
      <c r="E51" s="224">
        <v>720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126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49" t="s">
        <v>251</v>
      </c>
      <c r="D52" s="223"/>
      <c r="E52" s="224">
        <v>720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126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49" t="s">
        <v>254</v>
      </c>
      <c r="D53" s="223"/>
      <c r="E53" s="224"/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126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49" t="s">
        <v>255</v>
      </c>
      <c r="D54" s="223"/>
      <c r="E54" s="224">
        <v>134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126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49" t="s">
        <v>255</v>
      </c>
      <c r="D55" s="223"/>
      <c r="E55" s="224">
        <v>134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126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49" t="s">
        <v>252</v>
      </c>
      <c r="D56" s="223"/>
      <c r="E56" s="224"/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126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49" t="s">
        <v>253</v>
      </c>
      <c r="D57" s="223"/>
      <c r="E57" s="224">
        <v>250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126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49" t="s">
        <v>253</v>
      </c>
      <c r="D58" s="223"/>
      <c r="E58" s="224">
        <v>250</v>
      </c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126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0"/>
      <c r="D59" s="242"/>
      <c r="E59" s="242"/>
      <c r="F59" s="242"/>
      <c r="G59" s="24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127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33">
        <v>9</v>
      </c>
      <c r="B60" s="234" t="s">
        <v>264</v>
      </c>
      <c r="C60" s="247" t="s">
        <v>265</v>
      </c>
      <c r="D60" s="235" t="s">
        <v>148</v>
      </c>
      <c r="E60" s="236">
        <v>1104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6">
        <v>0.25094</v>
      </c>
      <c r="O60" s="236">
        <f>ROUND(E60*N60,2)</f>
        <v>277.04000000000002</v>
      </c>
      <c r="P60" s="236">
        <v>0</v>
      </c>
      <c r="Q60" s="236">
        <f>ROUND(E60*P60,2)</f>
        <v>0</v>
      </c>
      <c r="R60" s="238" t="s">
        <v>159</v>
      </c>
      <c r="S60" s="238" t="s">
        <v>118</v>
      </c>
      <c r="T60" s="239" t="s">
        <v>119</v>
      </c>
      <c r="U60" s="222">
        <v>2.5999999999999999E-2</v>
      </c>
      <c r="V60" s="222">
        <f>ROUND(E60*U60,2)</f>
        <v>28.7</v>
      </c>
      <c r="W60" s="222"/>
      <c r="X60" s="222" t="s">
        <v>120</v>
      </c>
      <c r="Y60" s="222" t="s">
        <v>121</v>
      </c>
      <c r="Z60" s="212"/>
      <c r="AA60" s="212"/>
      <c r="AB60" s="212"/>
      <c r="AC60" s="212"/>
      <c r="AD60" s="212"/>
      <c r="AE60" s="212"/>
      <c r="AF60" s="212"/>
      <c r="AG60" s="212" t="s">
        <v>122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19"/>
      <c r="B61" s="220"/>
      <c r="C61" s="248" t="s">
        <v>266</v>
      </c>
      <c r="D61" s="241"/>
      <c r="E61" s="241"/>
      <c r="F61" s="241"/>
      <c r="G61" s="241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124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49" t="s">
        <v>267</v>
      </c>
      <c r="D62" s="223"/>
      <c r="E62" s="224"/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126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49" t="s">
        <v>253</v>
      </c>
      <c r="D63" s="223"/>
      <c r="E63" s="224">
        <v>250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126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49" t="s">
        <v>250</v>
      </c>
      <c r="D64" s="223"/>
      <c r="E64" s="224"/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126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49" t="s">
        <v>251</v>
      </c>
      <c r="D65" s="223"/>
      <c r="E65" s="224">
        <v>720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126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49" t="s">
        <v>254</v>
      </c>
      <c r="D66" s="223"/>
      <c r="E66" s="224"/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126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49" t="s">
        <v>268</v>
      </c>
      <c r="D67" s="223"/>
      <c r="E67" s="224">
        <v>134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126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0"/>
      <c r="D68" s="242"/>
      <c r="E68" s="242"/>
      <c r="F68" s="242"/>
      <c r="G68" s="24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127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33">
        <v>10</v>
      </c>
      <c r="B69" s="234" t="s">
        <v>269</v>
      </c>
      <c r="C69" s="247" t="s">
        <v>270</v>
      </c>
      <c r="D69" s="235" t="s">
        <v>148</v>
      </c>
      <c r="E69" s="236">
        <v>1104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6">
        <v>8.0960000000000004E-2</v>
      </c>
      <c r="O69" s="236">
        <f>ROUND(E69*N69,2)</f>
        <v>89.38</v>
      </c>
      <c r="P69" s="236">
        <v>0</v>
      </c>
      <c r="Q69" s="236">
        <f>ROUND(E69*P69,2)</f>
        <v>0</v>
      </c>
      <c r="R69" s="238" t="s">
        <v>159</v>
      </c>
      <c r="S69" s="238" t="s">
        <v>118</v>
      </c>
      <c r="T69" s="239" t="s">
        <v>119</v>
      </c>
      <c r="U69" s="222">
        <v>2.3E-2</v>
      </c>
      <c r="V69" s="222">
        <f>ROUND(E69*U69,2)</f>
        <v>25.39</v>
      </c>
      <c r="W69" s="222"/>
      <c r="X69" s="222" t="s">
        <v>120</v>
      </c>
      <c r="Y69" s="222" t="s">
        <v>121</v>
      </c>
      <c r="Z69" s="212"/>
      <c r="AA69" s="212"/>
      <c r="AB69" s="212"/>
      <c r="AC69" s="212"/>
      <c r="AD69" s="212"/>
      <c r="AE69" s="212"/>
      <c r="AF69" s="212"/>
      <c r="AG69" s="212" t="s">
        <v>122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48" t="s">
        <v>266</v>
      </c>
      <c r="D70" s="241"/>
      <c r="E70" s="241"/>
      <c r="F70" s="241"/>
      <c r="G70" s="241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124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49" t="s">
        <v>267</v>
      </c>
      <c r="D71" s="223"/>
      <c r="E71" s="224"/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126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49" t="s">
        <v>253</v>
      </c>
      <c r="D72" s="223"/>
      <c r="E72" s="224">
        <v>250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126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49" t="s">
        <v>250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126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49" t="s">
        <v>251</v>
      </c>
      <c r="D74" s="223"/>
      <c r="E74" s="224">
        <v>720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126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49" t="s">
        <v>254</v>
      </c>
      <c r="D75" s="223"/>
      <c r="E75" s="224"/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126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49" t="s">
        <v>268</v>
      </c>
      <c r="D76" s="223"/>
      <c r="E76" s="224">
        <v>134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126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50"/>
      <c r="D77" s="242"/>
      <c r="E77" s="242"/>
      <c r="F77" s="242"/>
      <c r="G77" s="24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127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26" t="s">
        <v>112</v>
      </c>
      <c r="B78" s="227" t="s">
        <v>72</v>
      </c>
      <c r="C78" s="246" t="s">
        <v>73</v>
      </c>
      <c r="D78" s="228"/>
      <c r="E78" s="229"/>
      <c r="F78" s="230"/>
      <c r="G78" s="230">
        <f>SUMIF(AG79:AG105,"&lt;&gt;NOR",G79:G105)</f>
        <v>0</v>
      </c>
      <c r="H78" s="230"/>
      <c r="I78" s="230">
        <f>SUM(I79:I105)</f>
        <v>0</v>
      </c>
      <c r="J78" s="230"/>
      <c r="K78" s="230">
        <f>SUM(K79:K105)</f>
        <v>0</v>
      </c>
      <c r="L78" s="230"/>
      <c r="M78" s="230">
        <f>SUM(M79:M105)</f>
        <v>0</v>
      </c>
      <c r="N78" s="229"/>
      <c r="O78" s="229">
        <f>SUM(O79:O105)</f>
        <v>221.14</v>
      </c>
      <c r="P78" s="229"/>
      <c r="Q78" s="229">
        <f>SUM(Q79:Q105)</f>
        <v>0</v>
      </c>
      <c r="R78" s="230"/>
      <c r="S78" s="230"/>
      <c r="T78" s="231"/>
      <c r="U78" s="225"/>
      <c r="V78" s="225">
        <f>SUM(V79:V105)</f>
        <v>433.33000000000004</v>
      </c>
      <c r="W78" s="225"/>
      <c r="X78" s="225"/>
      <c r="Y78" s="225"/>
      <c r="AG78" t="s">
        <v>113</v>
      </c>
    </row>
    <row r="79" spans="1:60" outlineLevel="1" x14ac:dyDescent="0.2">
      <c r="A79" s="233">
        <v>11</v>
      </c>
      <c r="B79" s="234" t="s">
        <v>271</v>
      </c>
      <c r="C79" s="247" t="s">
        <v>272</v>
      </c>
      <c r="D79" s="235" t="s">
        <v>148</v>
      </c>
      <c r="E79" s="236">
        <v>874.2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6">
        <v>7.3899999999999993E-2</v>
      </c>
      <c r="O79" s="236">
        <f>ROUND(E79*N79,2)</f>
        <v>64.599999999999994</v>
      </c>
      <c r="P79" s="236">
        <v>0</v>
      </c>
      <c r="Q79" s="236">
        <f>ROUND(E79*P79,2)</f>
        <v>0</v>
      </c>
      <c r="R79" s="238" t="s">
        <v>159</v>
      </c>
      <c r="S79" s="238" t="s">
        <v>118</v>
      </c>
      <c r="T79" s="239" t="s">
        <v>119</v>
      </c>
      <c r="U79" s="222">
        <v>0.47799999999999998</v>
      </c>
      <c r="V79" s="222">
        <f>ROUND(E79*U79,2)</f>
        <v>417.87</v>
      </c>
      <c r="W79" s="222"/>
      <c r="X79" s="222" t="s">
        <v>120</v>
      </c>
      <c r="Y79" s="222" t="s">
        <v>121</v>
      </c>
      <c r="Z79" s="212"/>
      <c r="AA79" s="212"/>
      <c r="AB79" s="212"/>
      <c r="AC79" s="212"/>
      <c r="AD79" s="212"/>
      <c r="AE79" s="212"/>
      <c r="AF79" s="212"/>
      <c r="AG79" s="212" t="s">
        <v>122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2" x14ac:dyDescent="0.2">
      <c r="A80" s="219"/>
      <c r="B80" s="220"/>
      <c r="C80" s="248" t="s">
        <v>273</v>
      </c>
      <c r="D80" s="241"/>
      <c r="E80" s="241"/>
      <c r="F80" s="241"/>
      <c r="G80" s="241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124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40" t="str">
        <f>C80</f>
        <v>s provedením lože z kameniva drceného, s vyplněním spár, s dvojitým hutněním a se smetením přebytečného materiálu na krajnici. S dodáním hmot pro lože a výplň spár.</v>
      </c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49" t="s">
        <v>248</v>
      </c>
      <c r="D81" s="223"/>
      <c r="E81" s="224"/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126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49" t="s">
        <v>274</v>
      </c>
      <c r="D82" s="223"/>
      <c r="E82" s="224">
        <v>620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126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49" t="s">
        <v>252</v>
      </c>
      <c r="D83" s="223"/>
      <c r="E83" s="224"/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126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49" t="s">
        <v>253</v>
      </c>
      <c r="D84" s="223"/>
      <c r="E84" s="224">
        <v>250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126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49" t="s">
        <v>275</v>
      </c>
      <c r="D85" s="223"/>
      <c r="E85" s="224"/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126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49" t="s">
        <v>276</v>
      </c>
      <c r="D86" s="223"/>
      <c r="E86" s="224">
        <v>4.2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126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50"/>
      <c r="D87" s="242"/>
      <c r="E87" s="242"/>
      <c r="F87" s="242"/>
      <c r="G87" s="24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127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3">
        <v>12</v>
      </c>
      <c r="B88" s="234" t="s">
        <v>277</v>
      </c>
      <c r="C88" s="247" t="s">
        <v>278</v>
      </c>
      <c r="D88" s="235" t="s">
        <v>179</v>
      </c>
      <c r="E88" s="236">
        <v>10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6">
        <v>3.6000000000000002E-4</v>
      </c>
      <c r="O88" s="236">
        <f>ROUND(E88*N88,2)</f>
        <v>0</v>
      </c>
      <c r="P88" s="236">
        <v>0</v>
      </c>
      <c r="Q88" s="236">
        <f>ROUND(E88*P88,2)</f>
        <v>0</v>
      </c>
      <c r="R88" s="238" t="s">
        <v>159</v>
      </c>
      <c r="S88" s="238" t="s">
        <v>118</v>
      </c>
      <c r="T88" s="239" t="s">
        <v>119</v>
      </c>
      <c r="U88" s="222">
        <v>0.43</v>
      </c>
      <c r="V88" s="222">
        <f>ROUND(E88*U88,2)</f>
        <v>4.3</v>
      </c>
      <c r="W88" s="222"/>
      <c r="X88" s="222" t="s">
        <v>120</v>
      </c>
      <c r="Y88" s="222" t="s">
        <v>121</v>
      </c>
      <c r="Z88" s="212"/>
      <c r="AA88" s="212"/>
      <c r="AB88" s="212"/>
      <c r="AC88" s="212"/>
      <c r="AD88" s="212"/>
      <c r="AE88" s="212"/>
      <c r="AF88" s="212"/>
      <c r="AG88" s="212" t="s">
        <v>122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1"/>
      <c r="D89" s="243"/>
      <c r="E89" s="243"/>
      <c r="F89" s="243"/>
      <c r="G89" s="243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127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33">
        <v>13</v>
      </c>
      <c r="B90" s="234" t="s">
        <v>279</v>
      </c>
      <c r="C90" s="247" t="s">
        <v>280</v>
      </c>
      <c r="D90" s="235" t="s">
        <v>148</v>
      </c>
      <c r="E90" s="236">
        <v>20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6">
        <v>7.3899999999999993E-2</v>
      </c>
      <c r="O90" s="236">
        <f>ROUND(E90*N90,2)</f>
        <v>1.48</v>
      </c>
      <c r="P90" s="236">
        <v>0</v>
      </c>
      <c r="Q90" s="236">
        <f>ROUND(E90*P90,2)</f>
        <v>0</v>
      </c>
      <c r="R90" s="238" t="s">
        <v>159</v>
      </c>
      <c r="S90" s="238" t="s">
        <v>118</v>
      </c>
      <c r="T90" s="239" t="s">
        <v>119</v>
      </c>
      <c r="U90" s="222">
        <v>0.55800000000000005</v>
      </c>
      <c r="V90" s="222">
        <f>ROUND(E90*U90,2)</f>
        <v>11.16</v>
      </c>
      <c r="W90" s="222"/>
      <c r="X90" s="222" t="s">
        <v>120</v>
      </c>
      <c r="Y90" s="222" t="s">
        <v>121</v>
      </c>
      <c r="Z90" s="212"/>
      <c r="AA90" s="212"/>
      <c r="AB90" s="212"/>
      <c r="AC90" s="212"/>
      <c r="AD90" s="212"/>
      <c r="AE90" s="212"/>
      <c r="AF90" s="212"/>
      <c r="AG90" s="212" t="s">
        <v>122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49" t="s">
        <v>281</v>
      </c>
      <c r="D91" s="223"/>
      <c r="E91" s="224"/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126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19"/>
      <c r="B92" s="220"/>
      <c r="C92" s="249" t="s">
        <v>282</v>
      </c>
      <c r="D92" s="223"/>
      <c r="E92" s="224">
        <v>20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0"/>
      <c r="D93" s="242"/>
      <c r="E93" s="242"/>
      <c r="F93" s="242"/>
      <c r="G93" s="24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127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3">
        <v>14</v>
      </c>
      <c r="B94" s="234" t="s">
        <v>283</v>
      </c>
      <c r="C94" s="247" t="s">
        <v>284</v>
      </c>
      <c r="D94" s="235" t="s">
        <v>148</v>
      </c>
      <c r="E94" s="236">
        <v>20.2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6">
        <v>0.13714999999999999</v>
      </c>
      <c r="O94" s="236">
        <f>ROUND(E94*N94,2)</f>
        <v>2.77</v>
      </c>
      <c r="P94" s="236">
        <v>0</v>
      </c>
      <c r="Q94" s="236">
        <f>ROUND(E94*P94,2)</f>
        <v>0</v>
      </c>
      <c r="R94" s="238"/>
      <c r="S94" s="238" t="s">
        <v>211</v>
      </c>
      <c r="T94" s="239" t="s">
        <v>156</v>
      </c>
      <c r="U94" s="222">
        <v>0</v>
      </c>
      <c r="V94" s="222">
        <f>ROUND(E94*U94,2)</f>
        <v>0</v>
      </c>
      <c r="W94" s="222"/>
      <c r="X94" s="222" t="s">
        <v>198</v>
      </c>
      <c r="Y94" s="222" t="s">
        <v>121</v>
      </c>
      <c r="Z94" s="212"/>
      <c r="AA94" s="212"/>
      <c r="AB94" s="212"/>
      <c r="AC94" s="212"/>
      <c r="AD94" s="212"/>
      <c r="AE94" s="212"/>
      <c r="AF94" s="212"/>
      <c r="AG94" s="212" t="s">
        <v>199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49" t="s">
        <v>285</v>
      </c>
      <c r="D95" s="223"/>
      <c r="E95" s="224">
        <v>20.2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126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50"/>
      <c r="D96" s="242"/>
      <c r="E96" s="242"/>
      <c r="F96" s="242"/>
      <c r="G96" s="24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127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33">
        <v>15</v>
      </c>
      <c r="B97" s="234" t="s">
        <v>286</v>
      </c>
      <c r="C97" s="247" t="s">
        <v>287</v>
      </c>
      <c r="D97" s="235" t="s">
        <v>148</v>
      </c>
      <c r="E97" s="236">
        <v>4.242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6">
        <v>0.17824000000000001</v>
      </c>
      <c r="O97" s="236">
        <f>ROUND(E97*N97,2)</f>
        <v>0.76</v>
      </c>
      <c r="P97" s="236">
        <v>0</v>
      </c>
      <c r="Q97" s="236">
        <f>ROUND(E97*P97,2)</f>
        <v>0</v>
      </c>
      <c r="R97" s="238" t="s">
        <v>197</v>
      </c>
      <c r="S97" s="238" t="s">
        <v>118</v>
      </c>
      <c r="T97" s="239" t="s">
        <v>119</v>
      </c>
      <c r="U97" s="222">
        <v>0</v>
      </c>
      <c r="V97" s="222">
        <f>ROUND(E97*U97,2)</f>
        <v>0</v>
      </c>
      <c r="W97" s="222"/>
      <c r="X97" s="222" t="s">
        <v>198</v>
      </c>
      <c r="Y97" s="222" t="s">
        <v>121</v>
      </c>
      <c r="Z97" s="212"/>
      <c r="AA97" s="212"/>
      <c r="AB97" s="212"/>
      <c r="AC97" s="212"/>
      <c r="AD97" s="212"/>
      <c r="AE97" s="212"/>
      <c r="AF97" s="212"/>
      <c r="AG97" s="212" t="s">
        <v>199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49" t="s">
        <v>288</v>
      </c>
      <c r="D98" s="223"/>
      <c r="E98" s="224">
        <v>4.24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126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0"/>
      <c r="D99" s="242"/>
      <c r="E99" s="242"/>
      <c r="F99" s="242"/>
      <c r="G99" s="24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127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3">
        <v>16</v>
      </c>
      <c r="B100" s="234" t="s">
        <v>289</v>
      </c>
      <c r="C100" s="247" t="s">
        <v>290</v>
      </c>
      <c r="D100" s="235" t="s">
        <v>148</v>
      </c>
      <c r="E100" s="236">
        <v>626.20000000000005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6">
        <v>0.17244999999999999</v>
      </c>
      <c r="O100" s="236">
        <f>ROUND(E100*N100,2)</f>
        <v>107.99</v>
      </c>
      <c r="P100" s="236">
        <v>0</v>
      </c>
      <c r="Q100" s="236">
        <f>ROUND(E100*P100,2)</f>
        <v>0</v>
      </c>
      <c r="R100" s="238"/>
      <c r="S100" s="238" t="s">
        <v>211</v>
      </c>
      <c r="T100" s="239" t="s">
        <v>156</v>
      </c>
      <c r="U100" s="222">
        <v>0</v>
      </c>
      <c r="V100" s="222">
        <f>ROUND(E100*U100,2)</f>
        <v>0</v>
      </c>
      <c r="W100" s="222"/>
      <c r="X100" s="222" t="s">
        <v>198</v>
      </c>
      <c r="Y100" s="222" t="s">
        <v>121</v>
      </c>
      <c r="Z100" s="212"/>
      <c r="AA100" s="212"/>
      <c r="AB100" s="212"/>
      <c r="AC100" s="212"/>
      <c r="AD100" s="212"/>
      <c r="AE100" s="212"/>
      <c r="AF100" s="212"/>
      <c r="AG100" s="212" t="s">
        <v>199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49" t="s">
        <v>291</v>
      </c>
      <c r="D101" s="223"/>
      <c r="E101" s="224">
        <v>626.20000000000005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126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50"/>
      <c r="D102" s="242"/>
      <c r="E102" s="242"/>
      <c r="F102" s="242"/>
      <c r="G102" s="24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127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33">
        <v>17</v>
      </c>
      <c r="B103" s="234" t="s">
        <v>292</v>
      </c>
      <c r="C103" s="247" t="s">
        <v>293</v>
      </c>
      <c r="D103" s="235" t="s">
        <v>148</v>
      </c>
      <c r="E103" s="236">
        <v>252.5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6">
        <v>0.17244999999999999</v>
      </c>
      <c r="O103" s="236">
        <f>ROUND(E103*N103,2)</f>
        <v>43.54</v>
      </c>
      <c r="P103" s="236">
        <v>0</v>
      </c>
      <c r="Q103" s="236">
        <f>ROUND(E103*P103,2)</f>
        <v>0</v>
      </c>
      <c r="R103" s="238"/>
      <c r="S103" s="238" t="s">
        <v>211</v>
      </c>
      <c r="T103" s="239" t="s">
        <v>156</v>
      </c>
      <c r="U103" s="222">
        <v>0</v>
      </c>
      <c r="V103" s="222">
        <f>ROUND(E103*U103,2)</f>
        <v>0</v>
      </c>
      <c r="W103" s="222"/>
      <c r="X103" s="222" t="s">
        <v>198</v>
      </c>
      <c r="Y103" s="222" t="s">
        <v>121</v>
      </c>
      <c r="Z103" s="212"/>
      <c r="AA103" s="212"/>
      <c r="AB103" s="212"/>
      <c r="AC103" s="212"/>
      <c r="AD103" s="212"/>
      <c r="AE103" s="212"/>
      <c r="AF103" s="212"/>
      <c r="AG103" s="212" t="s">
        <v>199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49" t="s">
        <v>294</v>
      </c>
      <c r="D104" s="223"/>
      <c r="E104" s="224">
        <v>252.5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126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50"/>
      <c r="D105" s="242"/>
      <c r="E105" s="242"/>
      <c r="F105" s="242"/>
      <c r="G105" s="24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127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26" t="s">
        <v>112</v>
      </c>
      <c r="B106" s="227" t="s">
        <v>74</v>
      </c>
      <c r="C106" s="246" t="s">
        <v>75</v>
      </c>
      <c r="D106" s="228"/>
      <c r="E106" s="229"/>
      <c r="F106" s="230"/>
      <c r="G106" s="230">
        <f>SUMIF(AG107:AG128,"&lt;&gt;NOR",G107:G128)</f>
        <v>0</v>
      </c>
      <c r="H106" s="230"/>
      <c r="I106" s="230">
        <f>SUM(I107:I128)</f>
        <v>0</v>
      </c>
      <c r="J106" s="230"/>
      <c r="K106" s="230">
        <f>SUM(K107:K128)</f>
        <v>0</v>
      </c>
      <c r="L106" s="230"/>
      <c r="M106" s="230">
        <f>SUM(M107:M128)</f>
        <v>0</v>
      </c>
      <c r="N106" s="229"/>
      <c r="O106" s="229">
        <f>SUM(O107:O128)</f>
        <v>1.97</v>
      </c>
      <c r="P106" s="229"/>
      <c r="Q106" s="229">
        <f>SUM(Q107:Q128)</f>
        <v>0</v>
      </c>
      <c r="R106" s="230"/>
      <c r="S106" s="230"/>
      <c r="T106" s="231"/>
      <c r="U106" s="225"/>
      <c r="V106" s="225">
        <f>SUM(V107:V128)</f>
        <v>14.18</v>
      </c>
      <c r="W106" s="225"/>
      <c r="X106" s="225"/>
      <c r="Y106" s="225"/>
      <c r="AG106" t="s">
        <v>113</v>
      </c>
    </row>
    <row r="107" spans="1:60" outlineLevel="1" x14ac:dyDescent="0.2">
      <c r="A107" s="233">
        <v>18</v>
      </c>
      <c r="B107" s="234" t="s">
        <v>295</v>
      </c>
      <c r="C107" s="247" t="s">
        <v>296</v>
      </c>
      <c r="D107" s="235" t="s">
        <v>210</v>
      </c>
      <c r="E107" s="236">
        <v>2</v>
      </c>
      <c r="F107" s="237"/>
      <c r="G107" s="238">
        <f>ROUND(E107*F107,2)</f>
        <v>0</v>
      </c>
      <c r="H107" s="237"/>
      <c r="I107" s="238">
        <f>ROUND(E107*H107,2)</f>
        <v>0</v>
      </c>
      <c r="J107" s="237"/>
      <c r="K107" s="238">
        <f>ROUND(E107*J107,2)</f>
        <v>0</v>
      </c>
      <c r="L107" s="238">
        <v>21</v>
      </c>
      <c r="M107" s="238">
        <f>G107*(1+L107/100)</f>
        <v>0</v>
      </c>
      <c r="N107" s="236">
        <v>0.14494000000000001</v>
      </c>
      <c r="O107" s="236">
        <f>ROUND(E107*N107,2)</f>
        <v>0.28999999999999998</v>
      </c>
      <c r="P107" s="236">
        <v>0</v>
      </c>
      <c r="Q107" s="236">
        <f>ROUND(E107*P107,2)</f>
        <v>0</v>
      </c>
      <c r="R107" s="238" t="s">
        <v>194</v>
      </c>
      <c r="S107" s="238" t="s">
        <v>118</v>
      </c>
      <c r="T107" s="239" t="s">
        <v>119</v>
      </c>
      <c r="U107" s="222">
        <v>5.024</v>
      </c>
      <c r="V107" s="222">
        <f>ROUND(E107*U107,2)</f>
        <v>10.050000000000001</v>
      </c>
      <c r="W107" s="222"/>
      <c r="X107" s="222" t="s">
        <v>120</v>
      </c>
      <c r="Y107" s="222" t="s">
        <v>121</v>
      </c>
      <c r="Z107" s="212"/>
      <c r="AA107" s="212"/>
      <c r="AB107" s="212"/>
      <c r="AC107" s="212"/>
      <c r="AD107" s="212"/>
      <c r="AE107" s="212"/>
      <c r="AF107" s="212"/>
      <c r="AG107" s="212" t="s">
        <v>122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48" t="s">
        <v>297</v>
      </c>
      <c r="D108" s="241"/>
      <c r="E108" s="241"/>
      <c r="F108" s="241"/>
      <c r="G108" s="241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124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19"/>
      <c r="B109" s="220"/>
      <c r="C109" s="250"/>
      <c r="D109" s="242"/>
      <c r="E109" s="242"/>
      <c r="F109" s="242"/>
      <c r="G109" s="24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127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33">
        <v>19</v>
      </c>
      <c r="B110" s="234" t="s">
        <v>298</v>
      </c>
      <c r="C110" s="247" t="s">
        <v>299</v>
      </c>
      <c r="D110" s="235" t="s">
        <v>210</v>
      </c>
      <c r="E110" s="236">
        <v>2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6">
        <v>1.17E-2</v>
      </c>
      <c r="O110" s="236">
        <f>ROUND(E110*N110,2)</f>
        <v>0.02</v>
      </c>
      <c r="P110" s="236">
        <v>0</v>
      </c>
      <c r="Q110" s="236">
        <f>ROUND(E110*P110,2)</f>
        <v>0</v>
      </c>
      <c r="R110" s="238" t="s">
        <v>194</v>
      </c>
      <c r="S110" s="238" t="s">
        <v>118</v>
      </c>
      <c r="T110" s="239" t="s">
        <v>119</v>
      </c>
      <c r="U110" s="222">
        <v>2.0640000000000001</v>
      </c>
      <c r="V110" s="222">
        <f>ROUND(E110*U110,2)</f>
        <v>4.13</v>
      </c>
      <c r="W110" s="222"/>
      <c r="X110" s="222" t="s">
        <v>120</v>
      </c>
      <c r="Y110" s="222" t="s">
        <v>121</v>
      </c>
      <c r="Z110" s="212"/>
      <c r="AA110" s="212"/>
      <c r="AB110" s="212"/>
      <c r="AC110" s="212"/>
      <c r="AD110" s="212"/>
      <c r="AE110" s="212"/>
      <c r="AF110" s="212"/>
      <c r="AG110" s="212" t="s">
        <v>122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">
      <c r="A111" s="219"/>
      <c r="B111" s="220"/>
      <c r="C111" s="248" t="s">
        <v>300</v>
      </c>
      <c r="D111" s="241"/>
      <c r="E111" s="241"/>
      <c r="F111" s="241"/>
      <c r="G111" s="241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124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50"/>
      <c r="D112" s="242"/>
      <c r="E112" s="242"/>
      <c r="F112" s="242"/>
      <c r="G112" s="24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127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3">
        <v>20</v>
      </c>
      <c r="B113" s="234" t="s">
        <v>301</v>
      </c>
      <c r="C113" s="247" t="s">
        <v>302</v>
      </c>
      <c r="D113" s="235" t="s">
        <v>210</v>
      </c>
      <c r="E113" s="236">
        <v>2</v>
      </c>
      <c r="F113" s="237"/>
      <c r="G113" s="238">
        <f>ROUND(E113*F113,2)</f>
        <v>0</v>
      </c>
      <c r="H113" s="237"/>
      <c r="I113" s="238">
        <f>ROUND(E113*H113,2)</f>
        <v>0</v>
      </c>
      <c r="J113" s="237"/>
      <c r="K113" s="238">
        <f>ROUND(E113*J113,2)</f>
        <v>0</v>
      </c>
      <c r="L113" s="238">
        <v>21</v>
      </c>
      <c r="M113" s="238">
        <f>G113*(1+L113/100)</f>
        <v>0</v>
      </c>
      <c r="N113" s="236">
        <v>0.105</v>
      </c>
      <c r="O113" s="236">
        <f>ROUND(E113*N113,2)</f>
        <v>0.21</v>
      </c>
      <c r="P113" s="236">
        <v>0</v>
      </c>
      <c r="Q113" s="236">
        <f>ROUND(E113*P113,2)</f>
        <v>0</v>
      </c>
      <c r="R113" s="238" t="s">
        <v>197</v>
      </c>
      <c r="S113" s="238" t="s">
        <v>303</v>
      </c>
      <c r="T113" s="239" t="s">
        <v>156</v>
      </c>
      <c r="U113" s="222">
        <v>0</v>
      </c>
      <c r="V113" s="222">
        <f>ROUND(E113*U113,2)</f>
        <v>0</v>
      </c>
      <c r="W113" s="222"/>
      <c r="X113" s="222" t="s">
        <v>198</v>
      </c>
      <c r="Y113" s="222" t="s">
        <v>121</v>
      </c>
      <c r="Z113" s="212"/>
      <c r="AA113" s="212"/>
      <c r="AB113" s="212"/>
      <c r="AC113" s="212"/>
      <c r="AD113" s="212"/>
      <c r="AE113" s="212"/>
      <c r="AF113" s="212"/>
      <c r="AG113" s="212" t="s">
        <v>199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">
      <c r="A114" s="219"/>
      <c r="B114" s="220"/>
      <c r="C114" s="251"/>
      <c r="D114" s="243"/>
      <c r="E114" s="243"/>
      <c r="F114" s="243"/>
      <c r="G114" s="243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127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33">
        <v>21</v>
      </c>
      <c r="B115" s="234" t="s">
        <v>304</v>
      </c>
      <c r="C115" s="247" t="s">
        <v>305</v>
      </c>
      <c r="D115" s="235" t="s">
        <v>210</v>
      </c>
      <c r="E115" s="236">
        <v>2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36">
        <v>7.0000000000000001E-3</v>
      </c>
      <c r="O115" s="236">
        <f>ROUND(E115*N115,2)</f>
        <v>0.01</v>
      </c>
      <c r="P115" s="236">
        <v>0</v>
      </c>
      <c r="Q115" s="236">
        <f>ROUND(E115*P115,2)</f>
        <v>0</v>
      </c>
      <c r="R115" s="238" t="s">
        <v>197</v>
      </c>
      <c r="S115" s="238" t="s">
        <v>118</v>
      </c>
      <c r="T115" s="239" t="s">
        <v>119</v>
      </c>
      <c r="U115" s="222">
        <v>0</v>
      </c>
      <c r="V115" s="222">
        <f>ROUND(E115*U115,2)</f>
        <v>0</v>
      </c>
      <c r="W115" s="222"/>
      <c r="X115" s="222" t="s">
        <v>198</v>
      </c>
      <c r="Y115" s="222" t="s">
        <v>121</v>
      </c>
      <c r="Z115" s="212"/>
      <c r="AA115" s="212"/>
      <c r="AB115" s="212"/>
      <c r="AC115" s="212"/>
      <c r="AD115" s="212"/>
      <c r="AE115" s="212"/>
      <c r="AF115" s="212"/>
      <c r="AG115" s="212" t="s">
        <v>199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51"/>
      <c r="D116" s="243"/>
      <c r="E116" s="243"/>
      <c r="F116" s="243"/>
      <c r="G116" s="243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127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33">
        <v>22</v>
      </c>
      <c r="B117" s="234" t="s">
        <v>306</v>
      </c>
      <c r="C117" s="247" t="s">
        <v>307</v>
      </c>
      <c r="D117" s="235" t="s">
        <v>210</v>
      </c>
      <c r="E117" s="236">
        <v>2.02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6">
        <v>8.6999999999999994E-2</v>
      </c>
      <c r="O117" s="236">
        <f>ROUND(E117*N117,2)</f>
        <v>0.18</v>
      </c>
      <c r="P117" s="236">
        <v>0</v>
      </c>
      <c r="Q117" s="236">
        <f>ROUND(E117*P117,2)</f>
        <v>0</v>
      </c>
      <c r="R117" s="238" t="s">
        <v>197</v>
      </c>
      <c r="S117" s="238" t="s">
        <v>118</v>
      </c>
      <c r="T117" s="239" t="s">
        <v>119</v>
      </c>
      <c r="U117" s="222">
        <v>0</v>
      </c>
      <c r="V117" s="222">
        <f>ROUND(E117*U117,2)</f>
        <v>0</v>
      </c>
      <c r="W117" s="222"/>
      <c r="X117" s="222" t="s">
        <v>198</v>
      </c>
      <c r="Y117" s="222" t="s">
        <v>121</v>
      </c>
      <c r="Z117" s="212"/>
      <c r="AA117" s="212"/>
      <c r="AB117" s="212"/>
      <c r="AC117" s="212"/>
      <c r="AD117" s="212"/>
      <c r="AE117" s="212"/>
      <c r="AF117" s="212"/>
      <c r="AG117" s="212" t="s">
        <v>199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51"/>
      <c r="D118" s="243"/>
      <c r="E118" s="243"/>
      <c r="F118" s="243"/>
      <c r="G118" s="243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127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33">
        <v>23</v>
      </c>
      <c r="B119" s="234" t="s">
        <v>308</v>
      </c>
      <c r="C119" s="247" t="s">
        <v>309</v>
      </c>
      <c r="D119" s="235" t="s">
        <v>210</v>
      </c>
      <c r="E119" s="236">
        <v>2.02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6">
        <v>0.10299999999999999</v>
      </c>
      <c r="O119" s="236">
        <f>ROUND(E119*N119,2)</f>
        <v>0.21</v>
      </c>
      <c r="P119" s="236">
        <v>0</v>
      </c>
      <c r="Q119" s="236">
        <f>ROUND(E119*P119,2)</f>
        <v>0</v>
      </c>
      <c r="R119" s="238" t="s">
        <v>197</v>
      </c>
      <c r="S119" s="238" t="s">
        <v>118</v>
      </c>
      <c r="T119" s="239" t="s">
        <v>119</v>
      </c>
      <c r="U119" s="222">
        <v>0</v>
      </c>
      <c r="V119" s="222">
        <f>ROUND(E119*U119,2)</f>
        <v>0</v>
      </c>
      <c r="W119" s="222"/>
      <c r="X119" s="222" t="s">
        <v>198</v>
      </c>
      <c r="Y119" s="222" t="s">
        <v>121</v>
      </c>
      <c r="Z119" s="212"/>
      <c r="AA119" s="212"/>
      <c r="AB119" s="212"/>
      <c r="AC119" s="212"/>
      <c r="AD119" s="212"/>
      <c r="AE119" s="212"/>
      <c r="AF119" s="212"/>
      <c r="AG119" s="212" t="s">
        <v>199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19"/>
      <c r="B120" s="220"/>
      <c r="C120" s="251"/>
      <c r="D120" s="243"/>
      <c r="E120" s="243"/>
      <c r="F120" s="243"/>
      <c r="G120" s="243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127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33">
        <v>24</v>
      </c>
      <c r="B121" s="234" t="s">
        <v>310</v>
      </c>
      <c r="C121" s="247" t="s">
        <v>311</v>
      </c>
      <c r="D121" s="235" t="s">
        <v>210</v>
      </c>
      <c r="E121" s="236">
        <v>2.02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6">
        <v>0.17499999999999999</v>
      </c>
      <c r="O121" s="236">
        <f>ROUND(E121*N121,2)</f>
        <v>0.35</v>
      </c>
      <c r="P121" s="236">
        <v>0</v>
      </c>
      <c r="Q121" s="236">
        <f>ROUND(E121*P121,2)</f>
        <v>0</v>
      </c>
      <c r="R121" s="238" t="s">
        <v>197</v>
      </c>
      <c r="S121" s="238" t="s">
        <v>118</v>
      </c>
      <c r="T121" s="239" t="s">
        <v>119</v>
      </c>
      <c r="U121" s="222">
        <v>0</v>
      </c>
      <c r="V121" s="222">
        <f>ROUND(E121*U121,2)</f>
        <v>0</v>
      </c>
      <c r="W121" s="222"/>
      <c r="X121" s="222" t="s">
        <v>198</v>
      </c>
      <c r="Y121" s="222" t="s">
        <v>121</v>
      </c>
      <c r="Z121" s="212"/>
      <c r="AA121" s="212"/>
      <c r="AB121" s="212"/>
      <c r="AC121" s="212"/>
      <c r="AD121" s="212"/>
      <c r="AE121" s="212"/>
      <c r="AF121" s="212"/>
      <c r="AG121" s="212" t="s">
        <v>199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51"/>
      <c r="D122" s="243"/>
      <c r="E122" s="243"/>
      <c r="F122" s="243"/>
      <c r="G122" s="243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127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33">
        <v>25</v>
      </c>
      <c r="B123" s="234" t="s">
        <v>312</v>
      </c>
      <c r="C123" s="247" t="s">
        <v>313</v>
      </c>
      <c r="D123" s="235" t="s">
        <v>210</v>
      </c>
      <c r="E123" s="236">
        <v>2.02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6">
        <v>0.17</v>
      </c>
      <c r="O123" s="236">
        <f>ROUND(E123*N123,2)</f>
        <v>0.34</v>
      </c>
      <c r="P123" s="236">
        <v>0</v>
      </c>
      <c r="Q123" s="236">
        <f>ROUND(E123*P123,2)</f>
        <v>0</v>
      </c>
      <c r="R123" s="238" t="s">
        <v>197</v>
      </c>
      <c r="S123" s="238" t="s">
        <v>118</v>
      </c>
      <c r="T123" s="239" t="s">
        <v>119</v>
      </c>
      <c r="U123" s="222">
        <v>0</v>
      </c>
      <c r="V123" s="222">
        <f>ROUND(E123*U123,2)</f>
        <v>0</v>
      </c>
      <c r="W123" s="222"/>
      <c r="X123" s="222" t="s">
        <v>198</v>
      </c>
      <c r="Y123" s="222" t="s">
        <v>121</v>
      </c>
      <c r="Z123" s="212"/>
      <c r="AA123" s="212"/>
      <c r="AB123" s="212"/>
      <c r="AC123" s="212"/>
      <c r="AD123" s="212"/>
      <c r="AE123" s="212"/>
      <c r="AF123" s="212"/>
      <c r="AG123" s="212" t="s">
        <v>199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51"/>
      <c r="D124" s="243"/>
      <c r="E124" s="243"/>
      <c r="F124" s="243"/>
      <c r="G124" s="243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127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33">
        <v>26</v>
      </c>
      <c r="B125" s="234" t="s">
        <v>314</v>
      </c>
      <c r="C125" s="247" t="s">
        <v>315</v>
      </c>
      <c r="D125" s="235" t="s">
        <v>210</v>
      </c>
      <c r="E125" s="236">
        <v>2.02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6">
        <v>0.06</v>
      </c>
      <c r="O125" s="236">
        <f>ROUND(E125*N125,2)</f>
        <v>0.12</v>
      </c>
      <c r="P125" s="236">
        <v>0</v>
      </c>
      <c r="Q125" s="236">
        <f>ROUND(E125*P125,2)</f>
        <v>0</v>
      </c>
      <c r="R125" s="238" t="s">
        <v>197</v>
      </c>
      <c r="S125" s="238" t="s">
        <v>118</v>
      </c>
      <c r="T125" s="239" t="s">
        <v>119</v>
      </c>
      <c r="U125" s="222">
        <v>0</v>
      </c>
      <c r="V125" s="222">
        <f>ROUND(E125*U125,2)</f>
        <v>0</v>
      </c>
      <c r="W125" s="222"/>
      <c r="X125" s="222" t="s">
        <v>198</v>
      </c>
      <c r="Y125" s="222" t="s">
        <v>121</v>
      </c>
      <c r="Z125" s="212"/>
      <c r="AA125" s="212"/>
      <c r="AB125" s="212"/>
      <c r="AC125" s="212"/>
      <c r="AD125" s="212"/>
      <c r="AE125" s="212"/>
      <c r="AF125" s="212"/>
      <c r="AG125" s="212" t="s">
        <v>199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1"/>
      <c r="D126" s="243"/>
      <c r="E126" s="243"/>
      <c r="F126" s="243"/>
      <c r="G126" s="243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127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33">
        <v>27</v>
      </c>
      <c r="B127" s="234" t="s">
        <v>316</v>
      </c>
      <c r="C127" s="247" t="s">
        <v>317</v>
      </c>
      <c r="D127" s="235" t="s">
        <v>210</v>
      </c>
      <c r="E127" s="236">
        <v>2.02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6">
        <v>0.12</v>
      </c>
      <c r="O127" s="236">
        <f>ROUND(E127*N127,2)</f>
        <v>0.24</v>
      </c>
      <c r="P127" s="236">
        <v>0</v>
      </c>
      <c r="Q127" s="236">
        <f>ROUND(E127*P127,2)</f>
        <v>0</v>
      </c>
      <c r="R127" s="238" t="s">
        <v>197</v>
      </c>
      <c r="S127" s="238" t="s">
        <v>118</v>
      </c>
      <c r="T127" s="239" t="s">
        <v>119</v>
      </c>
      <c r="U127" s="222">
        <v>0</v>
      </c>
      <c r="V127" s="222">
        <f>ROUND(E127*U127,2)</f>
        <v>0</v>
      </c>
      <c r="W127" s="222"/>
      <c r="X127" s="222" t="s">
        <v>198</v>
      </c>
      <c r="Y127" s="222" t="s">
        <v>121</v>
      </c>
      <c r="Z127" s="212"/>
      <c r="AA127" s="212"/>
      <c r="AB127" s="212"/>
      <c r="AC127" s="212"/>
      <c r="AD127" s="212"/>
      <c r="AE127" s="212"/>
      <c r="AF127" s="212"/>
      <c r="AG127" s="212" t="s">
        <v>199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51"/>
      <c r="D128" s="243"/>
      <c r="E128" s="243"/>
      <c r="F128" s="243"/>
      <c r="G128" s="243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127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x14ac:dyDescent="0.2">
      <c r="A129" s="226" t="s">
        <v>112</v>
      </c>
      <c r="B129" s="227" t="s">
        <v>76</v>
      </c>
      <c r="C129" s="246" t="s">
        <v>77</v>
      </c>
      <c r="D129" s="228"/>
      <c r="E129" s="229"/>
      <c r="F129" s="230"/>
      <c r="G129" s="230">
        <f>SUMIF(AG130:AG178,"&lt;&gt;NOR",G130:G178)</f>
        <v>0</v>
      </c>
      <c r="H129" s="230"/>
      <c r="I129" s="230">
        <f>SUM(I130:I178)</f>
        <v>0</v>
      </c>
      <c r="J129" s="230"/>
      <c r="K129" s="230">
        <f>SUM(K130:K178)</f>
        <v>0</v>
      </c>
      <c r="L129" s="230"/>
      <c r="M129" s="230">
        <f>SUM(M130:M178)</f>
        <v>0</v>
      </c>
      <c r="N129" s="229"/>
      <c r="O129" s="229">
        <f>SUM(O130:O178)</f>
        <v>129.07999999999998</v>
      </c>
      <c r="P129" s="229"/>
      <c r="Q129" s="229">
        <f>SUM(Q130:Q178)</f>
        <v>0</v>
      </c>
      <c r="R129" s="230"/>
      <c r="S129" s="230"/>
      <c r="T129" s="231"/>
      <c r="U129" s="225"/>
      <c r="V129" s="225">
        <f>SUM(V130:V178)</f>
        <v>160.09</v>
      </c>
      <c r="W129" s="225"/>
      <c r="X129" s="225"/>
      <c r="Y129" s="225"/>
      <c r="AG129" t="s">
        <v>113</v>
      </c>
    </row>
    <row r="130" spans="1:60" ht="22.5" outlineLevel="1" x14ac:dyDescent="0.2">
      <c r="A130" s="233">
        <v>28</v>
      </c>
      <c r="B130" s="234" t="s">
        <v>318</v>
      </c>
      <c r="C130" s="247" t="s">
        <v>319</v>
      </c>
      <c r="D130" s="235" t="s">
        <v>210</v>
      </c>
      <c r="E130" s="236">
        <v>10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6">
        <v>0.1176</v>
      </c>
      <c r="O130" s="236">
        <f>ROUND(E130*N130,2)</f>
        <v>1.18</v>
      </c>
      <c r="P130" s="236">
        <v>0</v>
      </c>
      <c r="Q130" s="236">
        <f>ROUND(E130*P130,2)</f>
        <v>0</v>
      </c>
      <c r="R130" s="238" t="s">
        <v>159</v>
      </c>
      <c r="S130" s="238" t="s">
        <v>118</v>
      </c>
      <c r="T130" s="239" t="s">
        <v>119</v>
      </c>
      <c r="U130" s="222">
        <v>0.91800000000000004</v>
      </c>
      <c r="V130" s="222">
        <f>ROUND(E130*U130,2)</f>
        <v>9.18</v>
      </c>
      <c r="W130" s="222"/>
      <c r="X130" s="222" t="s">
        <v>120</v>
      </c>
      <c r="Y130" s="222" t="s">
        <v>121</v>
      </c>
      <c r="Z130" s="212"/>
      <c r="AA130" s="212"/>
      <c r="AB130" s="212"/>
      <c r="AC130" s="212"/>
      <c r="AD130" s="212"/>
      <c r="AE130" s="212"/>
      <c r="AF130" s="212"/>
      <c r="AG130" s="212" t="s">
        <v>122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">
      <c r="A131" s="219"/>
      <c r="B131" s="220"/>
      <c r="C131" s="249" t="s">
        <v>320</v>
      </c>
      <c r="D131" s="223"/>
      <c r="E131" s="224"/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126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49" t="s">
        <v>247</v>
      </c>
      <c r="D132" s="223"/>
      <c r="E132" s="224">
        <v>1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126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49" t="s">
        <v>321</v>
      </c>
      <c r="D133" s="223"/>
      <c r="E133" s="224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126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49" t="s">
        <v>322</v>
      </c>
      <c r="D134" s="223"/>
      <c r="E134" s="224">
        <v>2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126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49" t="s">
        <v>323</v>
      </c>
      <c r="D135" s="223"/>
      <c r="E135" s="224"/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126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49" t="s">
        <v>247</v>
      </c>
      <c r="D136" s="223"/>
      <c r="E136" s="224">
        <v>1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126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49" t="s">
        <v>324</v>
      </c>
      <c r="D137" s="223"/>
      <c r="E137" s="224"/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126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49" t="s">
        <v>247</v>
      </c>
      <c r="D138" s="223"/>
      <c r="E138" s="224">
        <v>1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126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49" t="s">
        <v>325</v>
      </c>
      <c r="D139" s="223"/>
      <c r="E139" s="224"/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126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49" t="s">
        <v>247</v>
      </c>
      <c r="D140" s="223"/>
      <c r="E140" s="224">
        <v>1</v>
      </c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126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49" t="s">
        <v>326</v>
      </c>
      <c r="D141" s="223"/>
      <c r="E141" s="224"/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126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49" t="s">
        <v>327</v>
      </c>
      <c r="D142" s="223"/>
      <c r="E142" s="224">
        <v>4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126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50"/>
      <c r="D143" s="242"/>
      <c r="E143" s="242"/>
      <c r="F143" s="242"/>
      <c r="G143" s="24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127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33">
        <v>29</v>
      </c>
      <c r="B144" s="234" t="s">
        <v>328</v>
      </c>
      <c r="C144" s="247" t="s">
        <v>329</v>
      </c>
      <c r="D144" s="235" t="s">
        <v>179</v>
      </c>
      <c r="E144" s="236">
        <v>280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21</v>
      </c>
      <c r="M144" s="238">
        <f>G144*(1+L144/100)</f>
        <v>0</v>
      </c>
      <c r="N144" s="236">
        <v>9.0000000000000006E-5</v>
      </c>
      <c r="O144" s="236">
        <f>ROUND(E144*N144,2)</f>
        <v>0.03</v>
      </c>
      <c r="P144" s="236">
        <v>0</v>
      </c>
      <c r="Q144" s="236">
        <f>ROUND(E144*P144,2)</f>
        <v>0</v>
      </c>
      <c r="R144" s="238" t="s">
        <v>159</v>
      </c>
      <c r="S144" s="238" t="s">
        <v>118</v>
      </c>
      <c r="T144" s="239" t="s">
        <v>119</v>
      </c>
      <c r="U144" s="222">
        <v>2.1999999999999999E-2</v>
      </c>
      <c r="V144" s="222">
        <f>ROUND(E144*U144,2)</f>
        <v>6.16</v>
      </c>
      <c r="W144" s="222"/>
      <c r="X144" s="222" t="s">
        <v>120</v>
      </c>
      <c r="Y144" s="222" t="s">
        <v>121</v>
      </c>
      <c r="Z144" s="212"/>
      <c r="AA144" s="212"/>
      <c r="AB144" s="212"/>
      <c r="AC144" s="212"/>
      <c r="AD144" s="212"/>
      <c r="AE144" s="212"/>
      <c r="AF144" s="212"/>
      <c r="AG144" s="212" t="s">
        <v>122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19"/>
      <c r="B145" s="220"/>
      <c r="C145" s="251"/>
      <c r="D145" s="243"/>
      <c r="E145" s="243"/>
      <c r="F145" s="243"/>
      <c r="G145" s="243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127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33">
        <v>30</v>
      </c>
      <c r="B146" s="234" t="s">
        <v>330</v>
      </c>
      <c r="C146" s="247" t="s">
        <v>331</v>
      </c>
      <c r="D146" s="235" t="s">
        <v>148</v>
      </c>
      <c r="E146" s="236">
        <v>3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6">
        <v>7.6000000000000004E-4</v>
      </c>
      <c r="O146" s="236">
        <f>ROUND(E146*N146,2)</f>
        <v>0</v>
      </c>
      <c r="P146" s="236">
        <v>0</v>
      </c>
      <c r="Q146" s="236">
        <f>ROUND(E146*P146,2)</f>
        <v>0</v>
      </c>
      <c r="R146" s="238" t="s">
        <v>159</v>
      </c>
      <c r="S146" s="238" t="s">
        <v>118</v>
      </c>
      <c r="T146" s="239" t="s">
        <v>119</v>
      </c>
      <c r="U146" s="222">
        <v>0.311</v>
      </c>
      <c r="V146" s="222">
        <f>ROUND(E146*U146,2)</f>
        <v>0.93</v>
      </c>
      <c r="W146" s="222"/>
      <c r="X146" s="222" t="s">
        <v>120</v>
      </c>
      <c r="Y146" s="222" t="s">
        <v>121</v>
      </c>
      <c r="Z146" s="212"/>
      <c r="AA146" s="212"/>
      <c r="AB146" s="212"/>
      <c r="AC146" s="212"/>
      <c r="AD146" s="212"/>
      <c r="AE146" s="212"/>
      <c r="AF146" s="212"/>
      <c r="AG146" s="212" t="s">
        <v>122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">
      <c r="A147" s="219"/>
      <c r="B147" s="220"/>
      <c r="C147" s="249" t="s">
        <v>332</v>
      </c>
      <c r="D147" s="223"/>
      <c r="E147" s="224"/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126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49" t="s">
        <v>333</v>
      </c>
      <c r="D148" s="223"/>
      <c r="E148" s="224">
        <v>3</v>
      </c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126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50"/>
      <c r="D149" s="242"/>
      <c r="E149" s="242"/>
      <c r="F149" s="242"/>
      <c r="G149" s="24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127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33">
        <v>31</v>
      </c>
      <c r="B150" s="234" t="s">
        <v>334</v>
      </c>
      <c r="C150" s="247" t="s">
        <v>335</v>
      </c>
      <c r="D150" s="235" t="s">
        <v>179</v>
      </c>
      <c r="E150" s="236">
        <v>280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6">
        <v>0</v>
      </c>
      <c r="O150" s="236">
        <f>ROUND(E150*N150,2)</f>
        <v>0</v>
      </c>
      <c r="P150" s="236">
        <v>0</v>
      </c>
      <c r="Q150" s="236">
        <f>ROUND(E150*P150,2)</f>
        <v>0</v>
      </c>
      <c r="R150" s="238" t="s">
        <v>159</v>
      </c>
      <c r="S150" s="238" t="s">
        <v>118</v>
      </c>
      <c r="T150" s="239" t="s">
        <v>119</v>
      </c>
      <c r="U150" s="222">
        <v>1.2E-2</v>
      </c>
      <c r="V150" s="222">
        <f>ROUND(E150*U150,2)</f>
        <v>3.36</v>
      </c>
      <c r="W150" s="222"/>
      <c r="X150" s="222" t="s">
        <v>120</v>
      </c>
      <c r="Y150" s="222" t="s">
        <v>121</v>
      </c>
      <c r="Z150" s="212"/>
      <c r="AA150" s="212"/>
      <c r="AB150" s="212"/>
      <c r="AC150" s="212"/>
      <c r="AD150" s="212"/>
      <c r="AE150" s="212"/>
      <c r="AF150" s="212"/>
      <c r="AG150" s="212" t="s">
        <v>122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48" t="s">
        <v>336</v>
      </c>
      <c r="D151" s="241"/>
      <c r="E151" s="241"/>
      <c r="F151" s="241"/>
      <c r="G151" s="241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124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50"/>
      <c r="D152" s="242"/>
      <c r="E152" s="242"/>
      <c r="F152" s="242"/>
      <c r="G152" s="24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127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3">
        <v>32</v>
      </c>
      <c r="B153" s="234" t="s">
        <v>337</v>
      </c>
      <c r="C153" s="247" t="s">
        <v>338</v>
      </c>
      <c r="D153" s="235" t="s">
        <v>148</v>
      </c>
      <c r="E153" s="236">
        <v>3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6">
        <v>0</v>
      </c>
      <c r="O153" s="236">
        <f>ROUND(E153*N153,2)</f>
        <v>0</v>
      </c>
      <c r="P153" s="236">
        <v>0</v>
      </c>
      <c r="Q153" s="236">
        <f>ROUND(E153*P153,2)</f>
        <v>0</v>
      </c>
      <c r="R153" s="238" t="s">
        <v>159</v>
      </c>
      <c r="S153" s="238" t="s">
        <v>118</v>
      </c>
      <c r="T153" s="239" t="s">
        <v>119</v>
      </c>
      <c r="U153" s="222">
        <v>0.125</v>
      </c>
      <c r="V153" s="222">
        <f>ROUND(E153*U153,2)</f>
        <v>0.38</v>
      </c>
      <c r="W153" s="222"/>
      <c r="X153" s="222" t="s">
        <v>120</v>
      </c>
      <c r="Y153" s="222" t="s">
        <v>121</v>
      </c>
      <c r="Z153" s="212"/>
      <c r="AA153" s="212"/>
      <c r="AB153" s="212"/>
      <c r="AC153" s="212"/>
      <c r="AD153" s="212"/>
      <c r="AE153" s="212"/>
      <c r="AF153" s="212"/>
      <c r="AG153" s="212" t="s">
        <v>122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19"/>
      <c r="B154" s="220"/>
      <c r="C154" s="248" t="s">
        <v>336</v>
      </c>
      <c r="D154" s="241"/>
      <c r="E154" s="241"/>
      <c r="F154" s="241"/>
      <c r="G154" s="241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124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50"/>
      <c r="D155" s="242"/>
      <c r="E155" s="242"/>
      <c r="F155" s="242"/>
      <c r="G155" s="24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127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33">
        <v>33</v>
      </c>
      <c r="B156" s="234" t="s">
        <v>339</v>
      </c>
      <c r="C156" s="247" t="s">
        <v>340</v>
      </c>
      <c r="D156" s="235" t="s">
        <v>179</v>
      </c>
      <c r="E156" s="236">
        <v>515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6">
        <v>0.188</v>
      </c>
      <c r="O156" s="236">
        <f>ROUND(E156*N156,2)</f>
        <v>96.82</v>
      </c>
      <c r="P156" s="236">
        <v>0</v>
      </c>
      <c r="Q156" s="236">
        <f>ROUND(E156*P156,2)</f>
        <v>0</v>
      </c>
      <c r="R156" s="238" t="s">
        <v>159</v>
      </c>
      <c r="S156" s="238" t="s">
        <v>118</v>
      </c>
      <c r="T156" s="239" t="s">
        <v>119</v>
      </c>
      <c r="U156" s="222">
        <v>0.27200000000000002</v>
      </c>
      <c r="V156" s="222">
        <f>ROUND(E156*U156,2)</f>
        <v>140.08000000000001</v>
      </c>
      <c r="W156" s="222"/>
      <c r="X156" s="222" t="s">
        <v>120</v>
      </c>
      <c r="Y156" s="222" t="s">
        <v>121</v>
      </c>
      <c r="Z156" s="212"/>
      <c r="AA156" s="212"/>
      <c r="AB156" s="212"/>
      <c r="AC156" s="212"/>
      <c r="AD156" s="212"/>
      <c r="AE156" s="212"/>
      <c r="AF156" s="212"/>
      <c r="AG156" s="212" t="s">
        <v>122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19"/>
      <c r="B157" s="220"/>
      <c r="C157" s="248" t="s">
        <v>341</v>
      </c>
      <c r="D157" s="241"/>
      <c r="E157" s="241"/>
      <c r="F157" s="241"/>
      <c r="G157" s="241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124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19"/>
      <c r="B158" s="220"/>
      <c r="C158" s="249" t="s">
        <v>342</v>
      </c>
      <c r="D158" s="223"/>
      <c r="E158" s="224">
        <v>290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126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49" t="s">
        <v>343</v>
      </c>
      <c r="D159" s="223"/>
      <c r="E159" s="224">
        <v>190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126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49" t="s">
        <v>344</v>
      </c>
      <c r="D160" s="223"/>
      <c r="E160" s="224"/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126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49" t="s">
        <v>345</v>
      </c>
      <c r="D161" s="223"/>
      <c r="E161" s="224">
        <v>35</v>
      </c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126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50"/>
      <c r="D162" s="242"/>
      <c r="E162" s="242"/>
      <c r="F162" s="242"/>
      <c r="G162" s="24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127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33">
        <v>34</v>
      </c>
      <c r="B163" s="234" t="s">
        <v>346</v>
      </c>
      <c r="C163" s="247" t="s">
        <v>347</v>
      </c>
      <c r="D163" s="235" t="s">
        <v>210</v>
      </c>
      <c r="E163" s="236">
        <v>1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21</v>
      </c>
      <c r="M163" s="238">
        <f>G163*(1+L163/100)</f>
        <v>0</v>
      </c>
      <c r="N163" s="236">
        <v>0</v>
      </c>
      <c r="O163" s="236">
        <f>ROUND(E163*N163,2)</f>
        <v>0</v>
      </c>
      <c r="P163" s="236">
        <v>0</v>
      </c>
      <c r="Q163" s="236">
        <f>ROUND(E163*P163,2)</f>
        <v>0</v>
      </c>
      <c r="R163" s="238"/>
      <c r="S163" s="238" t="s">
        <v>211</v>
      </c>
      <c r="T163" s="239" t="s">
        <v>156</v>
      </c>
      <c r="U163" s="222">
        <v>0</v>
      </c>
      <c r="V163" s="222">
        <f>ROUND(E163*U163,2)</f>
        <v>0</v>
      </c>
      <c r="W163" s="222"/>
      <c r="X163" s="222" t="s">
        <v>120</v>
      </c>
      <c r="Y163" s="222" t="s">
        <v>121</v>
      </c>
      <c r="Z163" s="212"/>
      <c r="AA163" s="212"/>
      <c r="AB163" s="212"/>
      <c r="AC163" s="212"/>
      <c r="AD163" s="212"/>
      <c r="AE163" s="212"/>
      <c r="AF163" s="212"/>
      <c r="AG163" s="212" t="s">
        <v>122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">
      <c r="A164" s="219"/>
      <c r="B164" s="220"/>
      <c r="C164" s="253" t="s">
        <v>348</v>
      </c>
      <c r="D164" s="245"/>
      <c r="E164" s="245"/>
      <c r="F164" s="245"/>
      <c r="G164" s="245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164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50"/>
      <c r="D165" s="242"/>
      <c r="E165" s="242"/>
      <c r="F165" s="242"/>
      <c r="G165" s="24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127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22.5" outlineLevel="1" x14ac:dyDescent="0.2">
      <c r="A166" s="233">
        <v>35</v>
      </c>
      <c r="B166" s="234" t="s">
        <v>208</v>
      </c>
      <c r="C166" s="247" t="s">
        <v>349</v>
      </c>
      <c r="D166" s="235" t="s">
        <v>350</v>
      </c>
      <c r="E166" s="236">
        <v>1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6">
        <v>0</v>
      </c>
      <c r="O166" s="236">
        <f>ROUND(E166*N166,2)</f>
        <v>0</v>
      </c>
      <c r="P166" s="236">
        <v>0</v>
      </c>
      <c r="Q166" s="236">
        <f>ROUND(E166*P166,2)</f>
        <v>0</v>
      </c>
      <c r="R166" s="238"/>
      <c r="S166" s="238" t="s">
        <v>211</v>
      </c>
      <c r="T166" s="239" t="s">
        <v>156</v>
      </c>
      <c r="U166" s="222">
        <v>0</v>
      </c>
      <c r="V166" s="222">
        <f>ROUND(E166*U166,2)</f>
        <v>0</v>
      </c>
      <c r="W166" s="222"/>
      <c r="X166" s="222" t="s">
        <v>120</v>
      </c>
      <c r="Y166" s="222" t="s">
        <v>121</v>
      </c>
      <c r="Z166" s="212"/>
      <c r="AA166" s="212"/>
      <c r="AB166" s="212"/>
      <c r="AC166" s="212"/>
      <c r="AD166" s="212"/>
      <c r="AE166" s="212"/>
      <c r="AF166" s="212"/>
      <c r="AG166" s="212" t="s">
        <v>122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19"/>
      <c r="B167" s="220"/>
      <c r="C167" s="253" t="s">
        <v>351</v>
      </c>
      <c r="D167" s="245"/>
      <c r="E167" s="245"/>
      <c r="F167" s="245"/>
      <c r="G167" s="245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164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19"/>
      <c r="B168" s="220"/>
      <c r="C168" s="250"/>
      <c r="D168" s="242"/>
      <c r="E168" s="242"/>
      <c r="F168" s="242"/>
      <c r="G168" s="24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127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33">
        <v>36</v>
      </c>
      <c r="B169" s="234" t="s">
        <v>352</v>
      </c>
      <c r="C169" s="247" t="s">
        <v>353</v>
      </c>
      <c r="D169" s="235" t="s">
        <v>210</v>
      </c>
      <c r="E169" s="236">
        <v>227.25</v>
      </c>
      <c r="F169" s="237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6">
        <v>4.5999999999999999E-2</v>
      </c>
      <c r="O169" s="236">
        <f>ROUND(E169*N169,2)</f>
        <v>10.45</v>
      </c>
      <c r="P169" s="236">
        <v>0</v>
      </c>
      <c r="Q169" s="236">
        <f>ROUND(E169*P169,2)</f>
        <v>0</v>
      </c>
      <c r="R169" s="238" t="s">
        <v>197</v>
      </c>
      <c r="S169" s="238" t="s">
        <v>118</v>
      </c>
      <c r="T169" s="239" t="s">
        <v>119</v>
      </c>
      <c r="U169" s="222">
        <v>0</v>
      </c>
      <c r="V169" s="222">
        <f>ROUND(E169*U169,2)</f>
        <v>0</v>
      </c>
      <c r="W169" s="222"/>
      <c r="X169" s="222" t="s">
        <v>198</v>
      </c>
      <c r="Y169" s="222" t="s">
        <v>121</v>
      </c>
      <c r="Z169" s="212"/>
      <c r="AA169" s="212"/>
      <c r="AB169" s="212"/>
      <c r="AC169" s="212"/>
      <c r="AD169" s="212"/>
      <c r="AE169" s="212"/>
      <c r="AF169" s="212"/>
      <c r="AG169" s="212" t="s">
        <v>199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">
      <c r="A170" s="219"/>
      <c r="B170" s="220"/>
      <c r="C170" s="249" t="s">
        <v>354</v>
      </c>
      <c r="D170" s="223"/>
      <c r="E170" s="224">
        <v>191.9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126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49" t="s">
        <v>355</v>
      </c>
      <c r="D171" s="223"/>
      <c r="E171" s="224">
        <v>35.35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126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50"/>
      <c r="D172" s="242"/>
      <c r="E172" s="242"/>
      <c r="F172" s="242"/>
      <c r="G172" s="24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127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33">
        <v>37</v>
      </c>
      <c r="B173" s="234" t="s">
        <v>356</v>
      </c>
      <c r="C173" s="247" t="s">
        <v>357</v>
      </c>
      <c r="D173" s="235" t="s">
        <v>210</v>
      </c>
      <c r="E173" s="236">
        <v>191.9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6">
        <v>0.08</v>
      </c>
      <c r="O173" s="236">
        <f>ROUND(E173*N173,2)</f>
        <v>15.35</v>
      </c>
      <c r="P173" s="236">
        <v>0</v>
      </c>
      <c r="Q173" s="236">
        <f>ROUND(E173*P173,2)</f>
        <v>0</v>
      </c>
      <c r="R173" s="238" t="s">
        <v>197</v>
      </c>
      <c r="S173" s="238" t="s">
        <v>118</v>
      </c>
      <c r="T173" s="239" t="s">
        <v>119</v>
      </c>
      <c r="U173" s="222">
        <v>0</v>
      </c>
      <c r="V173" s="222">
        <f>ROUND(E173*U173,2)</f>
        <v>0</v>
      </c>
      <c r="W173" s="222"/>
      <c r="X173" s="222" t="s">
        <v>198</v>
      </c>
      <c r="Y173" s="222" t="s">
        <v>121</v>
      </c>
      <c r="Z173" s="212"/>
      <c r="AA173" s="212"/>
      <c r="AB173" s="212"/>
      <c r="AC173" s="212"/>
      <c r="AD173" s="212"/>
      <c r="AE173" s="212"/>
      <c r="AF173" s="212"/>
      <c r="AG173" s="212" t="s">
        <v>199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2" x14ac:dyDescent="0.2">
      <c r="A174" s="219"/>
      <c r="B174" s="220"/>
      <c r="C174" s="249" t="s">
        <v>354</v>
      </c>
      <c r="D174" s="223"/>
      <c r="E174" s="224">
        <v>191.9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126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">
      <c r="A175" s="219"/>
      <c r="B175" s="220"/>
      <c r="C175" s="250"/>
      <c r="D175" s="242"/>
      <c r="E175" s="242"/>
      <c r="F175" s="242"/>
      <c r="G175" s="24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127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33">
        <v>38</v>
      </c>
      <c r="B176" s="234" t="s">
        <v>358</v>
      </c>
      <c r="C176" s="247" t="s">
        <v>359</v>
      </c>
      <c r="D176" s="235" t="s">
        <v>210</v>
      </c>
      <c r="E176" s="236">
        <v>101</v>
      </c>
      <c r="F176" s="237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6">
        <v>5.1999999999999998E-2</v>
      </c>
      <c r="O176" s="236">
        <f>ROUND(E176*N176,2)</f>
        <v>5.25</v>
      </c>
      <c r="P176" s="236">
        <v>0</v>
      </c>
      <c r="Q176" s="236">
        <f>ROUND(E176*P176,2)</f>
        <v>0</v>
      </c>
      <c r="R176" s="238" t="s">
        <v>197</v>
      </c>
      <c r="S176" s="238" t="s">
        <v>118</v>
      </c>
      <c r="T176" s="239" t="s">
        <v>119</v>
      </c>
      <c r="U176" s="222">
        <v>0</v>
      </c>
      <c r="V176" s="222">
        <f>ROUND(E176*U176,2)</f>
        <v>0</v>
      </c>
      <c r="W176" s="222"/>
      <c r="X176" s="222" t="s">
        <v>198</v>
      </c>
      <c r="Y176" s="222" t="s">
        <v>121</v>
      </c>
      <c r="Z176" s="212"/>
      <c r="AA176" s="212"/>
      <c r="AB176" s="212"/>
      <c r="AC176" s="212"/>
      <c r="AD176" s="212"/>
      <c r="AE176" s="212"/>
      <c r="AF176" s="212"/>
      <c r="AG176" s="212" t="s">
        <v>199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49" t="s">
        <v>360</v>
      </c>
      <c r="D177" s="223"/>
      <c r="E177" s="224">
        <v>101</v>
      </c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126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2" x14ac:dyDescent="0.2">
      <c r="A178" s="219"/>
      <c r="B178" s="220"/>
      <c r="C178" s="250"/>
      <c r="D178" s="242"/>
      <c r="E178" s="242"/>
      <c r="F178" s="242"/>
      <c r="G178" s="24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127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x14ac:dyDescent="0.2">
      <c r="A179" s="3"/>
      <c r="B179" s="4"/>
      <c r="C179" s="254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AE179">
        <v>15</v>
      </c>
      <c r="AF179">
        <v>21</v>
      </c>
      <c r="AG179" t="s">
        <v>98</v>
      </c>
    </row>
    <row r="180" spans="1:60" x14ac:dyDescent="0.2">
      <c r="A180" s="215"/>
      <c r="B180" s="216" t="s">
        <v>29</v>
      </c>
      <c r="C180" s="255"/>
      <c r="D180" s="217"/>
      <c r="E180" s="218"/>
      <c r="F180" s="218"/>
      <c r="G180" s="232">
        <f>G8+G45+G78+G106+G129</f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AE180">
        <f>SUMIF(L7:L178,AE179,G7:G178)</f>
        <v>0</v>
      </c>
      <c r="AF180">
        <f>SUMIF(L7:L178,AF179,G7:G178)</f>
        <v>0</v>
      </c>
      <c r="AG180" t="s">
        <v>230</v>
      </c>
    </row>
    <row r="181" spans="1:60" x14ac:dyDescent="0.2">
      <c r="C181" s="256"/>
      <c r="D181" s="10"/>
      <c r="AG181" t="s">
        <v>231</v>
      </c>
    </row>
    <row r="182" spans="1:60" x14ac:dyDescent="0.2">
      <c r="D182" s="10"/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vpIQ4WTbR92N6JfFWE/3UL+ComvO2C/ITFDvS84i/J9HcInJqgh01p8nh6pSIxxw/jhGvxFzvV/Dpebh/cI2g==" saltValue="r/R4ziu/ZMWfS75BaVV2IA==" spinCount="100000" sheet="1" formatRows="0"/>
  <mergeCells count="59">
    <mergeCell ref="C167:G167"/>
    <mergeCell ref="C168:G168"/>
    <mergeCell ref="C172:G172"/>
    <mergeCell ref="C175:G175"/>
    <mergeCell ref="C178:G178"/>
    <mergeCell ref="C154:G154"/>
    <mergeCell ref="C155:G155"/>
    <mergeCell ref="C157:G157"/>
    <mergeCell ref="C162:G162"/>
    <mergeCell ref="C164:G164"/>
    <mergeCell ref="C165:G165"/>
    <mergeCell ref="C128:G128"/>
    <mergeCell ref="C143:G143"/>
    <mergeCell ref="C145:G145"/>
    <mergeCell ref="C149:G149"/>
    <mergeCell ref="C151:G151"/>
    <mergeCell ref="C152:G152"/>
    <mergeCell ref="C116:G116"/>
    <mergeCell ref="C118:G118"/>
    <mergeCell ref="C120:G120"/>
    <mergeCell ref="C122:G122"/>
    <mergeCell ref="C124:G124"/>
    <mergeCell ref="C126:G126"/>
    <mergeCell ref="C105:G105"/>
    <mergeCell ref="C108:G108"/>
    <mergeCell ref="C109:G109"/>
    <mergeCell ref="C111:G111"/>
    <mergeCell ref="C112:G112"/>
    <mergeCell ref="C114:G114"/>
    <mergeCell ref="C87:G87"/>
    <mergeCell ref="C89:G89"/>
    <mergeCell ref="C93:G93"/>
    <mergeCell ref="C96:G96"/>
    <mergeCell ref="C99:G99"/>
    <mergeCell ref="C102:G102"/>
    <mergeCell ref="C59:G59"/>
    <mergeCell ref="C61:G61"/>
    <mergeCell ref="C68:G68"/>
    <mergeCell ref="C70:G70"/>
    <mergeCell ref="C77:G77"/>
    <mergeCell ref="C80:G80"/>
    <mergeCell ref="C29:G29"/>
    <mergeCell ref="C38:G38"/>
    <mergeCell ref="C40:G40"/>
    <mergeCell ref="C41:G41"/>
    <mergeCell ref="C43:G43"/>
    <mergeCell ref="C44:G44"/>
    <mergeCell ref="C15:G15"/>
    <mergeCell ref="C18:G18"/>
    <mergeCell ref="C20:G20"/>
    <mergeCell ref="C22:G22"/>
    <mergeCell ref="C24:G24"/>
    <mergeCell ref="C27:G2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001 01 Pol</vt:lpstr>
      <vt:lpstr>SO 101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001 01 Pol'!Názvy_tisku</vt:lpstr>
      <vt:lpstr>'SO 101 01 Pol'!Názvy_tisku</vt:lpstr>
      <vt:lpstr>oadresa</vt:lpstr>
      <vt:lpstr>Stavba!Objednatel</vt:lpstr>
      <vt:lpstr>Stavba!Objekt</vt:lpstr>
      <vt:lpstr>'SO 001 01 Pol'!Oblast_tisku</vt:lpstr>
      <vt:lpstr>'SO 101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guziu</dc:creator>
  <cp:lastModifiedBy>guziu</cp:lastModifiedBy>
  <cp:lastPrinted>2019-03-19T12:27:02Z</cp:lastPrinted>
  <dcterms:created xsi:type="dcterms:W3CDTF">2009-04-08T07:15:50Z</dcterms:created>
  <dcterms:modified xsi:type="dcterms:W3CDTF">2023-03-23T12:58:32Z</dcterms:modified>
</cp:coreProperties>
</file>