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1_001" sheetId="1" r:id="rId1"/>
    <sheet name="SO 101_101" sheetId="2" r:id="rId2"/>
    <sheet name="SO 180_180" sheetId="3" r:id="rId3"/>
  </sheets>
  <definedNames/>
  <calcPr/>
  <webPublishing/>
</workbook>
</file>

<file path=xl/sharedStrings.xml><?xml version="1.0" encoding="utf-8"?>
<sst xmlns="http://schemas.openxmlformats.org/spreadsheetml/2006/main" count="952" uniqueCount="331">
  <si>
    <t>ASPE10</t>
  </si>
  <si>
    <t>S</t>
  </si>
  <si>
    <t>Firma: ÚDRŽBA SILNIC Královéhradeckého kraje a.s.</t>
  </si>
  <si>
    <t>Soupis prací objektu</t>
  </si>
  <si>
    <t xml:space="preserve">Stavba: </t>
  </si>
  <si>
    <t>36559</t>
  </si>
  <si>
    <t>II/296 Horní Maršov - Temný Důl, rekonstrukce propustku v km 7,270 (KHK)_neoceněný</t>
  </si>
  <si>
    <t>O</t>
  </si>
  <si>
    <t>Objekt:</t>
  </si>
  <si>
    <t>SO 001</t>
  </si>
  <si>
    <t>VŠEOBECNÉ A PŘEDBĚŽNÉ POLOŽKY - Královéhradecký kraj</t>
  </si>
  <si>
    <t>O1</t>
  </si>
  <si>
    <t>Rozpočet:</t>
  </si>
  <si>
    <t>0,00</t>
  </si>
  <si>
    <t>15,00</t>
  </si>
  <si>
    <t>21,00</t>
  </si>
  <si>
    <t>3</t>
  </si>
  <si>
    <t>2</t>
  </si>
  <si>
    <t>001</t>
  </si>
  <si>
    <t>VŠEOBECNÉ A PŘEDBĚŽNÉ POLOŽKY - KHK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</si>
  <si>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</si>
  <si>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</si>
  <si>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</si>
  <si>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</si>
  <si>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</si>
  <si>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</si>
  <si>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</si>
  <si>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</si>
  <si>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</si>
  <si>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</si>
  <si>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</si>
  <si>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</si>
  <si>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</si>
  <si>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</si>
  <si>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</si>
  <si>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</si>
  <si>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</si>
  <si>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</si>
  <si>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</si>
  <si>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</si>
  <si>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</si>
  <si>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</si>
  <si>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</si>
  <si>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</si>
  <si>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</si>
  <si>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OCHRANA KABELU VO V PRŮBĚHU VÝSTAVBY</t>
  </si>
  <si>
    <t>VV</t>
  </si>
  <si>
    <t>1=1,000 [A]</t>
  </si>
  <si>
    <t>TS</t>
  </si>
  <si>
    <t>zahrnuje veškeré náklady spojené s objednatelem požadovanými zařízeními</t>
  </si>
  <si>
    <t>02910</t>
  </si>
  <si>
    <t>A</t>
  </si>
  <si>
    <t>OSTATNÍ POŽADAVKY - ZEMĚMĚŘIČSKÁ MĚŘENÍ</t>
  </si>
  <si>
    <t>VYTYČENÍ INŽENÝRSKÝCH SÍTÍ</t>
  </si>
  <si>
    <t>zahrnuje veškeré náklady spojené s objednatelem požadovanými pracemi,  
- pro stanovení orientační investorské ceny určete jednotkovou cenu jako 1% odhadované  
ceny stavby</t>
  </si>
  <si>
    <t>B</t>
  </si>
  <si>
    <t>ZAMĚŘENÍ SKUTEČNÉHO STAVU DÍLA</t>
  </si>
  <si>
    <t>zahrnuje veškeré náklady spojené s objednatelem požadovanými pracemi,   
- pro stanovení orientační investorské ceny určete jednotkovou cenu jako 1% odhadované ceny stavby</t>
  </si>
  <si>
    <t>C</t>
  </si>
  <si>
    <t>GEOMETRICKÝ PLÁN PRO MAJETKOVÉ VYPOŘÁDÁNÍ VLASTNICKÝCH VZTAHŮ  
10x TISKEM</t>
  </si>
  <si>
    <t>D</t>
  </si>
  <si>
    <t>MĚŘENÍ BĚHEM VÝSTAVBY</t>
  </si>
  <si>
    <t>02943</t>
  </si>
  <si>
    <t>OSTATNÍ POŽADAVKY - VYPRACOVÁNÍ RDS</t>
  </si>
  <si>
    <t>1kpl=1,000 [A]</t>
  </si>
  <si>
    <t>zahrnuje veškeré náklady spojené s objednatelem požadovanými pracemi</t>
  </si>
  <si>
    <t>7</t>
  </si>
  <si>
    <t>02944</t>
  </si>
  <si>
    <t>OSTAT POŽADAVKY - DOKUMENTACE SKUTEČ PROVEDENÍ V DIGIT FORMĚ</t>
  </si>
  <si>
    <t>DSPS</t>
  </si>
  <si>
    <t>8</t>
  </si>
  <si>
    <t>02946</t>
  </si>
  <si>
    <t>OSTAT POŽADAVKY - FOTODOKUMENTACE</t>
  </si>
  <si>
    <t>položka zahrnuje:  
- fotodokumentaci zadavatelem požadovaného děje a konstrukcí v požadovaných časových  
intervalech  
- zadavatelem specifikované výstupy (fotografie v papírovém a digitálním formátu) v  
požadovaném počtu</t>
  </si>
  <si>
    <t>02991</t>
  </si>
  <si>
    <t>OSTATNÍ POŽADAVKY - INFORMAČNÍ TABULE</t>
  </si>
  <si>
    <t>KUS</t>
  </si>
  <si>
    <t>1ks=1,000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</si>
  <si>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</si>
  <si>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101</t>
  </si>
  <si>
    <t>STAVEBNÍ ÚPRAVY - Královéhradecký kraj</t>
  </si>
  <si>
    <t>101</t>
  </si>
  <si>
    <t>STAVEBNÍ ÚPRAVY KHK</t>
  </si>
  <si>
    <t>014101</t>
  </si>
  <si>
    <t>POPLATKY ZA SKLÁDKU</t>
  </si>
  <si>
    <t>M3</t>
  </si>
  <si>
    <t>zemina dle pol.č.17120: 142,392m3=142,392 [A]</t>
  </si>
  <si>
    <t>zahrnuje veškeré poplatky provozovateli skládky související s uložením odpadu na skládce.</t>
  </si>
  <si>
    <t>014102</t>
  </si>
  <si>
    <t>T</t>
  </si>
  <si>
    <t>z pol.č.11329: 2,7m3*2,6t/m3=7,020 [A] 
z pol.č.11333: 12,35m3*2,4t/m3=29,640 [B] 
z pol.č.96616: 1,5m3*2,5t/m3=3,750 [C] 
z pol.č.966358: 13,5m*0,7t/m=9,450 [D] 
Celkem: A+B+C+D=49,860 [E]</t>
  </si>
  <si>
    <t>014201</t>
  </si>
  <si>
    <t>POPLATKY ZA ZEMNÍK - ZEMINA</t>
  </si>
  <si>
    <t>dle pol.č.12573.B: 61,125m3=61,125 [A]</t>
  </si>
  <si>
    <t>zahrnuje veškeré poplatky majiteli zemníku související s nákupem zeminy (nikoliv s otvírkou  
zemníku)</t>
  </si>
  <si>
    <t>Zemní práce</t>
  </si>
  <si>
    <t>11120</t>
  </si>
  <si>
    <t>ODSTRANĚNÍ KŘOVIN</t>
  </si>
  <si>
    <t>M2</t>
  </si>
  <si>
    <t>10,0m2=10,000 [A]</t>
  </si>
  <si>
    <t>odstranění křovin a stromů do průměru 100 mm doprava dřevin bez ohledu na vzdálenost  
spálení na hromadách nebo štěpkování</t>
  </si>
  <si>
    <t>11329</t>
  </si>
  <si>
    <t>ODSTRANĚNÍ ZPEVNĚNÝCH PLOCH, PŘÍKOPŮ A RIGOLŮ Z LOMOVÉHO KAMENE</t>
  </si>
  <si>
    <t>odláždění z lomového kamene: 4,50*3,00*0,20=2,700 [A]</t>
  </si>
  <si>
    <t>Položka zahrnuje i odstranění podkladu, veškerou manipulaci s vybouraným materiálem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</si>
  <si>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11333</t>
  </si>
  <si>
    <t>ODSTRANĚNÍ PODKLADU ZPEVNĚNÝCH PLOCH S ASFALT POJIVEM</t>
  </si>
  <si>
    <t>95,0m2*0,13=12,350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</si>
  <si>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</si>
  <si>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11354</t>
  </si>
  <si>
    <t>ODSTRANĚNÍ OBRUB Z KRAJNÍKŮ</t>
  </si>
  <si>
    <t>M</t>
  </si>
  <si>
    <t>ŽULOVÝ KRAJNÍK  
VČETNĚ ODVOZU NA SKLÁDKU URČENOU INVESTOREM</t>
  </si>
  <si>
    <t>celková délka: 12,0m+20,0m=32,000 [A] 
odpočet pol.č.91783: -11,0m=-11,000 [B] 
Celkem: A+B=21,000 [C]</t>
  </si>
  <si>
    <t>11372E</t>
  </si>
  <si>
    <t>FRÉZOVÁNÍ ZPEVNĚNÝCH PLOCH ASFALT DROBNÝCH OPRAV A PLOŠ ROZPADŮ DO 500M2</t>
  </si>
  <si>
    <t>tl. 40mm: (184,0m2+22,0m2)*0,04=8,240 [A] 
tl. 70mm: (175,0m2+20,0m2)*0,07=13,650 [B] 
Celkem: A+B=21,890 [C]</t>
  </si>
  <si>
    <t>12110</t>
  </si>
  <si>
    <t>SEJMUTÍ ORNICE NEBO LESNÍ PŮDY</t>
  </si>
  <si>
    <t>26,0m2*0,10=2,600 [A]</t>
  </si>
  <si>
    <t>položka zahrnuje sejmutí ornice bez ohledu na tloušťku vrstvy a její vodorovnou dopravu nezahrnuje uložení na trvalou skládku</t>
  </si>
  <si>
    <t>12373</t>
  </si>
  <si>
    <t>ODKOP PRO SPOD STAVBU SILNIC A ŽELEZNIC TŘ. I</t>
  </si>
  <si>
    <t>14,00*9,3m2+6,0m3=136,200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</si>
  <si>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</si>
  <si>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11</t>
  </si>
  <si>
    <t>12573</t>
  </si>
  <si>
    <t>VYKOPÁVKY ZE ZEMNÍKŮ A SKLÁDEK TŘ. I</t>
  </si>
  <si>
    <t>ORNICE Z MEZIDEPONIE</t>
  </si>
  <si>
    <t>natěžení a dovoz ornice dle pol.č.18220: 1,7m3=1,700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</si>
  <si>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</si>
  <si>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</t>
  </si>
  <si>
    <t>ZEMINA ZE ZEMNÍKU</t>
  </si>
  <si>
    <t>natěžení a dovoz dle pol.č.17110, 17310: 58,725m3+2,4m3=61,125 [A]</t>
  </si>
  <si>
    <t>13</t>
  </si>
  <si>
    <t>13273</t>
  </si>
  <si>
    <t>HLOUBENÍ RÝH ŠÍŘ DO 2M PAŽ I NEPAŽ TŘ. I</t>
  </si>
  <si>
    <t>pro vtokovou jímku: 2,15*0,90*3,20=6,192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</si>
  <si>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</si>
  <si>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14</t>
  </si>
  <si>
    <t>17110</t>
  </si>
  <si>
    <t>ULOŽENÍ SYPANINY DO NÁSYPŮ SE ZHUTNĚNÍM</t>
  </si>
  <si>
    <t>těleso pod komunikací a zásyp propustu: 4,35m2*13,50=58,725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</si>
  <si>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</si>
  <si>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15</t>
  </si>
  <si>
    <t>17120</t>
  </si>
  <si>
    <t>ULOŽENÍ SYPANINY DO NÁSYPŮ A NA SKLÁDKY BEZ ZHUTNĚNÍ</t>
  </si>
  <si>
    <t>uložení zeminy na skládku dle pol.č.12373,13273: 136,2m3+6,192m3=142,392 [A] 
uložení ornice na deponii dle pol.č.12110: 2,6m3=2,600 [B] 
Celkem: A+B=144,992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</si>
  <si>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</si>
  <si>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16</t>
  </si>
  <si>
    <t>17310</t>
  </si>
  <si>
    <t>ZEMNÍ KRAJNICE A DOSYPÁVKY SE ZHUTNĚNÍM</t>
  </si>
  <si>
    <t>20,00*0,12m2=2,400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</si>
  <si>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</si>
  <si>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</t>
  </si>
  <si>
    <t>17581</t>
  </si>
  <si>
    <t>OBSYP POTRUBÍ A OBJEKTŮ Z NAKUPOVANÝCH MATERIÁLŮ</t>
  </si>
  <si>
    <t>obsyp DN200 z pol.č.87434: 15,50*(0,80*0,52-3,14*0,11*0,11)=5,859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</si>
  <si>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</si>
  <si>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18</t>
  </si>
  <si>
    <t>18110</t>
  </si>
  <si>
    <t>ÚPRAVA PLÁNĚ SE ZHUTNĚNÍM V HORNINĚ TŘ. I</t>
  </si>
  <si>
    <t>94,0m2=94,000 [A]</t>
  </si>
  <si>
    <t>položka zahrnuje úpravu pláně včetně vyrovnání výškových rozdílů. Míru zhutnění určuje  
projekt.</t>
  </si>
  <si>
    <t>19</t>
  </si>
  <si>
    <t>18220</t>
  </si>
  <si>
    <t>ROZPROSTŘENÍ ORNICE VE SVAHU</t>
  </si>
  <si>
    <t>17,0m2*0,10=1,700 [A]</t>
  </si>
  <si>
    <t>položka zahrnuje:  
nutné přemístění ornice z dočasných skládek vzdálených do 50m rozprostření ornice v předepsané tloušťce ve svahu přes 1:5</t>
  </si>
  <si>
    <t>20</t>
  </si>
  <si>
    <t>18241</t>
  </si>
  <si>
    <t>ZALOŽENÍ TRÁVNÍKU RUČNÍM VÝSEVEM</t>
  </si>
  <si>
    <t>17,0m2=17,000 [A]</t>
  </si>
  <si>
    <t>Zahrnuje dodání předepsané travní směsi, její výsev na ornici, zalévání, první pokosení, to vše  
bez ohledu na sklon terénu</t>
  </si>
  <si>
    <t>Svislé konstrukce</t>
  </si>
  <si>
    <t>21</t>
  </si>
  <si>
    <t>317325</t>
  </si>
  <si>
    <t>ŘÍMSY ZE ŽELEZOBETONU DO C30/37</t>
  </si>
  <si>
    <t>římsa: 4,20*0,50*0,30=0,630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</si>
  <si>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</si>
  <si>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22</t>
  </si>
  <si>
    <t>317365</t>
  </si>
  <si>
    <t>VÝZTUŽ ŘÍMS Z OCELI 10505, B500B</t>
  </si>
  <si>
    <t>0,475t=0,475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</si>
  <si>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</si>
  <si>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23</t>
  </si>
  <si>
    <t>386314</t>
  </si>
  <si>
    <t>KOMPL KONSTR JÍMEK Z PROST BET DO C25/30</t>
  </si>
  <si>
    <t>vtoková jímka: 1,35*3,00*0,50+1,10*0,35*3,00+2*(1,00*0,30*1,10)+(4,20*3,05*0,80-2,40*1,40*0,80)=11,400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</si>
  <si>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</si>
  <si>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Vodorovné konstrukce</t>
  </si>
  <si>
    <t>24</t>
  </si>
  <si>
    <t>451312</t>
  </si>
  <si>
    <t>PODKLADNÍ A VÝPLŇOVÉ VRSTVY Z PROSTÉHO BETONU C12/15</t>
  </si>
  <si>
    <t>pod vtokovou jímku: 0,90*4,40*0,10+1,45*3,20*0,10=0,860 [A]</t>
  </si>
  <si>
    <t>25</t>
  </si>
  <si>
    <t>45131A</t>
  </si>
  <si>
    <t>PODKLADNÍ A VÝPLŇOVÉ VRSTVY Z PROSTÉHO BETONU C20/25</t>
  </si>
  <si>
    <t>pod dlažbu z lomového kamene (z pol.č.465512): 17,45m2*0,10=1,745 [A]</t>
  </si>
  <si>
    <t>26</t>
  </si>
  <si>
    <t>451384</t>
  </si>
  <si>
    <t>PODKL VRSTVY ZE ŽELEZOBET DO C25/30 VČET VÝZTUŽE</t>
  </si>
  <si>
    <t>pod rámový propust: 13,00*2,80*0,20=7,280 [A]</t>
  </si>
  <si>
    <t>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 
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 
betonu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nátěry zabraňující soudržnost betonu a bednění  
- výplň, těsnění  a tmelení spar a spojů  
- opatření  povrchů  betonu  izolací  proti zemní vlhkosti v částech, kde přijdou do styku se  
zeminou nebo kamenivem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úpravy výztuže pro osazení doplňkových konstrukcí  
- veškerá opatření pro zajištění soudržnosti výztuže a betonu  
- povrchovou antikorozní úpravu výztuže  
- separaci výztuže</t>
  </si>
  <si>
    <t>27</t>
  </si>
  <si>
    <t>45157</t>
  </si>
  <si>
    <t>PODKLADNÍ A VÝPLŇOVÉ VRSTVY Z KAMENIVA TĚŽENÉHO</t>
  </si>
  <si>
    <t>lože DN200 z pol.č.87434: 15,50*0,80*0,10=1,240 [A]</t>
  </si>
  <si>
    <t>položka zahrnuje dodávku předepsaného kameniva, mimostaveništní a vnitrostaveništní dopravu a jeho uložení  
není-li v zadávací dokumentaci uvedeno jinak, jedná se o nakupovaný materiál</t>
  </si>
  <si>
    <t>28</t>
  </si>
  <si>
    <t>465512</t>
  </si>
  <si>
    <t>DLAŽBY Z LOMOVÉHO KAMENE NA MC</t>
  </si>
  <si>
    <t>3,00*1,60+3,00*0,50+2,50*3,50+1,00*2,40=17,450 [A] 
17,45m2*0,20=3,490 [B]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</si>
  <si>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</si>
  <si>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</si>
  <si>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29</t>
  </si>
  <si>
    <t>561431</t>
  </si>
  <si>
    <t>KAMENIVO ZPEVNĚNÉ CEMENTEM TŘ. I TL. DO 150MM</t>
  </si>
  <si>
    <t>SC C8/10  
TL.130MM</t>
  </si>
  <si>
    <t>110,0m2=110,000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</si>
  <si>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</si>
  <si>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30</t>
  </si>
  <si>
    <t>56330</t>
  </si>
  <si>
    <t>VOZOVKOVÉ VRSTVY ZE ŠTĚRKODRTI</t>
  </si>
  <si>
    <t>94,0m2*0,20=18,800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</si>
  <si>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</si>
  <si>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31</t>
  </si>
  <si>
    <t>56962</t>
  </si>
  <si>
    <t>ZPEVNĚNÍ KRAJNIC Z RECYKLOVANÉHO MATERIÁLU TL DO 100MM</t>
  </si>
  <si>
    <t>20,00*0,75=15,000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</si>
  <si>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</si>
  <si>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32</t>
  </si>
  <si>
    <t>572123</t>
  </si>
  <si>
    <t>INFILTRAČNÍ POSTŘIK Z EMULZE DO 1,0KG/M2</t>
  </si>
  <si>
    <t>pod ACP 16+: 175,0m2+20,0m2=195,000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</si>
  <si>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</si>
  <si>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33</t>
  </si>
  <si>
    <t>572213</t>
  </si>
  <si>
    <t>SPOJOVACÍ POSTŘIK Z EMULZE DO 0,5KG/M2</t>
  </si>
  <si>
    <t>0,3KG/M2</t>
  </si>
  <si>
    <t>pod ACO 11: 184,0m2+22,0m2=206,000 [A]</t>
  </si>
  <si>
    <t>34</t>
  </si>
  <si>
    <t>574A33</t>
  </si>
  <si>
    <t>ASFALTOVÝ BETON PRO OBRUSNÉ VRSTVY ACO 11 TL. 40MM</t>
  </si>
  <si>
    <t>184,0m2+22,0m2=206,000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</si>
  <si>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</si>
  <si>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35</t>
  </si>
  <si>
    <t>574E66</t>
  </si>
  <si>
    <t>ASFALTOVÝ BETON PRO PODKLADNÍ VRSTVY ACP 16+, 16S TL. 70MM</t>
  </si>
  <si>
    <t>ACP 16+</t>
  </si>
  <si>
    <t>175,0m2+20,0m2=195,000 [A]</t>
  </si>
  <si>
    <t>36</t>
  </si>
  <si>
    <t>58920</t>
  </si>
  <si>
    <t>VÝPLŇ SPAR MODIFIKOVANÝM ASFALTEM</t>
  </si>
  <si>
    <t>v místě napojení na stávající vozovku: 11,50+10,50=22,000 [A]</t>
  </si>
  <si>
    <t>položka zahrnuje:  
- dodávku předepsaného materiálu  
- vyčištění a výplň spar tímto materiálem</t>
  </si>
  <si>
    <t>Přidružená stavební výroba</t>
  </si>
  <si>
    <t>37</t>
  </si>
  <si>
    <t>711111</t>
  </si>
  <si>
    <t>IZOLACE BĚŽNÝCH KONSTRUKCÍ PROTI ZEMNÍ VLHKOSTI ASFALTOVÝMI NÁTĚRY</t>
  </si>
  <si>
    <t>1xNP+ 2xNA</t>
  </si>
  <si>
    <t>rámový propust: 5,20*13,50=70,200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</si>
  <si>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</si>
  <si>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Potrubí</t>
  </si>
  <si>
    <t>38</t>
  </si>
  <si>
    <t>87434</t>
  </si>
  <si>
    <t>POTRUBÍ Z TRUB PLASTOVÝCH ODPADNÍCH DN DO 200MM</t>
  </si>
  <si>
    <t>přípojka UV: 15,5m=15,500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</si>
  <si>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</si>
  <si>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39</t>
  </si>
  <si>
    <t>87727</t>
  </si>
  <si>
    <t>CHRÁNIČKY PŮLENÉ Z TRUB PLAST DN DO 100MM</t>
  </si>
  <si>
    <t>pro kabel VO: 8,0m=8,000 [A]</t>
  </si>
  <si>
    <t>položky pro zhotovení potrubí platí bez ohledu na sklon  
zahrnuje:  
- výrobní dokumentaci (včetně technologického předpisu)  
- dodání veškerého trubního a pomocného materiálu  (trouby včetně podélného rozpůlení, trubky,  tvarovky,  spojovací a těsnící  materiál a pod.), podpěrných, závěsných a  
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</si>
  <si>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40</t>
  </si>
  <si>
    <t>89712</t>
  </si>
  <si>
    <t>VPUSŤ KANALIZAČNÍ ULIČNÍ KOMPLETNÍ Z BETONOVÝCH DÍLCŮ</t>
  </si>
  <si>
    <t>položka zahrnuje:  
- dodávku a osazení předepsaných dílů včetně mříže  
- výplň, těsnění  a tmelení spar a spojů,  
- opatření  povrchů  betonu  izolací  proti zemní vlhkosti v částech, kde přijdou do styku se  
zeminou nebo kamenivem,  
- předepsané podkladní konstrukce</t>
  </si>
  <si>
    <t>41</t>
  </si>
  <si>
    <t>899642</t>
  </si>
  <si>
    <t>ZKOUŠKA VODOTĚSNOSTI POTRUBÍ DN DO 200MM</t>
  </si>
  <si>
    <t>DN200 z pol.č.87434: 15,5m=15,500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</si>
  <si>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 
zaslepení odboček pro armatury a pro odbočující řady.</t>
  </si>
  <si>
    <t>42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</si>
  <si>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</si>
  <si>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</si>
  <si>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</si>
  <si>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Ostatní konstrukce a práce</t>
  </si>
  <si>
    <t>43</t>
  </si>
  <si>
    <t>9112A1</t>
  </si>
  <si>
    <t>ZÁBRADLÍ MOSTNÍ S VODOR MADLY - DODÁVKA A MONTÁŽ</t>
  </si>
  <si>
    <t>na římse: 3,8m=3,800 [A]</t>
  </si>
  <si>
    <t>položka zahrnuje:  
dodání zábradlí včetně předepsané povrchové úpravy  
kotvení sloupků, t.j. kotevní desky, šrouby z nerez oceli, vrty a zálivku, pokud zadávací  
dokumentace nestanoví jinak  
případné nivelační hmoty pod kotevní desky</t>
  </si>
  <si>
    <t>44</t>
  </si>
  <si>
    <t>915111</t>
  </si>
  <si>
    <t>VODOROVNÉ DOPRAVNÍ ZNAČENÍ BARVOU HLADKÉ - DODÁVKA A POKLÁDKA</t>
  </si>
  <si>
    <t>V4 (0,25/0,5/0,5): 12,00*1/2*0,25=1,500 [A] 
V4 (0,25): 12,00*0,25=3,000 [B] 
V2a (0,125/3/6): 12,00*1/3*0,125=0,500 [C] 
Celkem: A+B+C=5,000 [D]</t>
  </si>
  <si>
    <t>položka zahrnuje:  
- dodání a pokládku nátěrového materiálu (měří se pouze natíraná plocha)  
- předznačení a reflexní úpravu</t>
  </si>
  <si>
    <t>45</t>
  </si>
  <si>
    <t>915211</t>
  </si>
  <si>
    <t>VODOROVNÉ DOPRAVNÍ ZNAČENÍ PLASTEM HLADKÉ - DODÁVKA A POKLÁDKA</t>
  </si>
  <si>
    <t>dle pol.č.915111: 5,0m2=5,000 [A]</t>
  </si>
  <si>
    <t>46</t>
  </si>
  <si>
    <t>91783</t>
  </si>
  <si>
    <t>VÝŠKOVÁ ÚPRAVA OBRUB Z KRAJNÍKŮ</t>
  </si>
  <si>
    <t>11,0m=11,000 [A]</t>
  </si>
  <si>
    <t>Položka výšková úprava obrub zahrnuje jejich vytrhání, očištění, manipulaci, nové betonové lože a osazení. Případné nutné doplnění novými obrubami se uvede v položkách 9172 až 9177.</t>
  </si>
  <si>
    <t>47</t>
  </si>
  <si>
    <t>91841</t>
  </si>
  <si>
    <t>PROPUSTY RÁMOVÉ 200/100</t>
  </si>
  <si>
    <t>13,5m=13,500 [A]</t>
  </si>
  <si>
    <t>Položka zahrnuje:  
- dodání a položení prefabrikovaných rámů z dokumentací předepsaných rozměrů  
- případné úpravy rámů  
Nezahrnuje podkladní vrstvy, vyrovnávací a spádový beton uvnitř rámů a na jejich povrchu,  
izolaci.</t>
  </si>
  <si>
    <t>48</t>
  </si>
  <si>
    <t>96616</t>
  </si>
  <si>
    <t>BOURÁNÍ KONSTRUKCÍ ZE ŽELEZOBETONU</t>
  </si>
  <si>
    <t>stávající čelo propustu: 1,5m3=1,500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</si>
  <si>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</si>
  <si>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49</t>
  </si>
  <si>
    <t>966358</t>
  </si>
  <si>
    <t>BOURÁNÍ PROPUSTŮ Z TRUB DN DO 600MM</t>
  </si>
  <si>
    <t>stávající propust BET DN600: 13,5m=13,500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</si>
  <si>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</si>
  <si>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180</t>
  </si>
  <si>
    <t>DIO - Královéhradecký kraj</t>
  </si>
  <si>
    <t>180</t>
  </si>
  <si>
    <t>DIO</t>
  </si>
  <si>
    <t>02720</t>
  </si>
  <si>
    <t>POMOC PRÁCE ZŘÍZ NEBO ZAJIŠŤ REGULACI A OCHRANU DOPRAVY</t>
  </si>
  <si>
    <t>DIO - I.ETAPA - PŘEDPOKLAD 40 DNÍ  
DLE VÝKRESU DIO  
KOMPLETNÍ DOPRAVNĚ INŽENÝRSKÁ OPATŘENÍ PO DOBU VÝSTAVBY, DLE PROJEKTOVÉ DOKUMENTACE, SCHVÁLENÉHO PLÁNU ZOV A VYJÁDŘENÍ POLICIE ČR A JINÝCH S TÍMTO SOUVISEJÍCÍCH VYJÁDŘENÍ.   
VČETNĚ PŘECHODNÉHO SVISLÉHO I VODOROVNÉHO DOPRAVNÍHO ZNAČENÍ, DOPRAVNÍCH ZAŘÍZENÍ, ZÁBRAN A OPLOCENÍ APOD. (DODÁVKA, MONTÁŽ, PRONÁJEM, KONTROLA, ÚDRŽBA, PŘEMÍSŤOVÁNÍ, PŘEDZNAČOVÁNÍ, DEMONTÁŽ)</t>
  </si>
  <si>
    <t>DIO - II.ETAPA - PŘEDPOKLAD 30 DNÍ  
DLE VÝKRESU DIO  
KOMPLETNÍ DOPRAVNĚ INŽENÝRSKÁ OPATŘENÍ PO DOBU VÝSTAVBY, DLE PROJEKTOVÉ DOKUMENTACE, SCHVÁLENÉHO PLÁNU ZOV A VYJÁDŘENÍ POLICIE ČR A JINÝCH S TÍMTO SOUVISEJÍCÍCH VYJÁDŘENÍ.   
VČETNĚ PŘECHODNÉHO SVISLÉHO I VODOROVNÉHO DOPRAVNÍHO ZNAČENÍ, DOPRAVNÍCH ZAŘÍZENÍ, ZÁBRAN A OPLOCENÍ APOD. (DODÁVKA, MONTÁŽ, PRONÁJEM, KONTROLA, ÚDRŽBA, PŘEMÍSŤOVÁNÍ, PŘEDZNAČOVÁNÍ, DEMONTÁŽ)</t>
  </si>
  <si>
    <t>OPERATIVNÍ PRACOVNÍ MÍSTO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</si>
</sst>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50</v>
      </c>
      <c s="18" t="s">
        <v>51</v>
      </c>
      <c s="24" t="s">
        <v>52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53</v>
      </c>
    </row>
    <row r="16" spans="1:5" ht="12.75">
      <c r="A16" s="30" t="s">
        <v>46</v>
      </c>
      <c r="E16" s="31" t="s">
        <v>47</v>
      </c>
    </row>
    <row r="17" spans="1:5" ht="51">
      <c r="A17" t="s">
        <v>48</v>
      </c>
      <c r="E17" s="29" t="s">
        <v>54</v>
      </c>
    </row>
    <row r="18" spans="1:16" ht="12.75">
      <c r="A18" s="18" t="s">
        <v>39</v>
      </c>
      <c s="23" t="s">
        <v>16</v>
      </c>
      <c s="23" t="s">
        <v>50</v>
      </c>
      <c s="18" t="s">
        <v>55</v>
      </c>
      <c s="24" t="s">
        <v>52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56</v>
      </c>
    </row>
    <row r="20" spans="1:5" ht="12.75">
      <c r="A20" s="30" t="s">
        <v>46</v>
      </c>
      <c r="E20" s="31" t="s">
        <v>47</v>
      </c>
    </row>
    <row r="21" spans="1:5" ht="38.25">
      <c r="A21" t="s">
        <v>48</v>
      </c>
      <c r="E21" s="29" t="s">
        <v>57</v>
      </c>
    </row>
    <row r="22" spans="1:16" ht="12.75">
      <c r="A22" s="18" t="s">
        <v>39</v>
      </c>
      <c s="23" t="s">
        <v>27</v>
      </c>
      <c s="23" t="s">
        <v>50</v>
      </c>
      <c s="18" t="s">
        <v>58</v>
      </c>
      <c s="24" t="s">
        <v>52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38.25">
      <c r="A23" s="28" t="s">
        <v>44</v>
      </c>
      <c r="E23" s="29" t="s">
        <v>59</v>
      </c>
    </row>
    <row r="24" spans="1:5" ht="12.75">
      <c r="A24" s="30" t="s">
        <v>46</v>
      </c>
      <c r="E24" s="31" t="s">
        <v>47</v>
      </c>
    </row>
    <row r="25" spans="1:5" ht="38.25">
      <c r="A25" t="s">
        <v>48</v>
      </c>
      <c r="E25" s="29" t="s">
        <v>57</v>
      </c>
    </row>
    <row r="26" spans="1:16" ht="12.75">
      <c r="A26" s="18" t="s">
        <v>39</v>
      </c>
      <c s="23" t="s">
        <v>29</v>
      </c>
      <c s="23" t="s">
        <v>50</v>
      </c>
      <c s="18" t="s">
        <v>60</v>
      </c>
      <c s="24" t="s">
        <v>52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61</v>
      </c>
    </row>
    <row r="28" spans="1:5" ht="12.75">
      <c r="A28" s="30" t="s">
        <v>46</v>
      </c>
      <c r="E28" s="31" t="s">
        <v>47</v>
      </c>
    </row>
    <row r="29" spans="1:5" ht="51">
      <c r="A29" t="s">
        <v>48</v>
      </c>
      <c r="E29" s="29" t="s">
        <v>54</v>
      </c>
    </row>
    <row r="30" spans="1:16" ht="12.75">
      <c r="A30" s="18" t="s">
        <v>39</v>
      </c>
      <c s="23" t="s">
        <v>31</v>
      </c>
      <c s="23" t="s">
        <v>62</v>
      </c>
      <c s="18" t="s">
        <v>41</v>
      </c>
      <c s="24" t="s">
        <v>63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41</v>
      </c>
    </row>
    <row r="32" spans="1:5" ht="12.75">
      <c r="A32" s="30" t="s">
        <v>46</v>
      </c>
      <c r="E32" s="31" t="s">
        <v>64</v>
      </c>
    </row>
    <row r="33" spans="1:5" ht="12.75">
      <c r="A33" t="s">
        <v>48</v>
      </c>
      <c r="E33" s="29" t="s">
        <v>65</v>
      </c>
    </row>
    <row r="34" spans="1:16" ht="12.75">
      <c r="A34" s="18" t="s">
        <v>39</v>
      </c>
      <c s="23" t="s">
        <v>66</v>
      </c>
      <c s="23" t="s">
        <v>67</v>
      </c>
      <c s="18" t="s">
        <v>41</v>
      </c>
      <c s="24" t="s">
        <v>68</v>
      </c>
      <c s="25" t="s">
        <v>43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69</v>
      </c>
    </row>
    <row r="36" spans="1:5" ht="12.75">
      <c r="A36" s="30" t="s">
        <v>46</v>
      </c>
      <c r="E36" s="31" t="s">
        <v>47</v>
      </c>
    </row>
    <row r="37" spans="1:5" ht="12.75">
      <c r="A37" t="s">
        <v>48</v>
      </c>
      <c r="E37" s="29" t="s">
        <v>65</v>
      </c>
    </row>
    <row r="38" spans="1:16" ht="12.75">
      <c r="A38" s="18" t="s">
        <v>39</v>
      </c>
      <c s="23" t="s">
        <v>70</v>
      </c>
      <c s="23" t="s">
        <v>71</v>
      </c>
      <c s="18" t="s">
        <v>41</v>
      </c>
      <c s="24" t="s">
        <v>72</v>
      </c>
      <c s="25" t="s">
        <v>43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41</v>
      </c>
    </row>
    <row r="40" spans="1:5" ht="12.75">
      <c r="A40" s="30" t="s">
        <v>46</v>
      </c>
      <c r="E40" s="31" t="s">
        <v>64</v>
      </c>
    </row>
    <row r="41" spans="1:5" ht="76.5">
      <c r="A41" t="s">
        <v>48</v>
      </c>
      <c r="E41" s="29" t="s">
        <v>73</v>
      </c>
    </row>
    <row r="42" spans="1:16" ht="12.75">
      <c r="A42" s="18" t="s">
        <v>39</v>
      </c>
      <c s="23" t="s">
        <v>34</v>
      </c>
      <c s="23" t="s">
        <v>74</v>
      </c>
      <c s="18" t="s">
        <v>41</v>
      </c>
      <c s="24" t="s">
        <v>75</v>
      </c>
      <c s="25" t="s">
        <v>76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41</v>
      </c>
    </row>
    <row r="44" spans="1:5" ht="12.75">
      <c r="A44" s="30" t="s">
        <v>46</v>
      </c>
      <c r="E44" s="31" t="s">
        <v>77</v>
      </c>
    </row>
    <row r="45" spans="1:5" ht="89.25">
      <c r="A45" t="s">
        <v>48</v>
      </c>
      <c r="E45" s="29" t="s">
        <v>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0+O9+O22+O91+O104+O125+O158+O163+O184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81</v>
      </c>
      <c s="32">
        <f>0+I9+I22+I91+I104+I125+I158+I163+I184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79</v>
      </c>
      <c s="1"/>
      <c s="10" t="s">
        <v>80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81</v>
      </c>
      <c s="5"/>
      <c s="14" t="s">
        <v>82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39</v>
      </c>
      <c s="23" t="s">
        <v>23</v>
      </c>
      <c s="23" t="s">
        <v>83</v>
      </c>
      <c s="18" t="s">
        <v>41</v>
      </c>
      <c s="24" t="s">
        <v>84</v>
      </c>
      <c s="25" t="s">
        <v>85</v>
      </c>
      <c s="26">
        <v>142.392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12.75">
      <c r="A12" s="30" t="s">
        <v>46</v>
      </c>
      <c r="E12" s="31" t="s">
        <v>86</v>
      </c>
    </row>
    <row r="13" spans="1:5" ht="25.5">
      <c r="A13" t="s">
        <v>48</v>
      </c>
      <c r="E13" s="29" t="s">
        <v>87</v>
      </c>
    </row>
    <row r="14" spans="1:16" ht="12.75">
      <c r="A14" s="18" t="s">
        <v>39</v>
      </c>
      <c s="23" t="s">
        <v>17</v>
      </c>
      <c s="23" t="s">
        <v>88</v>
      </c>
      <c s="18" t="s">
        <v>41</v>
      </c>
      <c s="24" t="s">
        <v>84</v>
      </c>
      <c s="25" t="s">
        <v>89</v>
      </c>
      <c s="26">
        <v>49.86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63.75">
      <c r="A16" s="30" t="s">
        <v>46</v>
      </c>
      <c r="E16" s="31" t="s">
        <v>90</v>
      </c>
    </row>
    <row r="17" spans="1:5" ht="25.5">
      <c r="A17" t="s">
        <v>48</v>
      </c>
      <c r="E17" s="29" t="s">
        <v>87</v>
      </c>
    </row>
    <row r="18" spans="1:16" ht="12.75">
      <c r="A18" s="18" t="s">
        <v>39</v>
      </c>
      <c s="23" t="s">
        <v>16</v>
      </c>
      <c s="23" t="s">
        <v>91</v>
      </c>
      <c s="18" t="s">
        <v>41</v>
      </c>
      <c s="24" t="s">
        <v>92</v>
      </c>
      <c s="25" t="s">
        <v>85</v>
      </c>
      <c s="26">
        <v>61.125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46</v>
      </c>
      <c r="E20" s="31" t="s">
        <v>93</v>
      </c>
    </row>
    <row r="21" spans="1:5" ht="38.25">
      <c r="A21" t="s">
        <v>48</v>
      </c>
      <c r="E21" s="29" t="s">
        <v>94</v>
      </c>
    </row>
    <row r="22" spans="1:18" ht="12.75" customHeight="1">
      <c r="A22" s="5" t="s">
        <v>37</v>
      </c>
      <c s="5"/>
      <c s="35" t="s">
        <v>23</v>
      </c>
      <c s="5"/>
      <c s="21" t="s">
        <v>95</v>
      </c>
      <c s="5"/>
      <c s="5"/>
      <c s="5"/>
      <c s="36">
        <f>0+Q22</f>
      </c>
      <c r="O22">
        <f>0+R22</f>
      </c>
      <c r="Q22">
        <f>0+I23+I27+I31+I35+I39+I43+I47+I51+I55+I59+I63+I67+I71+I75+I79+I83+I87</f>
      </c>
      <c>
        <f>0+O23+O27+O31+O35+O39+O43+O47+O51+O55+O59+O63+O67+O71+O75+O79+O83+O87</f>
      </c>
    </row>
    <row r="23" spans="1:16" ht="12.75">
      <c r="A23" s="18" t="s">
        <v>39</v>
      </c>
      <c s="23" t="s">
        <v>27</v>
      </c>
      <c s="23" t="s">
        <v>96</v>
      </c>
      <c s="18" t="s">
        <v>41</v>
      </c>
      <c s="24" t="s">
        <v>97</v>
      </c>
      <c s="25" t="s">
        <v>98</v>
      </c>
      <c s="26">
        <v>10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41</v>
      </c>
    </row>
    <row r="25" spans="1:5" ht="12.75">
      <c r="A25" s="30" t="s">
        <v>46</v>
      </c>
      <c r="E25" s="31" t="s">
        <v>99</v>
      </c>
    </row>
    <row r="26" spans="1:5" ht="38.25">
      <c r="A26" t="s">
        <v>48</v>
      </c>
      <c r="E26" s="29" t="s">
        <v>100</v>
      </c>
    </row>
    <row r="27" spans="1:16" ht="25.5">
      <c r="A27" s="18" t="s">
        <v>39</v>
      </c>
      <c s="23" t="s">
        <v>29</v>
      </c>
      <c s="23" t="s">
        <v>101</v>
      </c>
      <c s="18" t="s">
        <v>41</v>
      </c>
      <c s="24" t="s">
        <v>102</v>
      </c>
      <c s="25" t="s">
        <v>85</v>
      </c>
      <c s="26">
        <v>2.7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41</v>
      </c>
    </row>
    <row r="29" spans="1:5" ht="12.75">
      <c r="A29" s="30" t="s">
        <v>46</v>
      </c>
      <c r="E29" s="31" t="s">
        <v>103</v>
      </c>
    </row>
    <row r="30" spans="1:5" ht="63.75">
      <c r="A30" t="s">
        <v>48</v>
      </c>
      <c r="E30" s="29" t="s">
        <v>104</v>
      </c>
    </row>
    <row r="31" spans="1:16" ht="12.75">
      <c r="A31" s="18" t="s">
        <v>39</v>
      </c>
      <c s="23" t="s">
        <v>31</v>
      </c>
      <c s="23" t="s">
        <v>105</v>
      </c>
      <c s="18" t="s">
        <v>41</v>
      </c>
      <c s="24" t="s">
        <v>106</v>
      </c>
      <c s="25" t="s">
        <v>85</v>
      </c>
      <c s="26">
        <v>12.35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41</v>
      </c>
    </row>
    <row r="33" spans="1:5" ht="12.75">
      <c r="A33" s="30" t="s">
        <v>46</v>
      </c>
      <c r="E33" s="31" t="s">
        <v>107</v>
      </c>
    </row>
    <row r="34" spans="1:5" ht="63.75">
      <c r="A34" t="s">
        <v>48</v>
      </c>
      <c r="E34" s="29" t="s">
        <v>108</v>
      </c>
    </row>
    <row r="35" spans="1:16" ht="12.75">
      <c r="A35" s="18" t="s">
        <v>39</v>
      </c>
      <c s="23" t="s">
        <v>66</v>
      </c>
      <c s="23" t="s">
        <v>109</v>
      </c>
      <c s="18" t="s">
        <v>41</v>
      </c>
      <c s="24" t="s">
        <v>110</v>
      </c>
      <c s="25" t="s">
        <v>111</v>
      </c>
      <c s="26">
        <v>21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44</v>
      </c>
      <c r="E36" s="29" t="s">
        <v>112</v>
      </c>
    </row>
    <row r="37" spans="1:5" ht="38.25">
      <c r="A37" s="30" t="s">
        <v>46</v>
      </c>
      <c r="E37" s="31" t="s">
        <v>113</v>
      </c>
    </row>
    <row r="38" spans="1:5" ht="63.75">
      <c r="A38" t="s">
        <v>48</v>
      </c>
      <c r="E38" s="29" t="s">
        <v>108</v>
      </c>
    </row>
    <row r="39" spans="1:16" ht="25.5">
      <c r="A39" s="18" t="s">
        <v>39</v>
      </c>
      <c s="23" t="s">
        <v>70</v>
      </c>
      <c s="23" t="s">
        <v>114</v>
      </c>
      <c s="18" t="s">
        <v>41</v>
      </c>
      <c s="24" t="s">
        <v>115</v>
      </c>
      <c s="25" t="s">
        <v>85</v>
      </c>
      <c s="26">
        <v>21.89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41</v>
      </c>
    </row>
    <row r="41" spans="1:5" ht="38.25">
      <c r="A41" s="30" t="s">
        <v>46</v>
      </c>
      <c r="E41" s="31" t="s">
        <v>116</v>
      </c>
    </row>
    <row r="42" spans="1:5" ht="63.75">
      <c r="A42" t="s">
        <v>48</v>
      </c>
      <c r="E42" s="29" t="s">
        <v>108</v>
      </c>
    </row>
    <row r="43" spans="1:16" ht="12.75">
      <c r="A43" s="18" t="s">
        <v>39</v>
      </c>
      <c s="23" t="s">
        <v>34</v>
      </c>
      <c s="23" t="s">
        <v>117</v>
      </c>
      <c s="18" t="s">
        <v>41</v>
      </c>
      <c s="24" t="s">
        <v>118</v>
      </c>
      <c s="25" t="s">
        <v>85</v>
      </c>
      <c s="26">
        <v>2.6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</v>
      </c>
    </row>
    <row r="45" spans="1:5" ht="12.75">
      <c r="A45" s="30" t="s">
        <v>46</v>
      </c>
      <c r="E45" s="31" t="s">
        <v>119</v>
      </c>
    </row>
    <row r="46" spans="1:5" ht="25.5">
      <c r="A46" t="s">
        <v>48</v>
      </c>
      <c r="E46" s="29" t="s">
        <v>120</v>
      </c>
    </row>
    <row r="47" spans="1:16" ht="12.75">
      <c r="A47" s="18" t="s">
        <v>39</v>
      </c>
      <c s="23" t="s">
        <v>36</v>
      </c>
      <c s="23" t="s">
        <v>121</v>
      </c>
      <c s="18" t="s">
        <v>41</v>
      </c>
      <c s="24" t="s">
        <v>122</v>
      </c>
      <c s="25" t="s">
        <v>85</v>
      </c>
      <c s="26">
        <v>136.2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41</v>
      </c>
    </row>
    <row r="49" spans="1:5" ht="12.75">
      <c r="A49" s="30" t="s">
        <v>46</v>
      </c>
      <c r="E49" s="31" t="s">
        <v>123</v>
      </c>
    </row>
    <row r="50" spans="1:5" ht="382.5">
      <c r="A50" t="s">
        <v>48</v>
      </c>
      <c r="E50" s="29" t="s">
        <v>124</v>
      </c>
    </row>
    <row r="51" spans="1:16" ht="12.75">
      <c r="A51" s="18" t="s">
        <v>39</v>
      </c>
      <c s="23" t="s">
        <v>125</v>
      </c>
      <c s="23" t="s">
        <v>126</v>
      </c>
      <c s="18" t="s">
        <v>51</v>
      </c>
      <c s="24" t="s">
        <v>127</v>
      </c>
      <c s="25" t="s">
        <v>85</v>
      </c>
      <c s="26">
        <v>1.7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128</v>
      </c>
    </row>
    <row r="53" spans="1:5" ht="12.75">
      <c r="A53" s="30" t="s">
        <v>46</v>
      </c>
      <c r="E53" s="31" t="s">
        <v>129</v>
      </c>
    </row>
    <row r="54" spans="1:5" ht="318.75">
      <c r="A54" t="s">
        <v>48</v>
      </c>
      <c r="E54" s="29" t="s">
        <v>130</v>
      </c>
    </row>
    <row r="55" spans="1:16" ht="12.75">
      <c r="A55" s="18" t="s">
        <v>39</v>
      </c>
      <c s="23" t="s">
        <v>131</v>
      </c>
      <c s="23" t="s">
        <v>126</v>
      </c>
      <c s="18" t="s">
        <v>55</v>
      </c>
      <c s="24" t="s">
        <v>127</v>
      </c>
      <c s="25" t="s">
        <v>85</v>
      </c>
      <c s="26">
        <v>61.125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132</v>
      </c>
    </row>
    <row r="57" spans="1:5" ht="12.75">
      <c r="A57" s="30" t="s">
        <v>46</v>
      </c>
      <c r="E57" s="31" t="s">
        <v>133</v>
      </c>
    </row>
    <row r="58" spans="1:5" ht="318.75">
      <c r="A58" t="s">
        <v>48</v>
      </c>
      <c r="E58" s="29" t="s">
        <v>130</v>
      </c>
    </row>
    <row r="59" spans="1:16" ht="12.75">
      <c r="A59" s="18" t="s">
        <v>39</v>
      </c>
      <c s="23" t="s">
        <v>134</v>
      </c>
      <c s="23" t="s">
        <v>135</v>
      </c>
      <c s="18" t="s">
        <v>41</v>
      </c>
      <c s="24" t="s">
        <v>136</v>
      </c>
      <c s="25" t="s">
        <v>85</v>
      </c>
      <c s="26">
        <v>6.192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41</v>
      </c>
    </row>
    <row r="61" spans="1:5" ht="12.75">
      <c r="A61" s="30" t="s">
        <v>46</v>
      </c>
      <c r="E61" s="31" t="s">
        <v>137</v>
      </c>
    </row>
    <row r="62" spans="1:5" ht="344.25">
      <c r="A62" t="s">
        <v>48</v>
      </c>
      <c r="E62" s="29" t="s">
        <v>138</v>
      </c>
    </row>
    <row r="63" spans="1:16" ht="12.75">
      <c r="A63" s="18" t="s">
        <v>39</v>
      </c>
      <c s="23" t="s">
        <v>139</v>
      </c>
      <c s="23" t="s">
        <v>140</v>
      </c>
      <c s="18" t="s">
        <v>41</v>
      </c>
      <c s="24" t="s">
        <v>141</v>
      </c>
      <c s="25" t="s">
        <v>85</v>
      </c>
      <c s="26">
        <v>58.725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41</v>
      </c>
    </row>
    <row r="65" spans="1:5" ht="12.75">
      <c r="A65" s="30" t="s">
        <v>46</v>
      </c>
      <c r="E65" s="31" t="s">
        <v>142</v>
      </c>
    </row>
    <row r="66" spans="1:5" ht="267.75">
      <c r="A66" t="s">
        <v>48</v>
      </c>
      <c r="E66" s="29" t="s">
        <v>143</v>
      </c>
    </row>
    <row r="67" spans="1:16" ht="12.75">
      <c r="A67" s="18" t="s">
        <v>39</v>
      </c>
      <c s="23" t="s">
        <v>144</v>
      </c>
      <c s="23" t="s">
        <v>145</v>
      </c>
      <c s="18" t="s">
        <v>41</v>
      </c>
      <c s="24" t="s">
        <v>146</v>
      </c>
      <c s="25" t="s">
        <v>85</v>
      </c>
      <c s="26">
        <v>144.992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41</v>
      </c>
    </row>
    <row r="69" spans="1:5" ht="38.25">
      <c r="A69" s="30" t="s">
        <v>46</v>
      </c>
      <c r="E69" s="31" t="s">
        <v>147</v>
      </c>
    </row>
    <row r="70" spans="1:5" ht="191.25">
      <c r="A70" t="s">
        <v>48</v>
      </c>
      <c r="E70" s="29" t="s">
        <v>148</v>
      </c>
    </row>
    <row r="71" spans="1:16" ht="12.75">
      <c r="A71" s="18" t="s">
        <v>39</v>
      </c>
      <c s="23" t="s">
        <v>149</v>
      </c>
      <c s="23" t="s">
        <v>150</v>
      </c>
      <c s="18" t="s">
        <v>41</v>
      </c>
      <c s="24" t="s">
        <v>151</v>
      </c>
      <c s="25" t="s">
        <v>85</v>
      </c>
      <c s="26">
        <v>2.4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41</v>
      </c>
    </row>
    <row r="73" spans="1:5" ht="12.75">
      <c r="A73" s="30" t="s">
        <v>46</v>
      </c>
      <c r="E73" s="31" t="s">
        <v>152</v>
      </c>
    </row>
    <row r="74" spans="1:5" ht="242.25">
      <c r="A74" t="s">
        <v>48</v>
      </c>
      <c r="E74" s="29" t="s">
        <v>153</v>
      </c>
    </row>
    <row r="75" spans="1:16" ht="12.75">
      <c r="A75" s="18" t="s">
        <v>39</v>
      </c>
      <c s="23" t="s">
        <v>154</v>
      </c>
      <c s="23" t="s">
        <v>155</v>
      </c>
      <c s="18" t="s">
        <v>41</v>
      </c>
      <c s="24" t="s">
        <v>156</v>
      </c>
      <c s="25" t="s">
        <v>85</v>
      </c>
      <c s="26">
        <v>5.859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41</v>
      </c>
    </row>
    <row r="77" spans="1:5" ht="12.75">
      <c r="A77" s="30" t="s">
        <v>46</v>
      </c>
      <c r="E77" s="31" t="s">
        <v>157</v>
      </c>
    </row>
    <row r="78" spans="1:5" ht="306">
      <c r="A78" t="s">
        <v>48</v>
      </c>
      <c r="E78" s="29" t="s">
        <v>158</v>
      </c>
    </row>
    <row r="79" spans="1:16" ht="12.75">
      <c r="A79" s="18" t="s">
        <v>39</v>
      </c>
      <c s="23" t="s">
        <v>159</v>
      </c>
      <c s="23" t="s">
        <v>160</v>
      </c>
      <c s="18" t="s">
        <v>41</v>
      </c>
      <c s="24" t="s">
        <v>161</v>
      </c>
      <c s="25" t="s">
        <v>98</v>
      </c>
      <c s="26">
        <v>94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41</v>
      </c>
    </row>
    <row r="81" spans="1:5" ht="12.75">
      <c r="A81" s="30" t="s">
        <v>46</v>
      </c>
      <c r="E81" s="31" t="s">
        <v>162</v>
      </c>
    </row>
    <row r="82" spans="1:5" ht="38.25">
      <c r="A82" t="s">
        <v>48</v>
      </c>
      <c r="E82" s="29" t="s">
        <v>163</v>
      </c>
    </row>
    <row r="83" spans="1:16" ht="12.75">
      <c r="A83" s="18" t="s">
        <v>39</v>
      </c>
      <c s="23" t="s">
        <v>164</v>
      </c>
      <c s="23" t="s">
        <v>165</v>
      </c>
      <c s="18" t="s">
        <v>41</v>
      </c>
      <c s="24" t="s">
        <v>166</v>
      </c>
      <c s="25" t="s">
        <v>85</v>
      </c>
      <c s="26">
        <v>1.7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44</v>
      </c>
      <c r="E84" s="29" t="s">
        <v>41</v>
      </c>
    </row>
    <row r="85" spans="1:5" ht="12.75">
      <c r="A85" s="30" t="s">
        <v>46</v>
      </c>
      <c r="E85" s="31" t="s">
        <v>167</v>
      </c>
    </row>
    <row r="86" spans="1:5" ht="38.25">
      <c r="A86" t="s">
        <v>48</v>
      </c>
      <c r="E86" s="29" t="s">
        <v>168</v>
      </c>
    </row>
    <row r="87" spans="1:16" ht="12.75">
      <c r="A87" s="18" t="s">
        <v>39</v>
      </c>
      <c s="23" t="s">
        <v>169</v>
      </c>
      <c s="23" t="s">
        <v>170</v>
      </c>
      <c s="18" t="s">
        <v>41</v>
      </c>
      <c s="24" t="s">
        <v>171</v>
      </c>
      <c s="25" t="s">
        <v>98</v>
      </c>
      <c s="26">
        <v>17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41</v>
      </c>
    </row>
    <row r="89" spans="1:5" ht="12.75">
      <c r="A89" s="30" t="s">
        <v>46</v>
      </c>
      <c r="E89" s="31" t="s">
        <v>172</v>
      </c>
    </row>
    <row r="90" spans="1:5" ht="38.25">
      <c r="A90" t="s">
        <v>48</v>
      </c>
      <c r="E90" s="29" t="s">
        <v>173</v>
      </c>
    </row>
    <row r="91" spans="1:18" ht="12.75" customHeight="1">
      <c r="A91" s="5" t="s">
        <v>37</v>
      </c>
      <c s="5"/>
      <c s="35" t="s">
        <v>16</v>
      </c>
      <c s="5"/>
      <c s="21" t="s">
        <v>174</v>
      </c>
      <c s="5"/>
      <c s="5"/>
      <c s="5"/>
      <c s="36">
        <f>0+Q91</f>
      </c>
      <c r="O91">
        <f>0+R91</f>
      </c>
      <c r="Q91">
        <f>0+I92+I96+I100</f>
      </c>
      <c>
        <f>0+O92+O96+O100</f>
      </c>
    </row>
    <row r="92" spans="1:16" ht="12.75">
      <c r="A92" s="18" t="s">
        <v>39</v>
      </c>
      <c s="23" t="s">
        <v>175</v>
      </c>
      <c s="23" t="s">
        <v>176</v>
      </c>
      <c s="18" t="s">
        <v>41</v>
      </c>
      <c s="24" t="s">
        <v>177</v>
      </c>
      <c s="25" t="s">
        <v>85</v>
      </c>
      <c s="26">
        <v>0.63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44</v>
      </c>
      <c r="E93" s="29" t="s">
        <v>41</v>
      </c>
    </row>
    <row r="94" spans="1:5" ht="12.75">
      <c r="A94" s="30" t="s">
        <v>46</v>
      </c>
      <c r="E94" s="31" t="s">
        <v>178</v>
      </c>
    </row>
    <row r="95" spans="1:5" ht="408">
      <c r="A95" t="s">
        <v>48</v>
      </c>
      <c r="E95" s="29" t="s">
        <v>179</v>
      </c>
    </row>
    <row r="96" spans="1:16" ht="12.75">
      <c r="A96" s="18" t="s">
        <v>39</v>
      </c>
      <c s="23" t="s">
        <v>180</v>
      </c>
      <c s="23" t="s">
        <v>181</v>
      </c>
      <c s="18" t="s">
        <v>41</v>
      </c>
      <c s="24" t="s">
        <v>182</v>
      </c>
      <c s="25" t="s">
        <v>89</v>
      </c>
      <c s="26">
        <v>0.475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41</v>
      </c>
    </row>
    <row r="98" spans="1:5" ht="12.75">
      <c r="A98" s="30" t="s">
        <v>46</v>
      </c>
      <c r="E98" s="31" t="s">
        <v>183</v>
      </c>
    </row>
    <row r="99" spans="1:5" ht="242.25">
      <c r="A99" t="s">
        <v>48</v>
      </c>
      <c r="E99" s="29" t="s">
        <v>184</v>
      </c>
    </row>
    <row r="100" spans="1:16" ht="12.75">
      <c r="A100" s="18" t="s">
        <v>39</v>
      </c>
      <c s="23" t="s">
        <v>185</v>
      </c>
      <c s="23" t="s">
        <v>186</v>
      </c>
      <c s="18" t="s">
        <v>41</v>
      </c>
      <c s="24" t="s">
        <v>187</v>
      </c>
      <c s="25" t="s">
        <v>85</v>
      </c>
      <c s="26">
        <v>11.4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44</v>
      </c>
      <c r="E101" s="29" t="s">
        <v>41</v>
      </c>
    </row>
    <row r="102" spans="1:5" ht="25.5">
      <c r="A102" s="30" t="s">
        <v>46</v>
      </c>
      <c r="E102" s="31" t="s">
        <v>188</v>
      </c>
    </row>
    <row r="103" spans="1:5" ht="395.25">
      <c r="A103" t="s">
        <v>48</v>
      </c>
      <c r="E103" s="29" t="s">
        <v>189</v>
      </c>
    </row>
    <row r="104" spans="1:18" ht="12.75" customHeight="1">
      <c r="A104" s="5" t="s">
        <v>37</v>
      </c>
      <c s="5"/>
      <c s="35" t="s">
        <v>27</v>
      </c>
      <c s="5"/>
      <c s="21" t="s">
        <v>190</v>
      </c>
      <c s="5"/>
      <c s="5"/>
      <c s="5"/>
      <c s="36">
        <f>0+Q104</f>
      </c>
      <c r="O104">
        <f>0+R104</f>
      </c>
      <c r="Q104">
        <f>0+I105+I109+I113+I117+I121</f>
      </c>
      <c>
        <f>0+O105+O109+O113+O117+O121</f>
      </c>
    </row>
    <row r="105" spans="1:16" ht="12.75">
      <c r="A105" s="18" t="s">
        <v>39</v>
      </c>
      <c s="23" t="s">
        <v>191</v>
      </c>
      <c s="23" t="s">
        <v>192</v>
      </c>
      <c s="18" t="s">
        <v>41</v>
      </c>
      <c s="24" t="s">
        <v>193</v>
      </c>
      <c s="25" t="s">
        <v>85</v>
      </c>
      <c s="26">
        <v>0.86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41</v>
      </c>
    </row>
    <row r="107" spans="1:5" ht="12.75">
      <c r="A107" s="30" t="s">
        <v>46</v>
      </c>
      <c r="E107" s="31" t="s">
        <v>194</v>
      </c>
    </row>
    <row r="108" spans="1:5" ht="395.25">
      <c r="A108" t="s">
        <v>48</v>
      </c>
      <c r="E108" s="29" t="s">
        <v>189</v>
      </c>
    </row>
    <row r="109" spans="1:16" ht="12.75">
      <c r="A109" s="18" t="s">
        <v>39</v>
      </c>
      <c s="23" t="s">
        <v>195</v>
      </c>
      <c s="23" t="s">
        <v>196</v>
      </c>
      <c s="18" t="s">
        <v>41</v>
      </c>
      <c s="24" t="s">
        <v>197</v>
      </c>
      <c s="25" t="s">
        <v>85</v>
      </c>
      <c s="26">
        <v>1.745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41</v>
      </c>
    </row>
    <row r="111" spans="1:5" ht="12.75">
      <c r="A111" s="30" t="s">
        <v>46</v>
      </c>
      <c r="E111" s="31" t="s">
        <v>198</v>
      </c>
    </row>
    <row r="112" spans="1:5" ht="395.25">
      <c r="A112" t="s">
        <v>48</v>
      </c>
      <c r="E112" s="29" t="s">
        <v>189</v>
      </c>
    </row>
    <row r="113" spans="1:16" ht="12.75">
      <c r="A113" s="18" t="s">
        <v>39</v>
      </c>
      <c s="23" t="s">
        <v>199</v>
      </c>
      <c s="23" t="s">
        <v>200</v>
      </c>
      <c s="18" t="s">
        <v>41</v>
      </c>
      <c s="24" t="s">
        <v>201</v>
      </c>
      <c s="25" t="s">
        <v>85</v>
      </c>
      <c s="26">
        <v>7.28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44</v>
      </c>
      <c r="E114" s="29" t="s">
        <v>41</v>
      </c>
    </row>
    <row r="115" spans="1:5" ht="12.75">
      <c r="A115" s="30" t="s">
        <v>46</v>
      </c>
      <c r="E115" s="31" t="s">
        <v>202</v>
      </c>
    </row>
    <row r="116" spans="1:5" ht="408">
      <c r="A116" t="s">
        <v>48</v>
      </c>
      <c r="E116" s="29" t="s">
        <v>203</v>
      </c>
    </row>
    <row r="117" spans="1:16" ht="12.75">
      <c r="A117" s="18" t="s">
        <v>39</v>
      </c>
      <c s="23" t="s">
        <v>204</v>
      </c>
      <c s="23" t="s">
        <v>205</v>
      </c>
      <c s="18" t="s">
        <v>41</v>
      </c>
      <c s="24" t="s">
        <v>206</v>
      </c>
      <c s="25" t="s">
        <v>85</v>
      </c>
      <c s="26">
        <v>1.24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44</v>
      </c>
      <c r="E118" s="29" t="s">
        <v>41</v>
      </c>
    </row>
    <row r="119" spans="1:5" ht="12.75">
      <c r="A119" s="30" t="s">
        <v>46</v>
      </c>
      <c r="E119" s="31" t="s">
        <v>207</v>
      </c>
    </row>
    <row r="120" spans="1:5" ht="38.25">
      <c r="A120" t="s">
        <v>48</v>
      </c>
      <c r="E120" s="29" t="s">
        <v>208</v>
      </c>
    </row>
    <row r="121" spans="1:16" ht="12.75">
      <c r="A121" s="18" t="s">
        <v>39</v>
      </c>
      <c s="23" t="s">
        <v>209</v>
      </c>
      <c s="23" t="s">
        <v>210</v>
      </c>
      <c s="18" t="s">
        <v>41</v>
      </c>
      <c s="24" t="s">
        <v>211</v>
      </c>
      <c s="25" t="s">
        <v>85</v>
      </c>
      <c s="26">
        <v>3.49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44</v>
      </c>
      <c r="E122" s="29" t="s">
        <v>41</v>
      </c>
    </row>
    <row r="123" spans="1:5" ht="25.5">
      <c r="A123" s="30" t="s">
        <v>46</v>
      </c>
      <c r="E123" s="31" t="s">
        <v>212</v>
      </c>
    </row>
    <row r="124" spans="1:5" ht="102">
      <c r="A124" t="s">
        <v>48</v>
      </c>
      <c r="E124" s="29" t="s">
        <v>213</v>
      </c>
    </row>
    <row r="125" spans="1:18" ht="12.75" customHeight="1">
      <c r="A125" s="5" t="s">
        <v>37</v>
      </c>
      <c s="5"/>
      <c s="35" t="s">
        <v>29</v>
      </c>
      <c s="5"/>
      <c s="21" t="s">
        <v>214</v>
      </c>
      <c s="5"/>
      <c s="5"/>
      <c s="5"/>
      <c s="36">
        <f>0+Q125</f>
      </c>
      <c r="O125">
        <f>0+R125</f>
      </c>
      <c r="Q125">
        <f>0+I126+I130+I134+I138+I142+I146+I150+I154</f>
      </c>
      <c>
        <f>0+O126+O130+O134+O138+O142+O146+O150+O154</f>
      </c>
    </row>
    <row r="126" spans="1:16" ht="12.75">
      <c r="A126" s="18" t="s">
        <v>39</v>
      </c>
      <c s="23" t="s">
        <v>215</v>
      </c>
      <c s="23" t="s">
        <v>216</v>
      </c>
      <c s="18" t="s">
        <v>41</v>
      </c>
      <c s="24" t="s">
        <v>217</v>
      </c>
      <c s="25" t="s">
        <v>98</v>
      </c>
      <c s="26">
        <v>110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25.5">
      <c r="A127" s="28" t="s">
        <v>44</v>
      </c>
      <c r="E127" s="29" t="s">
        <v>218</v>
      </c>
    </row>
    <row r="128" spans="1:5" ht="12.75">
      <c r="A128" s="30" t="s">
        <v>46</v>
      </c>
      <c r="E128" s="31" t="s">
        <v>219</v>
      </c>
    </row>
    <row r="129" spans="1:5" ht="127.5">
      <c r="A129" t="s">
        <v>48</v>
      </c>
      <c r="E129" s="29" t="s">
        <v>220</v>
      </c>
    </row>
    <row r="130" spans="1:16" ht="12.75">
      <c r="A130" s="18" t="s">
        <v>39</v>
      </c>
      <c s="23" t="s">
        <v>221</v>
      </c>
      <c s="23" t="s">
        <v>222</v>
      </c>
      <c s="18" t="s">
        <v>41</v>
      </c>
      <c s="24" t="s">
        <v>223</v>
      </c>
      <c s="25" t="s">
        <v>85</v>
      </c>
      <c s="26">
        <v>18.8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44</v>
      </c>
      <c r="E131" s="29" t="s">
        <v>41</v>
      </c>
    </row>
    <row r="132" spans="1:5" ht="12.75">
      <c r="A132" s="30" t="s">
        <v>46</v>
      </c>
      <c r="E132" s="31" t="s">
        <v>224</v>
      </c>
    </row>
    <row r="133" spans="1:5" ht="51">
      <c r="A133" t="s">
        <v>48</v>
      </c>
      <c r="E133" s="29" t="s">
        <v>225</v>
      </c>
    </row>
    <row r="134" spans="1:16" ht="12.75">
      <c r="A134" s="18" t="s">
        <v>39</v>
      </c>
      <c s="23" t="s">
        <v>226</v>
      </c>
      <c s="23" t="s">
        <v>227</v>
      </c>
      <c s="18" t="s">
        <v>41</v>
      </c>
      <c s="24" t="s">
        <v>228</v>
      </c>
      <c s="25" t="s">
        <v>98</v>
      </c>
      <c s="26">
        <v>15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41</v>
      </c>
    </row>
    <row r="136" spans="1:5" ht="12.75">
      <c r="A136" s="30" t="s">
        <v>46</v>
      </c>
      <c r="E136" s="31" t="s">
        <v>229</v>
      </c>
    </row>
    <row r="137" spans="1:5" ht="102">
      <c r="A137" t="s">
        <v>48</v>
      </c>
      <c r="E137" s="29" t="s">
        <v>230</v>
      </c>
    </row>
    <row r="138" spans="1:16" ht="12.75">
      <c r="A138" s="18" t="s">
        <v>39</v>
      </c>
      <c s="23" t="s">
        <v>231</v>
      </c>
      <c s="23" t="s">
        <v>232</v>
      </c>
      <c s="18" t="s">
        <v>41</v>
      </c>
      <c s="24" t="s">
        <v>233</v>
      </c>
      <c s="25" t="s">
        <v>98</v>
      </c>
      <c s="26">
        <v>195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44</v>
      </c>
      <c r="E139" s="29" t="s">
        <v>41</v>
      </c>
    </row>
    <row r="140" spans="1:5" ht="12.75">
      <c r="A140" s="30" t="s">
        <v>46</v>
      </c>
      <c r="E140" s="31" t="s">
        <v>234</v>
      </c>
    </row>
    <row r="141" spans="1:5" ht="51">
      <c r="A141" t="s">
        <v>48</v>
      </c>
      <c r="E141" s="29" t="s">
        <v>235</v>
      </c>
    </row>
    <row r="142" spans="1:16" ht="12.75">
      <c r="A142" s="18" t="s">
        <v>39</v>
      </c>
      <c s="23" t="s">
        <v>236</v>
      </c>
      <c s="23" t="s">
        <v>237</v>
      </c>
      <c s="18" t="s">
        <v>41</v>
      </c>
      <c s="24" t="s">
        <v>238</v>
      </c>
      <c s="25" t="s">
        <v>98</v>
      </c>
      <c s="26">
        <v>206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44</v>
      </c>
      <c r="E143" s="29" t="s">
        <v>239</v>
      </c>
    </row>
    <row r="144" spans="1:5" ht="12.75">
      <c r="A144" s="30" t="s">
        <v>46</v>
      </c>
      <c r="E144" s="31" t="s">
        <v>240</v>
      </c>
    </row>
    <row r="145" spans="1:5" ht="51">
      <c r="A145" t="s">
        <v>48</v>
      </c>
      <c r="E145" s="29" t="s">
        <v>235</v>
      </c>
    </row>
    <row r="146" spans="1:16" ht="12.75">
      <c r="A146" s="18" t="s">
        <v>39</v>
      </c>
      <c s="23" t="s">
        <v>241</v>
      </c>
      <c s="23" t="s">
        <v>242</v>
      </c>
      <c s="18" t="s">
        <v>41</v>
      </c>
      <c s="24" t="s">
        <v>243</v>
      </c>
      <c s="25" t="s">
        <v>98</v>
      </c>
      <c s="26">
        <v>206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44</v>
      </c>
      <c r="E147" s="29" t="s">
        <v>41</v>
      </c>
    </row>
    <row r="148" spans="1:5" ht="12.75">
      <c r="A148" s="30" t="s">
        <v>46</v>
      </c>
      <c r="E148" s="31" t="s">
        <v>244</v>
      </c>
    </row>
    <row r="149" spans="1:5" ht="140.25">
      <c r="A149" t="s">
        <v>48</v>
      </c>
      <c r="E149" s="29" t="s">
        <v>245</v>
      </c>
    </row>
    <row r="150" spans="1:16" ht="12.75">
      <c r="A150" s="18" t="s">
        <v>39</v>
      </c>
      <c s="23" t="s">
        <v>246</v>
      </c>
      <c s="23" t="s">
        <v>247</v>
      </c>
      <c s="18" t="s">
        <v>41</v>
      </c>
      <c s="24" t="s">
        <v>248</v>
      </c>
      <c s="25" t="s">
        <v>98</v>
      </c>
      <c s="26">
        <v>195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44</v>
      </c>
      <c r="E151" s="29" t="s">
        <v>249</v>
      </c>
    </row>
    <row r="152" spans="1:5" ht="12.75">
      <c r="A152" s="30" t="s">
        <v>46</v>
      </c>
      <c r="E152" s="31" t="s">
        <v>250</v>
      </c>
    </row>
    <row r="153" spans="1:5" ht="140.25">
      <c r="A153" t="s">
        <v>48</v>
      </c>
      <c r="E153" s="29" t="s">
        <v>245</v>
      </c>
    </row>
    <row r="154" spans="1:16" ht="12.75">
      <c r="A154" s="18" t="s">
        <v>39</v>
      </c>
      <c s="23" t="s">
        <v>251</v>
      </c>
      <c s="23" t="s">
        <v>252</v>
      </c>
      <c s="18" t="s">
        <v>41</v>
      </c>
      <c s="24" t="s">
        <v>253</v>
      </c>
      <c s="25" t="s">
        <v>111</v>
      </c>
      <c s="26">
        <v>22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44</v>
      </c>
      <c r="E155" s="29" t="s">
        <v>41</v>
      </c>
    </row>
    <row r="156" spans="1:5" ht="12.75">
      <c r="A156" s="30" t="s">
        <v>46</v>
      </c>
      <c r="E156" s="31" t="s">
        <v>254</v>
      </c>
    </row>
    <row r="157" spans="1:5" ht="38.25">
      <c r="A157" t="s">
        <v>48</v>
      </c>
      <c r="E157" s="29" t="s">
        <v>255</v>
      </c>
    </row>
    <row r="158" spans="1:18" ht="12.75" customHeight="1">
      <c r="A158" s="5" t="s">
        <v>37</v>
      </c>
      <c s="5"/>
      <c s="35" t="s">
        <v>66</v>
      </c>
      <c s="5"/>
      <c s="21" t="s">
        <v>256</v>
      </c>
      <c s="5"/>
      <c s="5"/>
      <c s="5"/>
      <c s="36">
        <f>0+Q158</f>
      </c>
      <c r="O158">
        <f>0+R158</f>
      </c>
      <c r="Q158">
        <f>0+I159</f>
      </c>
      <c>
        <f>0+O159</f>
      </c>
    </row>
    <row r="159" spans="1:16" ht="25.5">
      <c r="A159" s="18" t="s">
        <v>39</v>
      </c>
      <c s="23" t="s">
        <v>257</v>
      </c>
      <c s="23" t="s">
        <v>258</v>
      </c>
      <c s="18" t="s">
        <v>41</v>
      </c>
      <c s="24" t="s">
        <v>259</v>
      </c>
      <c s="25" t="s">
        <v>98</v>
      </c>
      <c s="26">
        <v>70.2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44</v>
      </c>
      <c r="E160" s="29" t="s">
        <v>260</v>
      </c>
    </row>
    <row r="161" spans="1:5" ht="12.75">
      <c r="A161" s="30" t="s">
        <v>46</v>
      </c>
      <c r="E161" s="31" t="s">
        <v>261</v>
      </c>
    </row>
    <row r="162" spans="1:5" ht="204">
      <c r="A162" t="s">
        <v>48</v>
      </c>
      <c r="E162" s="29" t="s">
        <v>262</v>
      </c>
    </row>
    <row r="163" spans="1:18" ht="12.75" customHeight="1">
      <c r="A163" s="5" t="s">
        <v>37</v>
      </c>
      <c s="5"/>
      <c s="35" t="s">
        <v>70</v>
      </c>
      <c s="5"/>
      <c s="21" t="s">
        <v>263</v>
      </c>
      <c s="5"/>
      <c s="5"/>
      <c s="5"/>
      <c s="36">
        <f>0+Q163</f>
      </c>
      <c r="O163">
        <f>0+R163</f>
      </c>
      <c r="Q163">
        <f>0+I164+I168+I172+I176+I180</f>
      </c>
      <c>
        <f>0+O164+O168+O172+O176+O180</f>
      </c>
    </row>
    <row r="164" spans="1:16" ht="12.75">
      <c r="A164" s="18" t="s">
        <v>39</v>
      </c>
      <c s="23" t="s">
        <v>264</v>
      </c>
      <c s="23" t="s">
        <v>265</v>
      </c>
      <c s="18" t="s">
        <v>41</v>
      </c>
      <c s="24" t="s">
        <v>266</v>
      </c>
      <c s="25" t="s">
        <v>111</v>
      </c>
      <c s="26">
        <v>15.5</v>
      </c>
      <c s="27">
        <v>0</v>
      </c>
      <c s="27">
        <f>ROUND(ROUND(H164,2)*ROUND(G164,3),2)</f>
      </c>
      <c r="O164">
        <f>(I164*21)/100</f>
      </c>
      <c t="s">
        <v>17</v>
      </c>
    </row>
    <row r="165" spans="1:5" ht="12.75">
      <c r="A165" s="28" t="s">
        <v>44</v>
      </c>
      <c r="E165" s="29" t="s">
        <v>41</v>
      </c>
    </row>
    <row r="166" spans="1:5" ht="12.75">
      <c r="A166" s="30" t="s">
        <v>46</v>
      </c>
      <c r="E166" s="31" t="s">
        <v>267</v>
      </c>
    </row>
    <row r="167" spans="1:5" ht="255">
      <c r="A167" t="s">
        <v>48</v>
      </c>
      <c r="E167" s="29" t="s">
        <v>268</v>
      </c>
    </row>
    <row r="168" spans="1:16" ht="12.75">
      <c r="A168" s="18" t="s">
        <v>39</v>
      </c>
      <c s="23" t="s">
        <v>269</v>
      </c>
      <c s="23" t="s">
        <v>270</v>
      </c>
      <c s="18" t="s">
        <v>41</v>
      </c>
      <c s="24" t="s">
        <v>271</v>
      </c>
      <c s="25" t="s">
        <v>111</v>
      </c>
      <c s="26">
        <v>8</v>
      </c>
      <c s="27">
        <v>0</v>
      </c>
      <c s="27">
        <f>ROUND(ROUND(H168,2)*ROUND(G168,3),2)</f>
      </c>
      <c r="O168">
        <f>(I168*21)/100</f>
      </c>
      <c t="s">
        <v>17</v>
      </c>
    </row>
    <row r="169" spans="1:5" ht="12.75">
      <c r="A169" s="28" t="s">
        <v>44</v>
      </c>
      <c r="E169" s="29" t="s">
        <v>41</v>
      </c>
    </row>
    <row r="170" spans="1:5" ht="12.75">
      <c r="A170" s="30" t="s">
        <v>46</v>
      </c>
      <c r="E170" s="31" t="s">
        <v>272</v>
      </c>
    </row>
    <row r="171" spans="1:5" ht="255">
      <c r="A171" t="s">
        <v>48</v>
      </c>
      <c r="E171" s="29" t="s">
        <v>273</v>
      </c>
    </row>
    <row r="172" spans="1:16" ht="12.75">
      <c r="A172" s="18" t="s">
        <v>39</v>
      </c>
      <c s="23" t="s">
        <v>274</v>
      </c>
      <c s="23" t="s">
        <v>275</v>
      </c>
      <c s="18" t="s">
        <v>41</v>
      </c>
      <c s="24" t="s">
        <v>276</v>
      </c>
      <c s="25" t="s">
        <v>76</v>
      </c>
      <c s="26">
        <v>1</v>
      </c>
      <c s="27">
        <v>0</v>
      </c>
      <c s="27">
        <f>ROUND(ROUND(H172,2)*ROUND(G172,3),2)</f>
      </c>
      <c r="O172">
        <f>(I172*21)/100</f>
      </c>
      <c t="s">
        <v>17</v>
      </c>
    </row>
    <row r="173" spans="1:5" ht="12.75">
      <c r="A173" s="28" t="s">
        <v>44</v>
      </c>
      <c r="E173" s="29" t="s">
        <v>41</v>
      </c>
    </row>
    <row r="174" spans="1:5" ht="12.75">
      <c r="A174" s="30" t="s">
        <v>46</v>
      </c>
      <c r="E174" s="31" t="s">
        <v>77</v>
      </c>
    </row>
    <row r="175" spans="1:5" ht="89.25">
      <c r="A175" t="s">
        <v>48</v>
      </c>
      <c r="E175" s="29" t="s">
        <v>277</v>
      </c>
    </row>
    <row r="176" spans="1:16" ht="12.75">
      <c r="A176" s="18" t="s">
        <v>39</v>
      </c>
      <c s="23" t="s">
        <v>278</v>
      </c>
      <c s="23" t="s">
        <v>279</v>
      </c>
      <c s="18" t="s">
        <v>41</v>
      </c>
      <c s="24" t="s">
        <v>280</v>
      </c>
      <c s="25" t="s">
        <v>111</v>
      </c>
      <c s="26">
        <v>15.5</v>
      </c>
      <c s="27">
        <v>0</v>
      </c>
      <c s="27">
        <f>ROUND(ROUND(H176,2)*ROUND(G176,3),2)</f>
      </c>
      <c r="O176">
        <f>(I176*21)/100</f>
      </c>
      <c t="s">
        <v>17</v>
      </c>
    </row>
    <row r="177" spans="1:5" ht="12.75">
      <c r="A177" s="28" t="s">
        <v>44</v>
      </c>
      <c r="E177" s="29" t="s">
        <v>41</v>
      </c>
    </row>
    <row r="178" spans="1:5" ht="12.75">
      <c r="A178" s="30" t="s">
        <v>46</v>
      </c>
      <c r="E178" s="31" t="s">
        <v>281</v>
      </c>
    </row>
    <row r="179" spans="1:5" ht="63.75">
      <c r="A179" t="s">
        <v>48</v>
      </c>
      <c r="E179" s="29" t="s">
        <v>282</v>
      </c>
    </row>
    <row r="180" spans="1:16" ht="12.75">
      <c r="A180" s="18" t="s">
        <v>39</v>
      </c>
      <c s="23" t="s">
        <v>283</v>
      </c>
      <c s="23" t="s">
        <v>284</v>
      </c>
      <c s="18" t="s">
        <v>41</v>
      </c>
      <c s="24" t="s">
        <v>285</v>
      </c>
      <c s="25" t="s">
        <v>111</v>
      </c>
      <c s="26">
        <v>15.5</v>
      </c>
      <c s="27">
        <v>0</v>
      </c>
      <c s="27">
        <f>ROUND(ROUND(H180,2)*ROUND(G180,3),2)</f>
      </c>
      <c r="O180">
        <f>(I180*21)/100</f>
      </c>
      <c t="s">
        <v>17</v>
      </c>
    </row>
    <row r="181" spans="1:5" ht="12.75">
      <c r="A181" s="28" t="s">
        <v>44</v>
      </c>
      <c r="E181" s="29" t="s">
        <v>41</v>
      </c>
    </row>
    <row r="182" spans="1:5" ht="12.75">
      <c r="A182" s="30" t="s">
        <v>46</v>
      </c>
      <c r="E182" s="31" t="s">
        <v>281</v>
      </c>
    </row>
    <row r="183" spans="1:5" ht="25.5">
      <c r="A183" t="s">
        <v>48</v>
      </c>
      <c r="E183" s="29" t="s">
        <v>286</v>
      </c>
    </row>
    <row r="184" spans="1:18" ht="12.75" customHeight="1">
      <c r="A184" s="5" t="s">
        <v>37</v>
      </c>
      <c s="5"/>
      <c s="35" t="s">
        <v>34</v>
      </c>
      <c s="5"/>
      <c s="21" t="s">
        <v>287</v>
      </c>
      <c s="5"/>
      <c s="5"/>
      <c s="5"/>
      <c s="36">
        <f>0+Q184</f>
      </c>
      <c r="O184">
        <f>0+R184</f>
      </c>
      <c r="Q184">
        <f>0+I185+I189+I193+I197+I201+I205+I209</f>
      </c>
      <c>
        <f>0+O185+O189+O193+O197+O201+O205+O209</f>
      </c>
    </row>
    <row r="185" spans="1:16" ht="12.75">
      <c r="A185" s="18" t="s">
        <v>39</v>
      </c>
      <c s="23" t="s">
        <v>288</v>
      </c>
      <c s="23" t="s">
        <v>289</v>
      </c>
      <c s="18" t="s">
        <v>41</v>
      </c>
      <c s="24" t="s">
        <v>290</v>
      </c>
      <c s="25" t="s">
        <v>111</v>
      </c>
      <c s="26">
        <v>3.8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12.75">
      <c r="A186" s="28" t="s">
        <v>44</v>
      </c>
      <c r="E186" s="29" t="s">
        <v>41</v>
      </c>
    </row>
    <row r="187" spans="1:5" ht="12.75">
      <c r="A187" s="30" t="s">
        <v>46</v>
      </c>
      <c r="E187" s="31" t="s">
        <v>291</v>
      </c>
    </row>
    <row r="188" spans="1:5" ht="76.5">
      <c r="A188" t="s">
        <v>48</v>
      </c>
      <c r="E188" s="29" t="s">
        <v>292</v>
      </c>
    </row>
    <row r="189" spans="1:16" ht="25.5">
      <c r="A189" s="18" t="s">
        <v>39</v>
      </c>
      <c s="23" t="s">
        <v>293</v>
      </c>
      <c s="23" t="s">
        <v>294</v>
      </c>
      <c s="18" t="s">
        <v>41</v>
      </c>
      <c s="24" t="s">
        <v>295</v>
      </c>
      <c s="25" t="s">
        <v>98</v>
      </c>
      <c s="26">
        <v>5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12.75">
      <c r="A190" s="28" t="s">
        <v>44</v>
      </c>
      <c r="E190" s="29" t="s">
        <v>41</v>
      </c>
    </row>
    <row r="191" spans="1:5" ht="51">
      <c r="A191" s="30" t="s">
        <v>46</v>
      </c>
      <c r="E191" s="31" t="s">
        <v>296</v>
      </c>
    </row>
    <row r="192" spans="1:5" ht="38.25">
      <c r="A192" t="s">
        <v>48</v>
      </c>
      <c r="E192" s="29" t="s">
        <v>297</v>
      </c>
    </row>
    <row r="193" spans="1:16" ht="25.5">
      <c r="A193" s="18" t="s">
        <v>39</v>
      </c>
      <c s="23" t="s">
        <v>298</v>
      </c>
      <c s="23" t="s">
        <v>299</v>
      </c>
      <c s="18" t="s">
        <v>41</v>
      </c>
      <c s="24" t="s">
        <v>300</v>
      </c>
      <c s="25" t="s">
        <v>98</v>
      </c>
      <c s="26">
        <v>5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12.75">
      <c r="A194" s="28" t="s">
        <v>44</v>
      </c>
      <c r="E194" s="29" t="s">
        <v>41</v>
      </c>
    </row>
    <row r="195" spans="1:5" ht="12.75">
      <c r="A195" s="30" t="s">
        <v>46</v>
      </c>
      <c r="E195" s="31" t="s">
        <v>301</v>
      </c>
    </row>
    <row r="196" spans="1:5" ht="38.25">
      <c r="A196" t="s">
        <v>48</v>
      </c>
      <c r="E196" s="29" t="s">
        <v>297</v>
      </c>
    </row>
    <row r="197" spans="1:16" ht="12.75">
      <c r="A197" s="18" t="s">
        <v>39</v>
      </c>
      <c s="23" t="s">
        <v>302</v>
      </c>
      <c s="23" t="s">
        <v>303</v>
      </c>
      <c s="18" t="s">
        <v>41</v>
      </c>
      <c s="24" t="s">
        <v>304</v>
      </c>
      <c s="25" t="s">
        <v>111</v>
      </c>
      <c s="26">
        <v>11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12.75">
      <c r="A198" s="28" t="s">
        <v>44</v>
      </c>
      <c r="E198" s="29" t="s">
        <v>41</v>
      </c>
    </row>
    <row r="199" spans="1:5" ht="12.75">
      <c r="A199" s="30" t="s">
        <v>46</v>
      </c>
      <c r="E199" s="31" t="s">
        <v>305</v>
      </c>
    </row>
    <row r="200" spans="1:5" ht="38.25">
      <c r="A200" t="s">
        <v>48</v>
      </c>
      <c r="E200" s="29" t="s">
        <v>306</v>
      </c>
    </row>
    <row r="201" spans="1:16" ht="12.75">
      <c r="A201" s="18" t="s">
        <v>39</v>
      </c>
      <c s="23" t="s">
        <v>307</v>
      </c>
      <c s="23" t="s">
        <v>308</v>
      </c>
      <c s="18" t="s">
        <v>41</v>
      </c>
      <c s="24" t="s">
        <v>309</v>
      </c>
      <c s="25" t="s">
        <v>111</v>
      </c>
      <c s="26">
        <v>13.5</v>
      </c>
      <c s="27">
        <v>0</v>
      </c>
      <c s="27">
        <f>ROUND(ROUND(H201,2)*ROUND(G201,3),2)</f>
      </c>
      <c r="O201">
        <f>(I201*21)/100</f>
      </c>
      <c t="s">
        <v>17</v>
      </c>
    </row>
    <row r="202" spans="1:5" ht="12.75">
      <c r="A202" s="28" t="s">
        <v>44</v>
      </c>
      <c r="E202" s="29" t="s">
        <v>41</v>
      </c>
    </row>
    <row r="203" spans="1:5" ht="12.75">
      <c r="A203" s="30" t="s">
        <v>46</v>
      </c>
      <c r="E203" s="31" t="s">
        <v>310</v>
      </c>
    </row>
    <row r="204" spans="1:5" ht="76.5">
      <c r="A204" t="s">
        <v>48</v>
      </c>
      <c r="E204" s="29" t="s">
        <v>311</v>
      </c>
    </row>
    <row r="205" spans="1:16" ht="12.75">
      <c r="A205" s="18" t="s">
        <v>39</v>
      </c>
      <c s="23" t="s">
        <v>312</v>
      </c>
      <c s="23" t="s">
        <v>313</v>
      </c>
      <c s="18" t="s">
        <v>41</v>
      </c>
      <c s="24" t="s">
        <v>314</v>
      </c>
      <c s="25" t="s">
        <v>85</v>
      </c>
      <c s="26">
        <v>1.5</v>
      </c>
      <c s="27">
        <v>0</v>
      </c>
      <c s="27">
        <f>ROUND(ROUND(H205,2)*ROUND(G205,3),2)</f>
      </c>
      <c r="O205">
        <f>(I205*21)/100</f>
      </c>
      <c t="s">
        <v>17</v>
      </c>
    </row>
    <row r="206" spans="1:5" ht="12.75">
      <c r="A206" s="28" t="s">
        <v>44</v>
      </c>
      <c r="E206" s="29" t="s">
        <v>41</v>
      </c>
    </row>
    <row r="207" spans="1:5" ht="12.75">
      <c r="A207" s="30" t="s">
        <v>46</v>
      </c>
      <c r="E207" s="31" t="s">
        <v>315</v>
      </c>
    </row>
    <row r="208" spans="1:5" ht="102">
      <c r="A208" t="s">
        <v>48</v>
      </c>
      <c r="E208" s="29" t="s">
        <v>316</v>
      </c>
    </row>
    <row r="209" spans="1:16" ht="12.75">
      <c r="A209" s="18" t="s">
        <v>39</v>
      </c>
      <c s="23" t="s">
        <v>317</v>
      </c>
      <c s="23" t="s">
        <v>318</v>
      </c>
      <c s="18" t="s">
        <v>41</v>
      </c>
      <c s="24" t="s">
        <v>319</v>
      </c>
      <c s="25" t="s">
        <v>111</v>
      </c>
      <c s="26">
        <v>13.5</v>
      </c>
      <c s="27">
        <v>0</v>
      </c>
      <c s="27">
        <f>ROUND(ROUND(H209,2)*ROUND(G209,3),2)</f>
      </c>
      <c r="O209">
        <f>(I209*21)/100</f>
      </c>
      <c t="s">
        <v>17</v>
      </c>
    </row>
    <row r="210" spans="1:5" ht="12.75">
      <c r="A210" s="28" t="s">
        <v>44</v>
      </c>
      <c r="E210" s="29" t="s">
        <v>41</v>
      </c>
    </row>
    <row r="211" spans="1:5" ht="12.75">
      <c r="A211" s="30" t="s">
        <v>46</v>
      </c>
      <c r="E211" s="31" t="s">
        <v>320</v>
      </c>
    </row>
    <row r="212" spans="1:5" ht="114.75">
      <c r="A212" t="s">
        <v>48</v>
      </c>
      <c r="E212" s="29" t="s">
        <v>321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324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322</v>
      </c>
      <c s="1"/>
      <c s="10" t="s">
        <v>323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324</v>
      </c>
      <c s="5"/>
      <c s="14" t="s">
        <v>325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39</v>
      </c>
      <c s="23" t="s">
        <v>23</v>
      </c>
      <c s="23" t="s">
        <v>326</v>
      </c>
      <c s="18" t="s">
        <v>51</v>
      </c>
      <c s="24" t="s">
        <v>327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14.75">
      <c r="A11" s="28" t="s">
        <v>44</v>
      </c>
      <c r="E11" s="29" t="s">
        <v>328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326</v>
      </c>
      <c s="18" t="s">
        <v>55</v>
      </c>
      <c s="24" t="s">
        <v>327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14.75">
      <c r="A15" s="28" t="s">
        <v>44</v>
      </c>
      <c r="E15" s="29" t="s">
        <v>329</v>
      </c>
    </row>
    <row r="16" spans="1:5" ht="12.75">
      <c r="A16" s="30" t="s">
        <v>46</v>
      </c>
      <c r="E16" s="31" t="s">
        <v>47</v>
      </c>
    </row>
    <row r="17" spans="1:5" ht="12.75">
      <c r="A17" t="s">
        <v>48</v>
      </c>
      <c r="E17" s="29" t="s">
        <v>49</v>
      </c>
    </row>
    <row r="18" spans="1:16" ht="12.75">
      <c r="A18" s="18" t="s">
        <v>39</v>
      </c>
      <c s="23" t="s">
        <v>16</v>
      </c>
      <c s="23" t="s">
        <v>326</v>
      </c>
      <c s="18" t="s">
        <v>58</v>
      </c>
      <c s="24" t="s">
        <v>327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330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49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