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VURNASTAVBA-KUCHYN - NÁS..." sheetId="2" r:id="rId2"/>
  </sheets>
  <definedNames>
    <definedName name="_xlnm.Print_Area" localSheetId="0">'Rekapitulace stavby'!$D$4:$AO$76,'Rekapitulace stavby'!$C$82:$AQ$96</definedName>
    <definedName name="_xlnm._FilterDatabase" localSheetId="1" hidden="1">'DVURNASTAVBA-KUCHYN - NÁS...'!$C$113:$K$138</definedName>
    <definedName name="_xlnm.Print_Area" localSheetId="1">'DVURNASTAVBA-KUCHYN - NÁS...'!$C$4:$J$76,'DVURNASTAVBA-KUCHYN - NÁS...'!$C$82:$J$97,'DVURNASTAVBA-KUCHYN - NÁS...'!$C$103:$J$138</definedName>
    <definedName name="_xlnm.Print_Titles" localSheetId="0">'Rekapitulace stavby'!$92:$92</definedName>
    <definedName name="_xlnm.Print_Titles" localSheetId="1">'DVURNASTAVBA-KUCHYN - NÁS...'!$113:$113</definedName>
  </definedNames>
  <calcPr fullCalcOnLoad="1"/>
</workbook>
</file>

<file path=xl/sharedStrings.xml><?xml version="1.0" encoding="utf-8"?>
<sst xmlns="http://schemas.openxmlformats.org/spreadsheetml/2006/main" count="492" uniqueCount="156">
  <si>
    <t>Export Komplet</t>
  </si>
  <si>
    <t/>
  </si>
  <si>
    <t>2.0</t>
  </si>
  <si>
    <t>ZAMOK</t>
  </si>
  <si>
    <t>False</t>
  </si>
  <si>
    <t>{3682d1ce-a3f9-4c4e-b250-ea127f195b24}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</si>
  <si>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</si>
  <si>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</si>
  <si>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</si>
  <si>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</si>
  <si>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</si>
  <si>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</si>
  <si>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</si>
  <si>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</si>
  <si>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DVURNASTAVBA-KUCHYN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</si>
  <si>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</si>
  <si>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</si>
  <si>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NÁSTAVBA OS - KUCHYNĚ</t>
  </si>
  <si>
    <t>KSO:</t>
  </si>
  <si>
    <t>CC-CZ:</t>
  </si>
  <si>
    <t>Místo:</t>
  </si>
  <si>
    <t>DVŮR KRÁKOVÉ n.L</t>
  </si>
  <si>
    <t>Datum:</t>
  </si>
  <si>
    <t>23. 2. 2021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</si>
  <si>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</si>
  <si>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</si>
  <si>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</si>
  <si>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</si>
  <si>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</si>
  <si>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</si>
  <si>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</si>
  <si>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</si>
  <si>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</si>
  <si>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</si>
  <si>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</si>
  <si>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</si>
  <si>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</si>
  <si>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</si>
  <si>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</si>
  <si>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</si>
  <si>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</si>
  <si>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</si>
  <si>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</si>
  <si>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</si>
  <si>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</si>
  <si>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</si>
  <si>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</si>
  <si>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</si>
  <si>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</si>
  <si>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</si>
  <si>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</si>
  <si>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</si>
  <si>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</si>
  <si>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</si>
  <si>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</si>
  <si>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</si>
  <si>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</si>
  <si>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</si>
  <si>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</si>
  <si>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</si>
  <si>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</si>
  <si>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</si>
  <si>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</si>
  <si>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</si>
  <si>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</si>
  <si>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</si>
  <si>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</si>
  <si>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</si>
  <si>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</si>
  <si>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</si>
  <si>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</si>
  <si>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</si>
  <si>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</si>
  <si>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</si>
  <si>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</si>
  <si>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</si>
  <si>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</si>
  <si>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</si>
  <si>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</si>
  <si>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</si>
  <si>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</si>
  <si>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</si>
  <si>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</si>
  <si>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</si>
  <si>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</si>
  <si>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</si>
  <si>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</si>
  <si>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</si>
  <si>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</si>
  <si>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766 - Konstrukce truhlářské- vestavěný nábytek D.1.1.c.1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</si>
  <si>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</si>
  <si>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</si>
  <si>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</si>
  <si>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</si>
  <si>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</si>
  <si>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</si>
  <si>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</si>
  <si>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</si>
  <si>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</si>
  <si>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</si>
  <si>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</si>
  <si>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</si>
  <si>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</si>
  <si>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</si>
  <si>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</si>
  <si>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</si>
  <si>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766</t>
  </si>
  <si>
    <t>Konstrukce truhlářské- vestavěný nábytek D.1.1.c.1</t>
  </si>
  <si>
    <t>K</t>
  </si>
  <si>
    <t>7668111301</t>
  </si>
  <si>
    <t>01/I     Montáž + dod  kuchyňská linka -horní skř. 0,78*3 m, spodní dl 2,97m , dřez, umyvadlo,varná deska  - dle popisu v tabulce výrobků</t>
  </si>
  <si>
    <t>kpl</t>
  </si>
  <si>
    <t>16</t>
  </si>
  <si>
    <t>-1368721014</t>
  </si>
  <si>
    <t>VV</t>
  </si>
  <si>
    <t xml:space="preserve">"01/I dl. 2970mm "   1   </t>
  </si>
  <si>
    <t>Součet</t>
  </si>
  <si>
    <t>4</t>
  </si>
  <si>
    <t>76681113011</t>
  </si>
  <si>
    <t>02/I Montáž + dod   pracovní  linka  dle popisu v tabulce D1.1c.1, spodní díl 2400 mm, horní 2400 mm, nerez dřez - dle popisu v tabulce</t>
  </si>
  <si>
    <t>-881140125</t>
  </si>
  <si>
    <t xml:space="preserve">"02/T"   1   </t>
  </si>
  <si>
    <t>3</t>
  </si>
  <si>
    <t>76681113051</t>
  </si>
  <si>
    <t>0/3 I   Montáž + dod   pracovní linka , spodní skříňky-300cm. nerez madlo,  nerez dvojdřez, umyvadlo a prac deska ,  dle popisu v tabulce D1.1c.1, spodní díl 1100 mm, horní 1100 mm</t>
  </si>
  <si>
    <t>-1349996783</t>
  </si>
  <si>
    <t xml:space="preserve">"03/I"  1   </t>
  </si>
  <si>
    <t>76681113052</t>
  </si>
  <si>
    <t>04/I + 05/I   Montáž + dod   pracovní linka bezprašná, dl. 224 cm, spodní+horní skříňky, dřez, prostor pro lékovou lednici s čidlem -dle popisu v tabulce výrobků</t>
  </si>
  <si>
    <t>-912253866</t>
  </si>
  <si>
    <t xml:space="preserve">"04/I"    1   </t>
  </si>
  <si>
    <t>"05/I"    1</t>
  </si>
  <si>
    <t>5</t>
  </si>
  <si>
    <t>7668111</t>
  </si>
  <si>
    <t>06/I    Montáž + dod   sestavy vysokých skříní -4*plná dvířka, nerez police, -   dle popisu v tabulce výrobků</t>
  </si>
  <si>
    <t>1083354581</t>
  </si>
  <si>
    <t>"06/1"   1</t>
  </si>
  <si>
    <t>6</t>
  </si>
  <si>
    <t>7668112</t>
  </si>
  <si>
    <t>07/I    Montáž + dod   sestavy vysokých skříní -6* prosklené dveře, 1*plné  s prostorem pro lékovou lednici se zabud. čidlem, dl. 4060 - dle popisu v tabulce výrobků</t>
  </si>
  <si>
    <t>720807745</t>
  </si>
  <si>
    <t>7</t>
  </si>
  <si>
    <t>76681120</t>
  </si>
  <si>
    <t>Montáž + dod   zabudovaná vysoká léková lednice - 558*545*1772mm  - dle popisu v tabulce výrobků</t>
  </si>
  <si>
    <t>1745123678</t>
  </si>
  <si>
    <t>"08"   1</t>
  </si>
  <si>
    <t>8</t>
  </si>
  <si>
    <t>76681121</t>
  </si>
  <si>
    <t>Montáž + dod   zabudovaná nízká  léková lednice - 510*470*740mm  - dle popisu v tabulce výrobků</t>
  </si>
  <si>
    <t>-1076055547</t>
  </si>
  <si>
    <t>"09"   2</t>
  </si>
  <si>
    <t>9</t>
  </si>
  <si>
    <t>998766203</t>
  </si>
  <si>
    <t>Přesun hmot procentní pro konstrukce truhlářské v objektech v do 24 m</t>
  </si>
  <si>
    <t>%</t>
  </si>
  <si>
    <t>797664150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</si>
</sst>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DVURNASTAVBA-KUCHYN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NÁSTAVBA OS - KUCHYNĚ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DVŮR KRÁKOVÉ n.L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23. 2. 2021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0" s="7" customFormat="1" ht="63" customHeight="1">
      <c r="A95" s="117" t="s">
        <v>77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'DVURNASTAVBA-KUCHYN - NÁS...'!J28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78</v>
      </c>
      <c r="AR95" s="124"/>
      <c r="AS95" s="125">
        <v>0</v>
      </c>
      <c r="AT95" s="126">
        <f>ROUND(SUM(AV95:AW95),2)</f>
        <v>0</v>
      </c>
      <c r="AU95" s="127">
        <f>'DVURNASTAVBA-KUCHYN - NÁS...'!P114</f>
        <v>0</v>
      </c>
      <c r="AV95" s="126">
        <f>'DVURNASTAVBA-KUCHYN - NÁS...'!J31</f>
        <v>0</v>
      </c>
      <c r="AW95" s="126">
        <f>'DVURNASTAVBA-KUCHYN - NÁS...'!J32</f>
        <v>0</v>
      </c>
      <c r="AX95" s="126">
        <f>'DVURNASTAVBA-KUCHYN - NÁS...'!J33</f>
        <v>0</v>
      </c>
      <c r="AY95" s="126">
        <f>'DVURNASTAVBA-KUCHYN - NÁS...'!J34</f>
        <v>0</v>
      </c>
      <c r="AZ95" s="126">
        <f>'DVURNASTAVBA-KUCHYN - NÁS...'!F31</f>
        <v>0</v>
      </c>
      <c r="BA95" s="126">
        <f>'DVURNASTAVBA-KUCHYN - NÁS...'!F32</f>
        <v>0</v>
      </c>
      <c r="BB95" s="126">
        <f>'DVURNASTAVBA-KUCHYN - NÁS...'!F33</f>
        <v>0</v>
      </c>
      <c r="BC95" s="126">
        <f>'DVURNASTAVBA-KUCHYN - NÁS...'!F34</f>
        <v>0</v>
      </c>
      <c r="BD95" s="128">
        <f>'DVURNASTAVBA-KUCHYN - NÁS...'!F35</f>
        <v>0</v>
      </c>
      <c r="BE95" s="7"/>
      <c r="BT95" s="129" t="s">
        <v>79</v>
      </c>
      <c r="BU95" s="129" t="s">
        <v>80</v>
      </c>
      <c r="BV95" s="129" t="s">
        <v>75</v>
      </c>
      <c r="BW95" s="129" t="s">
        <v>5</v>
      </c>
      <c r="BX95" s="129" t="s">
        <v>76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VURNASTAVBA-KUCHYN - NÁ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81</v>
      </c>
    </row>
    <row r="4" spans="2:46" s="1" customFormat="1" ht="24.95" customHeight="1">
      <c r="B4" s="19"/>
      <c r="D4" s="132" t="s">
        <v>82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23. 2. 2021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tr">
        <f>IF('Rekapitulace stavby'!AN10="","",'Rekapitulace stavby'!AN10)</f>
        <v/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tr">
        <f>IF('Rekapitulace stavby'!E11="","",'Rekapitulace stavby'!E11)</f>
        <v xml:space="preserve"> </v>
      </c>
      <c r="F13" s="37"/>
      <c r="G13" s="37"/>
      <c r="H13" s="37"/>
      <c r="I13" s="134" t="s">
        <v>27</v>
      </c>
      <c r="J13" s="136" t="str">
        <f>IF('Rekapitulace stavby'!AN11="","",'Rekapitulace stavby'!AN11)</f>
        <v/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28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27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30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27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32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27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33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34</v>
      </c>
      <c r="E28" s="37"/>
      <c r="F28" s="37"/>
      <c r="G28" s="37"/>
      <c r="H28" s="37"/>
      <c r="I28" s="37"/>
      <c r="J28" s="144">
        <f>ROUND(J114,2)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36</v>
      </c>
      <c r="G30" s="37"/>
      <c r="H30" s="37"/>
      <c r="I30" s="145" t="s">
        <v>35</v>
      </c>
      <c r="J30" s="145" t="s">
        <v>37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38</v>
      </c>
      <c r="E31" s="134" t="s">
        <v>39</v>
      </c>
      <c r="F31" s="147">
        <f>ROUND((SUM(BE114:BE138)),2)</f>
        <v>0</v>
      </c>
      <c r="G31" s="37"/>
      <c r="H31" s="37"/>
      <c r="I31" s="148">
        <v>0.21</v>
      </c>
      <c r="J31" s="147">
        <f>ROUND(((SUM(BE114:BE138))*I31),2)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40</v>
      </c>
      <c r="F32" s="147">
        <f>ROUND((SUM(BF114:BF138)),2)</f>
        <v>0</v>
      </c>
      <c r="G32" s="37"/>
      <c r="H32" s="37"/>
      <c r="I32" s="148">
        <v>0.15</v>
      </c>
      <c r="J32" s="147">
        <f>ROUND(((SUM(BF114:BF138))*I32),2)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41</v>
      </c>
      <c r="F33" s="147">
        <f>ROUND((SUM(BG114:BG138)),2)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42</v>
      </c>
      <c r="F34" s="147">
        <f>ROUND((SUM(BH114:BH138)),2)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43</v>
      </c>
      <c r="F35" s="147">
        <f>ROUND((SUM(BI114:BI138)),2)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44</v>
      </c>
      <c r="E37" s="151"/>
      <c r="F37" s="151"/>
      <c r="G37" s="152" t="s">
        <v>45</v>
      </c>
      <c r="H37" s="153" t="s">
        <v>46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47</v>
      </c>
      <c r="E50" s="157"/>
      <c r="F50" s="157"/>
      <c r="G50" s="156" t="s">
        <v>48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49</v>
      </c>
      <c r="E61" s="159"/>
      <c r="F61" s="160" t="s">
        <v>50</v>
      </c>
      <c r="G61" s="158" t="s">
        <v>49</v>
      </c>
      <c r="H61" s="159"/>
      <c r="I61" s="159"/>
      <c r="J61" s="161" t="s">
        <v>50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51</v>
      </c>
      <c r="E65" s="162"/>
      <c r="F65" s="162"/>
      <c r="G65" s="156" t="s">
        <v>52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49</v>
      </c>
      <c r="E76" s="159"/>
      <c r="F76" s="160" t="s">
        <v>50</v>
      </c>
      <c r="G76" s="158" t="s">
        <v>49</v>
      </c>
      <c r="H76" s="159"/>
      <c r="I76" s="159"/>
      <c r="J76" s="161" t="s">
        <v>50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NÁSTAVBA OS - KUCHYNĚ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DVŮR KRÁKOVÉ n.L</v>
      </c>
      <c r="G87" s="39"/>
      <c r="H87" s="39"/>
      <c r="I87" s="31" t="s">
        <v>22</v>
      </c>
      <c r="J87" s="78" t="str">
        <f>IF(J10="","",J10)</f>
        <v>23. 2. 2021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 xml:space="preserve"> </v>
      </c>
      <c r="G89" s="39"/>
      <c r="H89" s="39"/>
      <c r="I89" s="31" t="s">
        <v>30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28</v>
      </c>
      <c r="D90" s="39"/>
      <c r="E90" s="39"/>
      <c r="F90" s="26" t="str">
        <f>IF(E16="","",E16)</f>
        <v>Vyplň údaj</v>
      </c>
      <c r="G90" s="39"/>
      <c r="H90" s="39"/>
      <c r="I90" s="31" t="s">
        <v>32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84</v>
      </c>
      <c r="D92" s="168"/>
      <c r="E92" s="168"/>
      <c r="F92" s="168"/>
      <c r="G92" s="168"/>
      <c r="H92" s="168"/>
      <c r="I92" s="168"/>
      <c r="J92" s="169" t="s">
        <v>85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86</v>
      </c>
      <c r="D94" s="39"/>
      <c r="E94" s="39"/>
      <c r="F94" s="39"/>
      <c r="G94" s="39"/>
      <c r="H94" s="39"/>
      <c r="I94" s="39"/>
      <c r="J94" s="109">
        <f>J114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87</v>
      </c>
    </row>
    <row r="95" spans="1:31" s="9" customFormat="1" ht="24.95" customHeight="1">
      <c r="A95" s="9"/>
      <c r="B95" s="171"/>
      <c r="C95" s="172"/>
      <c r="D95" s="173" t="s">
        <v>88</v>
      </c>
      <c r="E95" s="174"/>
      <c r="F95" s="174"/>
      <c r="G95" s="174"/>
      <c r="H95" s="174"/>
      <c r="I95" s="174"/>
      <c r="J95" s="175">
        <f>J115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89</v>
      </c>
      <c r="E96" s="180"/>
      <c r="F96" s="180"/>
      <c r="G96" s="180"/>
      <c r="H96" s="180"/>
      <c r="I96" s="180"/>
      <c r="J96" s="181">
        <f>J116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2" customFormat="1" ht="21.8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pans="1:31" s="2" customFormat="1" ht="6.95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4.95" customHeight="1">
      <c r="A103" s="37"/>
      <c r="B103" s="38"/>
      <c r="C103" s="22" t="s">
        <v>90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16.5" customHeight="1">
      <c r="A106" s="37"/>
      <c r="B106" s="38"/>
      <c r="C106" s="39"/>
      <c r="D106" s="39"/>
      <c r="E106" s="75" t="str">
        <f>E7</f>
        <v>NÁSTAVBA OS - KUCHYNĚ</v>
      </c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2" customHeight="1">
      <c r="A108" s="37"/>
      <c r="B108" s="38"/>
      <c r="C108" s="31" t="s">
        <v>20</v>
      </c>
      <c r="D108" s="39"/>
      <c r="E108" s="39"/>
      <c r="F108" s="26" t="str">
        <f>F10</f>
        <v>DVŮR KRÁKOVÉ n.L</v>
      </c>
      <c r="G108" s="39"/>
      <c r="H108" s="39"/>
      <c r="I108" s="31" t="s">
        <v>22</v>
      </c>
      <c r="J108" s="78" t="str">
        <f>IF(J10="","",J10)</f>
        <v>23. 2. 2021</v>
      </c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5.15" customHeight="1">
      <c r="A110" s="37"/>
      <c r="B110" s="38"/>
      <c r="C110" s="31" t="s">
        <v>24</v>
      </c>
      <c r="D110" s="39"/>
      <c r="E110" s="39"/>
      <c r="F110" s="26" t="str">
        <f>E13</f>
        <v xml:space="preserve"> </v>
      </c>
      <c r="G110" s="39"/>
      <c r="H110" s="39"/>
      <c r="I110" s="31" t="s">
        <v>30</v>
      </c>
      <c r="J110" s="35" t="str">
        <f>E19</f>
        <v xml:space="preserve"> 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5.15" customHeight="1">
      <c r="A111" s="37"/>
      <c r="B111" s="38"/>
      <c r="C111" s="31" t="s">
        <v>28</v>
      </c>
      <c r="D111" s="39"/>
      <c r="E111" s="39"/>
      <c r="F111" s="26" t="str">
        <f>IF(E16="","",E16)</f>
        <v>Vyplň údaj</v>
      </c>
      <c r="G111" s="39"/>
      <c r="H111" s="39"/>
      <c r="I111" s="31" t="s">
        <v>32</v>
      </c>
      <c r="J111" s="35" t="str">
        <f>E22</f>
        <v xml:space="preserve"> </v>
      </c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0.3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11" customFormat="1" ht="29.25" customHeight="1">
      <c r="A113" s="183"/>
      <c r="B113" s="184"/>
      <c r="C113" s="185" t="s">
        <v>91</v>
      </c>
      <c r="D113" s="186" t="s">
        <v>59</v>
      </c>
      <c r="E113" s="186" t="s">
        <v>55</v>
      </c>
      <c r="F113" s="186" t="s">
        <v>56</v>
      </c>
      <c r="G113" s="186" t="s">
        <v>92</v>
      </c>
      <c r="H113" s="186" t="s">
        <v>93</v>
      </c>
      <c r="I113" s="186" t="s">
        <v>94</v>
      </c>
      <c r="J113" s="187" t="s">
        <v>85</v>
      </c>
      <c r="K113" s="188" t="s">
        <v>95</v>
      </c>
      <c r="L113" s="189"/>
      <c r="M113" s="99" t="s">
        <v>1</v>
      </c>
      <c r="N113" s="100" t="s">
        <v>38</v>
      </c>
      <c r="O113" s="100" t="s">
        <v>96</v>
      </c>
      <c r="P113" s="100" t="s">
        <v>97</v>
      </c>
      <c r="Q113" s="100" t="s">
        <v>98</v>
      </c>
      <c r="R113" s="100" t="s">
        <v>99</v>
      </c>
      <c r="S113" s="100" t="s">
        <v>100</v>
      </c>
      <c r="T113" s="101" t="s">
        <v>101</v>
      </c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</row>
    <row r="114" spans="1:63" s="2" customFormat="1" ht="22.8" customHeight="1">
      <c r="A114" s="37"/>
      <c r="B114" s="38"/>
      <c r="C114" s="106" t="s">
        <v>102</v>
      </c>
      <c r="D114" s="39"/>
      <c r="E114" s="39"/>
      <c r="F114" s="39"/>
      <c r="G114" s="39"/>
      <c r="H114" s="39"/>
      <c r="I114" s="39"/>
      <c r="J114" s="190">
        <f>BK114</f>
        <v>0</v>
      </c>
      <c r="K114" s="39"/>
      <c r="L114" s="43"/>
      <c r="M114" s="102"/>
      <c r="N114" s="191"/>
      <c r="O114" s="103"/>
      <c r="P114" s="192">
        <f>P115</f>
        <v>0</v>
      </c>
      <c r="Q114" s="103"/>
      <c r="R114" s="192">
        <f>R115</f>
        <v>0</v>
      </c>
      <c r="S114" s="103"/>
      <c r="T114" s="193">
        <f>T115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73</v>
      </c>
      <c r="AU114" s="16" t="s">
        <v>87</v>
      </c>
      <c r="BK114" s="194">
        <f>BK115</f>
        <v>0</v>
      </c>
    </row>
    <row r="115" spans="1:63" s="12" customFormat="1" ht="25.9" customHeight="1">
      <c r="A115" s="12"/>
      <c r="B115" s="195"/>
      <c r="C115" s="196"/>
      <c r="D115" s="197" t="s">
        <v>73</v>
      </c>
      <c r="E115" s="198" t="s">
        <v>103</v>
      </c>
      <c r="F115" s="198" t="s">
        <v>104</v>
      </c>
      <c r="G115" s="196"/>
      <c r="H115" s="196"/>
      <c r="I115" s="199"/>
      <c r="J115" s="200">
        <f>BK115</f>
        <v>0</v>
      </c>
      <c r="K115" s="196"/>
      <c r="L115" s="201"/>
      <c r="M115" s="202"/>
      <c r="N115" s="203"/>
      <c r="O115" s="203"/>
      <c r="P115" s="204">
        <f>P116</f>
        <v>0</v>
      </c>
      <c r="Q115" s="203"/>
      <c r="R115" s="204">
        <f>R116</f>
        <v>0</v>
      </c>
      <c r="S115" s="203"/>
      <c r="T115" s="205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6" t="s">
        <v>81</v>
      </c>
      <c r="AT115" s="207" t="s">
        <v>73</v>
      </c>
      <c r="AU115" s="207" t="s">
        <v>74</v>
      </c>
      <c r="AY115" s="206" t="s">
        <v>105</v>
      </c>
      <c r="BK115" s="208">
        <f>BK116</f>
        <v>0</v>
      </c>
    </row>
    <row r="116" spans="1:63" s="12" customFormat="1" ht="22.8" customHeight="1">
      <c r="A116" s="12"/>
      <c r="B116" s="195"/>
      <c r="C116" s="196"/>
      <c r="D116" s="197" t="s">
        <v>73</v>
      </c>
      <c r="E116" s="209" t="s">
        <v>106</v>
      </c>
      <c r="F116" s="209" t="s">
        <v>107</v>
      </c>
      <c r="G116" s="196"/>
      <c r="H116" s="196"/>
      <c r="I116" s="199"/>
      <c r="J116" s="210">
        <f>BK116</f>
        <v>0</v>
      </c>
      <c r="K116" s="196"/>
      <c r="L116" s="201"/>
      <c r="M116" s="202"/>
      <c r="N116" s="203"/>
      <c r="O116" s="203"/>
      <c r="P116" s="204">
        <f>SUM(P117:P138)</f>
        <v>0</v>
      </c>
      <c r="Q116" s="203"/>
      <c r="R116" s="204">
        <f>SUM(R117:R138)</f>
        <v>0</v>
      </c>
      <c r="S116" s="203"/>
      <c r="T116" s="205">
        <f>SUM(T117:T138)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6" t="s">
        <v>81</v>
      </c>
      <c r="AT116" s="207" t="s">
        <v>73</v>
      </c>
      <c r="AU116" s="207" t="s">
        <v>79</v>
      </c>
      <c r="AY116" s="206" t="s">
        <v>105</v>
      </c>
      <c r="BK116" s="208">
        <f>SUM(BK117:BK138)</f>
        <v>0</v>
      </c>
    </row>
    <row r="117" spans="1:65" s="2" customFormat="1" ht="44.25" customHeight="1">
      <c r="A117" s="37"/>
      <c r="B117" s="38"/>
      <c r="C117" s="211" t="s">
        <v>79</v>
      </c>
      <c r="D117" s="211" t="s">
        <v>108</v>
      </c>
      <c r="E117" s="212" t="s">
        <v>109</v>
      </c>
      <c r="F117" s="213" t="s">
        <v>110</v>
      </c>
      <c r="G117" s="214" t="s">
        <v>111</v>
      </c>
      <c r="H117" s="215">
        <v>1</v>
      </c>
      <c r="I117" s="216"/>
      <c r="J117" s="217">
        <f>ROUND(I117*H117,2)</f>
        <v>0</v>
      </c>
      <c r="K117" s="218"/>
      <c r="L117" s="43"/>
      <c r="M117" s="219" t="s">
        <v>1</v>
      </c>
      <c r="N117" s="220" t="s">
        <v>39</v>
      </c>
      <c r="O117" s="90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23" t="s">
        <v>112</v>
      </c>
      <c r="AT117" s="223" t="s">
        <v>108</v>
      </c>
      <c r="AU117" s="223" t="s">
        <v>81</v>
      </c>
      <c r="AY117" s="16" t="s">
        <v>105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6" t="s">
        <v>79</v>
      </c>
      <c r="BK117" s="224">
        <f>ROUND(I117*H117,2)</f>
        <v>0</v>
      </c>
      <c r="BL117" s="16" t="s">
        <v>112</v>
      </c>
      <c r="BM117" s="223" t="s">
        <v>113</v>
      </c>
    </row>
    <row r="118" spans="1:51" s="13" customFormat="1" ht="12">
      <c r="A118" s="13"/>
      <c r="B118" s="225"/>
      <c r="C118" s="226"/>
      <c r="D118" s="227" t="s">
        <v>114</v>
      </c>
      <c r="E118" s="228" t="s">
        <v>1</v>
      </c>
      <c r="F118" s="229" t="s">
        <v>115</v>
      </c>
      <c r="G118" s="226"/>
      <c r="H118" s="230">
        <v>1</v>
      </c>
      <c r="I118" s="231"/>
      <c r="J118" s="226"/>
      <c r="K118" s="226"/>
      <c r="L118" s="232"/>
      <c r="M118" s="233"/>
      <c r="N118" s="234"/>
      <c r="O118" s="234"/>
      <c r="P118" s="234"/>
      <c r="Q118" s="234"/>
      <c r="R118" s="234"/>
      <c r="S118" s="234"/>
      <c r="T118" s="235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6" t="s">
        <v>114</v>
      </c>
      <c r="AU118" s="236" t="s">
        <v>81</v>
      </c>
      <c r="AV118" s="13" t="s">
        <v>81</v>
      </c>
      <c r="AW118" s="13" t="s">
        <v>31</v>
      </c>
      <c r="AX118" s="13" t="s">
        <v>74</v>
      </c>
      <c r="AY118" s="236" t="s">
        <v>105</v>
      </c>
    </row>
    <row r="119" spans="1:51" s="14" customFormat="1" ht="12">
      <c r="A119" s="14"/>
      <c r="B119" s="237"/>
      <c r="C119" s="238"/>
      <c r="D119" s="227" t="s">
        <v>114</v>
      </c>
      <c r="E119" s="239" t="s">
        <v>1</v>
      </c>
      <c r="F119" s="240" t="s">
        <v>116</v>
      </c>
      <c r="G119" s="238"/>
      <c r="H119" s="241">
        <v>1</v>
      </c>
      <c r="I119" s="242"/>
      <c r="J119" s="238"/>
      <c r="K119" s="238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114</v>
      </c>
      <c r="AU119" s="247" t="s">
        <v>81</v>
      </c>
      <c r="AV119" s="14" t="s">
        <v>117</v>
      </c>
      <c r="AW119" s="14" t="s">
        <v>31</v>
      </c>
      <c r="AX119" s="14" t="s">
        <v>79</v>
      </c>
      <c r="AY119" s="247" t="s">
        <v>105</v>
      </c>
    </row>
    <row r="120" spans="1:65" s="2" customFormat="1" ht="44.25" customHeight="1">
      <c r="A120" s="37"/>
      <c r="B120" s="38"/>
      <c r="C120" s="211" t="s">
        <v>81</v>
      </c>
      <c r="D120" s="211" t="s">
        <v>108</v>
      </c>
      <c r="E120" s="212" t="s">
        <v>118</v>
      </c>
      <c r="F120" s="213" t="s">
        <v>119</v>
      </c>
      <c r="G120" s="214" t="s">
        <v>111</v>
      </c>
      <c r="H120" s="215">
        <v>1</v>
      </c>
      <c r="I120" s="216"/>
      <c r="J120" s="217">
        <f>ROUND(I120*H120,2)</f>
        <v>0</v>
      </c>
      <c r="K120" s="218"/>
      <c r="L120" s="43"/>
      <c r="M120" s="219" t="s">
        <v>1</v>
      </c>
      <c r="N120" s="220" t="s">
        <v>39</v>
      </c>
      <c r="O120" s="90"/>
      <c r="P120" s="221">
        <f>O120*H120</f>
        <v>0</v>
      </c>
      <c r="Q120" s="221">
        <v>0</v>
      </c>
      <c r="R120" s="221">
        <f>Q120*H120</f>
        <v>0</v>
      </c>
      <c r="S120" s="221">
        <v>0</v>
      </c>
      <c r="T120" s="222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23" t="s">
        <v>112</v>
      </c>
      <c r="AT120" s="223" t="s">
        <v>108</v>
      </c>
      <c r="AU120" s="223" t="s">
        <v>81</v>
      </c>
      <c r="AY120" s="16" t="s">
        <v>105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6" t="s">
        <v>79</v>
      </c>
      <c r="BK120" s="224">
        <f>ROUND(I120*H120,2)</f>
        <v>0</v>
      </c>
      <c r="BL120" s="16" t="s">
        <v>112</v>
      </c>
      <c r="BM120" s="223" t="s">
        <v>120</v>
      </c>
    </row>
    <row r="121" spans="1:51" s="13" customFormat="1" ht="12">
      <c r="A121" s="13"/>
      <c r="B121" s="225"/>
      <c r="C121" s="226"/>
      <c r="D121" s="227" t="s">
        <v>114</v>
      </c>
      <c r="E121" s="228" t="s">
        <v>1</v>
      </c>
      <c r="F121" s="229" t="s">
        <v>121</v>
      </c>
      <c r="G121" s="226"/>
      <c r="H121" s="230">
        <v>1</v>
      </c>
      <c r="I121" s="231"/>
      <c r="J121" s="226"/>
      <c r="K121" s="226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114</v>
      </c>
      <c r="AU121" s="236" t="s">
        <v>81</v>
      </c>
      <c r="AV121" s="13" t="s">
        <v>81</v>
      </c>
      <c r="AW121" s="13" t="s">
        <v>31</v>
      </c>
      <c r="AX121" s="13" t="s">
        <v>74</v>
      </c>
      <c r="AY121" s="236" t="s">
        <v>105</v>
      </c>
    </row>
    <row r="122" spans="1:51" s="14" customFormat="1" ht="12">
      <c r="A122" s="14"/>
      <c r="B122" s="237"/>
      <c r="C122" s="238"/>
      <c r="D122" s="227" t="s">
        <v>114</v>
      </c>
      <c r="E122" s="239" t="s">
        <v>1</v>
      </c>
      <c r="F122" s="240" t="s">
        <v>116</v>
      </c>
      <c r="G122" s="238"/>
      <c r="H122" s="241">
        <v>1</v>
      </c>
      <c r="I122" s="242"/>
      <c r="J122" s="238"/>
      <c r="K122" s="238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114</v>
      </c>
      <c r="AU122" s="247" t="s">
        <v>81</v>
      </c>
      <c r="AV122" s="14" t="s">
        <v>117</v>
      </c>
      <c r="AW122" s="14" t="s">
        <v>31</v>
      </c>
      <c r="AX122" s="14" t="s">
        <v>79</v>
      </c>
      <c r="AY122" s="247" t="s">
        <v>105</v>
      </c>
    </row>
    <row r="123" spans="1:65" s="2" customFormat="1" ht="55.5" customHeight="1">
      <c r="A123" s="37"/>
      <c r="B123" s="38"/>
      <c r="C123" s="211" t="s">
        <v>122</v>
      </c>
      <c r="D123" s="211" t="s">
        <v>108</v>
      </c>
      <c r="E123" s="212" t="s">
        <v>123</v>
      </c>
      <c r="F123" s="213" t="s">
        <v>124</v>
      </c>
      <c r="G123" s="214" t="s">
        <v>111</v>
      </c>
      <c r="H123" s="215">
        <v>1</v>
      </c>
      <c r="I123" s="216"/>
      <c r="J123" s="217">
        <f>ROUND(I123*H123,2)</f>
        <v>0</v>
      </c>
      <c r="K123" s="218"/>
      <c r="L123" s="43"/>
      <c r="M123" s="219" t="s">
        <v>1</v>
      </c>
      <c r="N123" s="220" t="s">
        <v>39</v>
      </c>
      <c r="O123" s="90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3" t="s">
        <v>112</v>
      </c>
      <c r="AT123" s="223" t="s">
        <v>108</v>
      </c>
      <c r="AU123" s="223" t="s">
        <v>81</v>
      </c>
      <c r="AY123" s="16" t="s">
        <v>105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6" t="s">
        <v>79</v>
      </c>
      <c r="BK123" s="224">
        <f>ROUND(I123*H123,2)</f>
        <v>0</v>
      </c>
      <c r="BL123" s="16" t="s">
        <v>112</v>
      </c>
      <c r="BM123" s="223" t="s">
        <v>125</v>
      </c>
    </row>
    <row r="124" spans="1:51" s="13" customFormat="1" ht="12">
      <c r="A124" s="13"/>
      <c r="B124" s="225"/>
      <c r="C124" s="226"/>
      <c r="D124" s="227" t="s">
        <v>114</v>
      </c>
      <c r="E124" s="228" t="s">
        <v>1</v>
      </c>
      <c r="F124" s="229" t="s">
        <v>126</v>
      </c>
      <c r="G124" s="226"/>
      <c r="H124" s="230">
        <v>1</v>
      </c>
      <c r="I124" s="231"/>
      <c r="J124" s="226"/>
      <c r="K124" s="226"/>
      <c r="L124" s="232"/>
      <c r="M124" s="233"/>
      <c r="N124" s="234"/>
      <c r="O124" s="234"/>
      <c r="P124" s="234"/>
      <c r="Q124" s="234"/>
      <c r="R124" s="234"/>
      <c r="S124" s="234"/>
      <c r="T124" s="23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6" t="s">
        <v>114</v>
      </c>
      <c r="AU124" s="236" t="s">
        <v>81</v>
      </c>
      <c r="AV124" s="13" t="s">
        <v>81</v>
      </c>
      <c r="AW124" s="13" t="s">
        <v>31</v>
      </c>
      <c r="AX124" s="13" t="s">
        <v>74</v>
      </c>
      <c r="AY124" s="236" t="s">
        <v>105</v>
      </c>
    </row>
    <row r="125" spans="1:51" s="14" customFormat="1" ht="12">
      <c r="A125" s="14"/>
      <c r="B125" s="237"/>
      <c r="C125" s="238"/>
      <c r="D125" s="227" t="s">
        <v>114</v>
      </c>
      <c r="E125" s="239" t="s">
        <v>1</v>
      </c>
      <c r="F125" s="240" t="s">
        <v>116</v>
      </c>
      <c r="G125" s="238"/>
      <c r="H125" s="241">
        <v>1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114</v>
      </c>
      <c r="AU125" s="247" t="s">
        <v>81</v>
      </c>
      <c r="AV125" s="14" t="s">
        <v>117</v>
      </c>
      <c r="AW125" s="14" t="s">
        <v>31</v>
      </c>
      <c r="AX125" s="14" t="s">
        <v>79</v>
      </c>
      <c r="AY125" s="247" t="s">
        <v>105</v>
      </c>
    </row>
    <row r="126" spans="1:65" s="2" customFormat="1" ht="44.25" customHeight="1">
      <c r="A126" s="37"/>
      <c r="B126" s="38"/>
      <c r="C126" s="211" t="s">
        <v>117</v>
      </c>
      <c r="D126" s="211" t="s">
        <v>108</v>
      </c>
      <c r="E126" s="212" t="s">
        <v>127</v>
      </c>
      <c r="F126" s="213" t="s">
        <v>128</v>
      </c>
      <c r="G126" s="214" t="s">
        <v>111</v>
      </c>
      <c r="H126" s="215">
        <v>2</v>
      </c>
      <c r="I126" s="216"/>
      <c r="J126" s="217">
        <f>ROUND(I126*H126,2)</f>
        <v>0</v>
      </c>
      <c r="K126" s="218"/>
      <c r="L126" s="43"/>
      <c r="M126" s="219" t="s">
        <v>1</v>
      </c>
      <c r="N126" s="220" t="s">
        <v>39</v>
      </c>
      <c r="O126" s="90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3" t="s">
        <v>112</v>
      </c>
      <c r="AT126" s="223" t="s">
        <v>108</v>
      </c>
      <c r="AU126" s="223" t="s">
        <v>81</v>
      </c>
      <c r="AY126" s="16" t="s">
        <v>105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6" t="s">
        <v>79</v>
      </c>
      <c r="BK126" s="224">
        <f>ROUND(I126*H126,2)</f>
        <v>0</v>
      </c>
      <c r="BL126" s="16" t="s">
        <v>112</v>
      </c>
      <c r="BM126" s="223" t="s">
        <v>129</v>
      </c>
    </row>
    <row r="127" spans="1:51" s="13" customFormat="1" ht="12">
      <c r="A127" s="13"/>
      <c r="B127" s="225"/>
      <c r="C127" s="226"/>
      <c r="D127" s="227" t="s">
        <v>114</v>
      </c>
      <c r="E127" s="228" t="s">
        <v>1</v>
      </c>
      <c r="F127" s="229" t="s">
        <v>130</v>
      </c>
      <c r="G127" s="226"/>
      <c r="H127" s="230">
        <v>1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114</v>
      </c>
      <c r="AU127" s="236" t="s">
        <v>81</v>
      </c>
      <c r="AV127" s="13" t="s">
        <v>81</v>
      </c>
      <c r="AW127" s="13" t="s">
        <v>31</v>
      </c>
      <c r="AX127" s="13" t="s">
        <v>74</v>
      </c>
      <c r="AY127" s="236" t="s">
        <v>105</v>
      </c>
    </row>
    <row r="128" spans="1:51" s="13" customFormat="1" ht="12">
      <c r="A128" s="13"/>
      <c r="B128" s="225"/>
      <c r="C128" s="226"/>
      <c r="D128" s="227" t="s">
        <v>114</v>
      </c>
      <c r="E128" s="228" t="s">
        <v>1</v>
      </c>
      <c r="F128" s="229" t="s">
        <v>131</v>
      </c>
      <c r="G128" s="226"/>
      <c r="H128" s="230">
        <v>1</v>
      </c>
      <c r="I128" s="231"/>
      <c r="J128" s="226"/>
      <c r="K128" s="226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114</v>
      </c>
      <c r="AU128" s="236" t="s">
        <v>81</v>
      </c>
      <c r="AV128" s="13" t="s">
        <v>81</v>
      </c>
      <c r="AW128" s="13" t="s">
        <v>31</v>
      </c>
      <c r="AX128" s="13" t="s">
        <v>74</v>
      </c>
      <c r="AY128" s="236" t="s">
        <v>105</v>
      </c>
    </row>
    <row r="129" spans="1:51" s="14" customFormat="1" ht="12">
      <c r="A129" s="14"/>
      <c r="B129" s="237"/>
      <c r="C129" s="238"/>
      <c r="D129" s="227" t="s">
        <v>114</v>
      </c>
      <c r="E129" s="239" t="s">
        <v>1</v>
      </c>
      <c r="F129" s="240" t="s">
        <v>116</v>
      </c>
      <c r="G129" s="238"/>
      <c r="H129" s="241">
        <v>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114</v>
      </c>
      <c r="AU129" s="247" t="s">
        <v>81</v>
      </c>
      <c r="AV129" s="14" t="s">
        <v>117</v>
      </c>
      <c r="AW129" s="14" t="s">
        <v>31</v>
      </c>
      <c r="AX129" s="14" t="s">
        <v>79</v>
      </c>
      <c r="AY129" s="247" t="s">
        <v>105</v>
      </c>
    </row>
    <row r="130" spans="1:65" s="2" customFormat="1" ht="33" customHeight="1">
      <c r="A130" s="37"/>
      <c r="B130" s="38"/>
      <c r="C130" s="211" t="s">
        <v>132</v>
      </c>
      <c r="D130" s="211" t="s">
        <v>108</v>
      </c>
      <c r="E130" s="212" t="s">
        <v>133</v>
      </c>
      <c r="F130" s="213" t="s">
        <v>134</v>
      </c>
      <c r="G130" s="214" t="s">
        <v>111</v>
      </c>
      <c r="H130" s="215">
        <v>1</v>
      </c>
      <c r="I130" s="216"/>
      <c r="J130" s="217">
        <f>ROUND(I130*H130,2)</f>
        <v>0</v>
      </c>
      <c r="K130" s="218"/>
      <c r="L130" s="43"/>
      <c r="M130" s="219" t="s">
        <v>1</v>
      </c>
      <c r="N130" s="220" t="s">
        <v>39</v>
      </c>
      <c r="O130" s="90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3" t="s">
        <v>112</v>
      </c>
      <c r="AT130" s="223" t="s">
        <v>108</v>
      </c>
      <c r="AU130" s="223" t="s">
        <v>81</v>
      </c>
      <c r="AY130" s="16" t="s">
        <v>105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6" t="s">
        <v>79</v>
      </c>
      <c r="BK130" s="224">
        <f>ROUND(I130*H130,2)</f>
        <v>0</v>
      </c>
      <c r="BL130" s="16" t="s">
        <v>112</v>
      </c>
      <c r="BM130" s="223" t="s">
        <v>135</v>
      </c>
    </row>
    <row r="131" spans="1:51" s="13" customFormat="1" ht="12">
      <c r="A131" s="13"/>
      <c r="B131" s="225"/>
      <c r="C131" s="226"/>
      <c r="D131" s="227" t="s">
        <v>114</v>
      </c>
      <c r="E131" s="228" t="s">
        <v>1</v>
      </c>
      <c r="F131" s="229" t="s">
        <v>136</v>
      </c>
      <c r="G131" s="226"/>
      <c r="H131" s="230">
        <v>1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114</v>
      </c>
      <c r="AU131" s="236" t="s">
        <v>81</v>
      </c>
      <c r="AV131" s="13" t="s">
        <v>81</v>
      </c>
      <c r="AW131" s="13" t="s">
        <v>31</v>
      </c>
      <c r="AX131" s="13" t="s">
        <v>79</v>
      </c>
      <c r="AY131" s="236" t="s">
        <v>105</v>
      </c>
    </row>
    <row r="132" spans="1:65" s="2" customFormat="1" ht="49.05" customHeight="1">
      <c r="A132" s="37"/>
      <c r="B132" s="38"/>
      <c r="C132" s="211" t="s">
        <v>137</v>
      </c>
      <c r="D132" s="211" t="s">
        <v>108</v>
      </c>
      <c r="E132" s="212" t="s">
        <v>138</v>
      </c>
      <c r="F132" s="213" t="s">
        <v>139</v>
      </c>
      <c r="G132" s="214" t="s">
        <v>111</v>
      </c>
      <c r="H132" s="215">
        <v>1</v>
      </c>
      <c r="I132" s="216"/>
      <c r="J132" s="217">
        <f>ROUND(I132*H132,2)</f>
        <v>0</v>
      </c>
      <c r="K132" s="218"/>
      <c r="L132" s="43"/>
      <c r="M132" s="219" t="s">
        <v>1</v>
      </c>
      <c r="N132" s="220" t="s">
        <v>39</v>
      </c>
      <c r="O132" s="90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3" t="s">
        <v>112</v>
      </c>
      <c r="AT132" s="223" t="s">
        <v>108</v>
      </c>
      <c r="AU132" s="223" t="s">
        <v>81</v>
      </c>
      <c r="AY132" s="16" t="s">
        <v>105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6" t="s">
        <v>79</v>
      </c>
      <c r="BK132" s="224">
        <f>ROUND(I132*H132,2)</f>
        <v>0</v>
      </c>
      <c r="BL132" s="16" t="s">
        <v>112</v>
      </c>
      <c r="BM132" s="223" t="s">
        <v>140</v>
      </c>
    </row>
    <row r="133" spans="1:51" s="13" customFormat="1" ht="12">
      <c r="A133" s="13"/>
      <c r="B133" s="225"/>
      <c r="C133" s="226"/>
      <c r="D133" s="227" t="s">
        <v>114</v>
      </c>
      <c r="E133" s="228" t="s">
        <v>1</v>
      </c>
      <c r="F133" s="229" t="s">
        <v>136</v>
      </c>
      <c r="G133" s="226"/>
      <c r="H133" s="230">
        <v>1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114</v>
      </c>
      <c r="AU133" s="236" t="s">
        <v>81</v>
      </c>
      <c r="AV133" s="13" t="s">
        <v>81</v>
      </c>
      <c r="AW133" s="13" t="s">
        <v>31</v>
      </c>
      <c r="AX133" s="13" t="s">
        <v>79</v>
      </c>
      <c r="AY133" s="236" t="s">
        <v>105</v>
      </c>
    </row>
    <row r="134" spans="1:65" s="2" customFormat="1" ht="33" customHeight="1">
      <c r="A134" s="37"/>
      <c r="B134" s="38"/>
      <c r="C134" s="211" t="s">
        <v>141</v>
      </c>
      <c r="D134" s="211" t="s">
        <v>108</v>
      </c>
      <c r="E134" s="212" t="s">
        <v>142</v>
      </c>
      <c r="F134" s="213" t="s">
        <v>143</v>
      </c>
      <c r="G134" s="214" t="s">
        <v>111</v>
      </c>
      <c r="H134" s="215">
        <v>1</v>
      </c>
      <c r="I134" s="216"/>
      <c r="J134" s="217">
        <f>ROUND(I134*H134,2)</f>
        <v>0</v>
      </c>
      <c r="K134" s="218"/>
      <c r="L134" s="43"/>
      <c r="M134" s="219" t="s">
        <v>1</v>
      </c>
      <c r="N134" s="220" t="s">
        <v>39</v>
      </c>
      <c r="O134" s="90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3" t="s">
        <v>112</v>
      </c>
      <c r="AT134" s="223" t="s">
        <v>108</v>
      </c>
      <c r="AU134" s="223" t="s">
        <v>81</v>
      </c>
      <c r="AY134" s="16" t="s">
        <v>105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6" t="s">
        <v>79</v>
      </c>
      <c r="BK134" s="224">
        <f>ROUND(I134*H134,2)</f>
        <v>0</v>
      </c>
      <c r="BL134" s="16" t="s">
        <v>112</v>
      </c>
      <c r="BM134" s="223" t="s">
        <v>144</v>
      </c>
    </row>
    <row r="135" spans="1:51" s="13" customFormat="1" ht="12">
      <c r="A135" s="13"/>
      <c r="B135" s="225"/>
      <c r="C135" s="226"/>
      <c r="D135" s="227" t="s">
        <v>114</v>
      </c>
      <c r="E135" s="228" t="s">
        <v>1</v>
      </c>
      <c r="F135" s="229" t="s">
        <v>145</v>
      </c>
      <c r="G135" s="226"/>
      <c r="H135" s="230">
        <v>1</v>
      </c>
      <c r="I135" s="231"/>
      <c r="J135" s="226"/>
      <c r="K135" s="226"/>
      <c r="L135" s="232"/>
      <c r="M135" s="233"/>
      <c r="N135" s="234"/>
      <c r="O135" s="234"/>
      <c r="P135" s="234"/>
      <c r="Q135" s="234"/>
      <c r="R135" s="234"/>
      <c r="S135" s="234"/>
      <c r="T135" s="23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6" t="s">
        <v>114</v>
      </c>
      <c r="AU135" s="236" t="s">
        <v>81</v>
      </c>
      <c r="AV135" s="13" t="s">
        <v>81</v>
      </c>
      <c r="AW135" s="13" t="s">
        <v>31</v>
      </c>
      <c r="AX135" s="13" t="s">
        <v>79</v>
      </c>
      <c r="AY135" s="236" t="s">
        <v>105</v>
      </c>
    </row>
    <row r="136" spans="1:65" s="2" customFormat="1" ht="33" customHeight="1">
      <c r="A136" s="37"/>
      <c r="B136" s="38"/>
      <c r="C136" s="211" t="s">
        <v>146</v>
      </c>
      <c r="D136" s="211" t="s">
        <v>108</v>
      </c>
      <c r="E136" s="212" t="s">
        <v>147</v>
      </c>
      <c r="F136" s="213" t="s">
        <v>148</v>
      </c>
      <c r="G136" s="214" t="s">
        <v>111</v>
      </c>
      <c r="H136" s="215">
        <v>2</v>
      </c>
      <c r="I136" s="216"/>
      <c r="J136" s="217">
        <f>ROUND(I136*H136,2)</f>
        <v>0</v>
      </c>
      <c r="K136" s="218"/>
      <c r="L136" s="43"/>
      <c r="M136" s="219" t="s">
        <v>1</v>
      </c>
      <c r="N136" s="220" t="s">
        <v>39</v>
      </c>
      <c r="O136" s="90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3" t="s">
        <v>112</v>
      </c>
      <c r="AT136" s="223" t="s">
        <v>108</v>
      </c>
      <c r="AU136" s="223" t="s">
        <v>81</v>
      </c>
      <c r="AY136" s="16" t="s">
        <v>105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6" t="s">
        <v>79</v>
      </c>
      <c r="BK136" s="224">
        <f>ROUND(I136*H136,2)</f>
        <v>0</v>
      </c>
      <c r="BL136" s="16" t="s">
        <v>112</v>
      </c>
      <c r="BM136" s="223" t="s">
        <v>149</v>
      </c>
    </row>
    <row r="137" spans="1:51" s="13" customFormat="1" ht="12">
      <c r="A137" s="13"/>
      <c r="B137" s="225"/>
      <c r="C137" s="226"/>
      <c r="D137" s="227" t="s">
        <v>114</v>
      </c>
      <c r="E137" s="228" t="s">
        <v>1</v>
      </c>
      <c r="F137" s="229" t="s">
        <v>150</v>
      </c>
      <c r="G137" s="226"/>
      <c r="H137" s="230">
        <v>2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114</v>
      </c>
      <c r="AU137" s="236" t="s">
        <v>81</v>
      </c>
      <c r="AV137" s="13" t="s">
        <v>81</v>
      </c>
      <c r="AW137" s="13" t="s">
        <v>31</v>
      </c>
      <c r="AX137" s="13" t="s">
        <v>79</v>
      </c>
      <c r="AY137" s="236" t="s">
        <v>105</v>
      </c>
    </row>
    <row r="138" spans="1:65" s="2" customFormat="1" ht="24.15" customHeight="1">
      <c r="A138" s="37"/>
      <c r="B138" s="38"/>
      <c r="C138" s="211" t="s">
        <v>151</v>
      </c>
      <c r="D138" s="211" t="s">
        <v>108</v>
      </c>
      <c r="E138" s="212" t="s">
        <v>152</v>
      </c>
      <c r="F138" s="213" t="s">
        <v>153</v>
      </c>
      <c r="G138" s="214" t="s">
        <v>154</v>
      </c>
      <c r="H138" s="248"/>
      <c r="I138" s="216"/>
      <c r="J138" s="217">
        <f>ROUND(I138*H138,2)</f>
        <v>0</v>
      </c>
      <c r="K138" s="218"/>
      <c r="L138" s="43"/>
      <c r="M138" s="249" t="s">
        <v>1</v>
      </c>
      <c r="N138" s="250" t="s">
        <v>39</v>
      </c>
      <c r="O138" s="25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3" t="s">
        <v>112</v>
      </c>
      <c r="AT138" s="223" t="s">
        <v>108</v>
      </c>
      <c r="AU138" s="223" t="s">
        <v>81</v>
      </c>
      <c r="AY138" s="16" t="s">
        <v>105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6" t="s">
        <v>79</v>
      </c>
      <c r="BK138" s="224">
        <f>ROUND(I138*H138,2)</f>
        <v>0</v>
      </c>
      <c r="BL138" s="16" t="s">
        <v>112</v>
      </c>
      <c r="BM138" s="223" t="s">
        <v>155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13:K138"/>
  <mergeCells count="6">
    <mergeCell ref="E7:H7"/>
    <mergeCell ref="E16:H16"/>
    <mergeCell ref="E25:H25"/>
    <mergeCell ref="E85:H85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User-PC\User</cp:lastModifiedBy>
  <dcterms:created xsi:type="dcterms:W3CDTF">2023-02-14T09:15:54Z</dcterms:created>
  <dcterms:modified xsi:type="dcterms:W3CDTF">2023-02-14T09:16:01Z</dcterms:modified>
  <cp:category/>
  <cp:version/>
  <cp:contentType/>
  <cp:contentStatus/>
</cp:coreProperties>
</file>