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/>
  <mc:AlternateContent xmlns:mc="http://schemas.openxmlformats.org/markup-compatibility/2006">
    <mc:Choice Requires="x15">
      <x15ac:absPath xmlns:x15ac="http://schemas.microsoft.com/office/spreadsheetml/2010/11/ac" url="D:\RICHARD  PRÁCE\ZAK.69..xx\69-58 KOTELNA SPECIÁLNÍ ŠKOLA ČERVENÝ KOSTELEC\"/>
    </mc:Choice>
  </mc:AlternateContent>
  <xr:revisionPtr revIDLastSave="0" documentId="13_ncr:1_{78C92C44-D8A5-4DFA-9AFD-2F9919E841C6}" xr6:coauthVersionLast="36" xr6:coauthVersionMax="36" xr10:uidLastSave="{00000000-0000-0000-0000-000000000000}"/>
  <bookViews>
    <workbookView xWindow="-120" yWindow="-120" windowWidth="29040" windowHeight="16440" xr2:uid="{00000000-000D-0000-FFFF-FFFF00000000}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91029"/>
</workbook>
</file>

<file path=xl/calcChain.xml><?xml version="1.0" encoding="utf-8"?>
<calcChain xmlns="http://schemas.openxmlformats.org/spreadsheetml/2006/main">
  <c r="F18" i="2" l="1"/>
  <c r="F17" i="2"/>
  <c r="F39" i="2" l="1"/>
  <c r="F38" i="2"/>
  <c r="F99" i="2"/>
  <c r="F63" i="2" l="1"/>
  <c r="F64" i="2"/>
  <c r="F37" i="2"/>
  <c r="F27" i="2"/>
  <c r="F21" i="2"/>
  <c r="F16" i="2" l="1"/>
  <c r="F15" i="2"/>
  <c r="F20" i="2" l="1"/>
  <c r="F42" i="2" l="1"/>
  <c r="F28" i="2" l="1"/>
  <c r="F26" i="2"/>
  <c r="F25" i="2"/>
  <c r="F24" i="2"/>
  <c r="F23" i="2"/>
  <c r="F22" i="2"/>
  <c r="F31" i="2" l="1"/>
  <c r="F30" i="2"/>
  <c r="F29" i="2"/>
  <c r="F48" i="2" l="1"/>
  <c r="F47" i="2"/>
  <c r="F46" i="2"/>
  <c r="F45" i="2"/>
  <c r="F44" i="2"/>
  <c r="F43" i="2"/>
  <c r="F41" i="2"/>
  <c r="F40" i="2"/>
  <c r="F36" i="2"/>
  <c r="F35" i="2"/>
  <c r="F91" i="2" l="1"/>
  <c r="F90" i="2"/>
  <c r="F89" i="2"/>
  <c r="F81" i="2" l="1"/>
  <c r="B6" i="2"/>
  <c r="B7" i="2"/>
  <c r="B8" i="2"/>
  <c r="B9" i="2"/>
  <c r="B10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5" i="2"/>
  <c r="F71" i="2"/>
  <c r="F72" i="2"/>
  <c r="F73" i="2"/>
  <c r="F74" i="2"/>
  <c r="F75" i="2"/>
  <c r="F76" i="2"/>
  <c r="F77" i="2"/>
  <c r="F78" i="2"/>
  <c r="F79" i="2"/>
  <c r="F80" i="2"/>
  <c r="F82" i="2"/>
  <c r="F83" i="2"/>
  <c r="F84" i="2"/>
  <c r="F85" i="2"/>
  <c r="F86" i="2"/>
  <c r="F87" i="2"/>
  <c r="F88" i="2"/>
  <c r="F97" i="2"/>
  <c r="F98" i="2"/>
  <c r="F103" i="2"/>
  <c r="F104" i="2"/>
  <c r="F105" i="2"/>
  <c r="F92" i="2" l="1"/>
  <c r="F93" i="2" s="1"/>
  <c r="F94" i="2" s="1"/>
  <c r="F8" i="2" s="1"/>
  <c r="F32" i="2"/>
  <c r="F6" i="2" s="1"/>
  <c r="F106" i="2"/>
  <c r="F10" i="2" s="1"/>
  <c r="F100" i="2"/>
  <c r="F9" i="2" s="1"/>
  <c r="F66" i="2"/>
  <c r="F67" i="2" s="1"/>
  <c r="F68" i="2" l="1"/>
  <c r="F7" i="2" s="1"/>
  <c r="F11" i="2" s="1"/>
  <c r="F108" i="2" s="1"/>
</calcChain>
</file>

<file path=xl/sharedStrings.xml><?xml version="1.0" encoding="utf-8"?>
<sst xmlns="http://schemas.openxmlformats.org/spreadsheetml/2006/main" count="179" uniqueCount="100">
  <si>
    <t>CELKEM SOUPIS VÝKONŮ</t>
  </si>
  <si>
    <t>REKAPITULACE</t>
  </si>
  <si>
    <t xml:space="preserve">CELKEM </t>
  </si>
  <si>
    <t>CELKEM</t>
  </si>
  <si>
    <t>ks</t>
  </si>
  <si>
    <t>m</t>
  </si>
  <si>
    <t>hmoždinka vč. vrutu - 6x40</t>
  </si>
  <si>
    <t>hmoždinka vč. vrutu - 8x60</t>
  </si>
  <si>
    <t xml:space="preserve">svorka zemnící ZSA 16                                 </t>
  </si>
  <si>
    <t>páska zemnící úzká ZS 16</t>
  </si>
  <si>
    <t>sádra stavební</t>
  </si>
  <si>
    <t>q</t>
  </si>
  <si>
    <t>CY 4 zž</t>
  </si>
  <si>
    <t>CYKY O2x1,5</t>
  </si>
  <si>
    <t>CYKY O3x1,5</t>
  </si>
  <si>
    <t>CYKY J3x1,5</t>
  </si>
  <si>
    <t>CYKY J3x2,5</t>
  </si>
  <si>
    <t>CYKY J4x10</t>
  </si>
  <si>
    <t>podružný materiál       3% z nosného materiálu</t>
  </si>
  <si>
    <t>krabicová rozvodka lištová vč. zapojení</t>
  </si>
  <si>
    <t>upevnění plastových lišt</t>
  </si>
  <si>
    <t>motáž rozváděče do 50 kg</t>
  </si>
  <si>
    <t>tabulky a štítky na kabely</t>
  </si>
  <si>
    <t>osazení hmoždinky do panelu</t>
  </si>
  <si>
    <t>uzemnění na povrchu do 50mm2</t>
  </si>
  <si>
    <t>kabel  CYKY  do 4x10 PU</t>
  </si>
  <si>
    <t>kabel  do CYKY 5x2.5 VU</t>
  </si>
  <si>
    <t>drát do 25 mm2 pevně ulož.</t>
  </si>
  <si>
    <t>ukončení kabelu do 4x10</t>
  </si>
  <si>
    <t>připojení prvku v GO</t>
  </si>
  <si>
    <t>připojení zásuvek 3f., sporáková kombinace</t>
  </si>
  <si>
    <t>upevnění nouzových svítidel</t>
  </si>
  <si>
    <t>přetočení kabelu z bubnu</t>
  </si>
  <si>
    <t>demontáže stávajících kabelů do pr. 2,5 mm, vč. likvidace</t>
  </si>
  <si>
    <t>demontáže stávajících svítidel, vč. likvidace</t>
  </si>
  <si>
    <t>demontáže stávajících spínacích prvků a zásuvek, vč. likvidace</t>
  </si>
  <si>
    <t>vyhledání přípojných bodů, zajištění pracoviště</t>
  </si>
  <si>
    <t>Rýha v betonu - hl.3cm š.3cm</t>
  </si>
  <si>
    <t>zednické přípomoce     3% z ceny montáže</t>
  </si>
  <si>
    <t>svorka RSA 6</t>
  </si>
  <si>
    <t xml:space="preserve">podružný materiál  </t>
  </si>
  <si>
    <t>montáž</t>
  </si>
  <si>
    <t>katalogové ceny bez DPH</t>
  </si>
  <si>
    <t>Spínací zařízení</t>
  </si>
  <si>
    <t>Rozvody elektrické energie</t>
  </si>
  <si>
    <t>Montáž rozvodů elektrické energie</t>
  </si>
  <si>
    <t>Osvětlení</t>
  </si>
  <si>
    <t>Montáž osvětlení</t>
  </si>
  <si>
    <t>CY 16 zž</t>
  </si>
  <si>
    <t>CYKY J5x1,5</t>
  </si>
  <si>
    <t>CYKY J5x2,5</t>
  </si>
  <si>
    <t>CYKY J7x1.5</t>
  </si>
  <si>
    <t>příplatek za zatahování kabelu do 0,7 kg</t>
  </si>
  <si>
    <t>Dokumentace skutečného provedení 6 paré + 1x CD, vč. protokolu o měření intenzity osvětlení dle čsn 12464-1</t>
  </si>
  <si>
    <t>Číslo pozice</t>
  </si>
  <si>
    <t>POPIS VÝKONU</t>
  </si>
  <si>
    <t>Měrná jednotka</t>
  </si>
  <si>
    <t>Množství</t>
  </si>
  <si>
    <t>Jednotková cena</t>
  </si>
  <si>
    <t xml:space="preserve">Cena </t>
  </si>
  <si>
    <t xml:space="preserve">                       Soupis výkonů</t>
  </si>
  <si>
    <t>krabice KO 125</t>
  </si>
  <si>
    <t>KPL</t>
  </si>
  <si>
    <t>drátěný žlab  50/50</t>
  </si>
  <si>
    <t>spojka    bez šroubová</t>
  </si>
  <si>
    <t>nosník  50</t>
  </si>
  <si>
    <t>„REKONSTRUKCI KOTELNY ČERVENÝ KOSTELEC“ na st.par.č. 322/2, k.ú. Červený Kostelec.</t>
  </si>
  <si>
    <t>Speciální základní škola Augustina Bartoše, Nábřeží pplk. A. Bunzla 660, 542 32 Úpice</t>
  </si>
  <si>
    <t>090-elektroinstalace</t>
  </si>
  <si>
    <t>dozbrojení stávajícího rozváděče "RS1.NP"</t>
  </si>
  <si>
    <t>jistič B25/3</t>
  </si>
  <si>
    <t>rozváděč "RSK"</t>
  </si>
  <si>
    <t>plastová rozvodnice k částečnému zapuštění pod omítku IP 55 - min 36 prvků</t>
  </si>
  <si>
    <t>svodič přepětí  I.+II. st.   12,5/275 3+0 M</t>
  </si>
  <si>
    <t>vypínač 40/3</t>
  </si>
  <si>
    <t>proudový chránič 40/4/B/0,03-A</t>
  </si>
  <si>
    <t>jistič B10/1</t>
  </si>
  <si>
    <t>jistič B16/1</t>
  </si>
  <si>
    <t>jistič B20/3</t>
  </si>
  <si>
    <t>jistič B16/3</t>
  </si>
  <si>
    <t>lišta propojovací 10-3P-3TE</t>
  </si>
  <si>
    <t>krabice   A 8/5       IP 54</t>
  </si>
  <si>
    <t>tuhá, hrdlovaná trubka se střední mechanickou odolností  ∅ 16,5   vč. spojek a uchycení</t>
  </si>
  <si>
    <t>svorka kabelová 2x1-2.5</t>
  </si>
  <si>
    <t>svorka kabelová 3x1-2.5</t>
  </si>
  <si>
    <t>svorka kabelová 4x1-2.5</t>
  </si>
  <si>
    <t>zásuvka  5x32A  nástěnná IP 44</t>
  </si>
  <si>
    <t>spínač uzamykatelný, 20A T0-2-1/Z/SVA(A)  vč. svodiče přepětí 275V AC, T3 6kV, akustická signalizace</t>
  </si>
  <si>
    <t>vypínač    č. 01   šedo-bílý    IP 54</t>
  </si>
  <si>
    <t>vypínač    č. 05   šedo-bílý    IP 54</t>
  </si>
  <si>
    <t>vypínač    č. 06    šedo-bílý   IP 54</t>
  </si>
  <si>
    <t>jednonásobná zásuvka šedo-bílá IP54</t>
  </si>
  <si>
    <t>jednonásobná zásuvka vč. svodiče přepětí III. st.  šedo-bílá IP 44</t>
  </si>
  <si>
    <t>1/   L2 6 E 2k0 840 LED svítidlo, polykarbonátový opálový difuzor (světelný tok zdroje 2000 lm; 15.0 W)</t>
  </si>
  <si>
    <t>2/    L2 6 E 2k8 840 LED svítidlo, polykarbonátový opálový difuzor (světelný tok zdroje 2800 lm; 21.0 W)</t>
  </si>
  <si>
    <t>nouzové svítidlo LED s piktogramem, přisazeno na zeď, 3W, 1 hod  IP 54</t>
  </si>
  <si>
    <t>upevnění LED svítidel vč.připoj.</t>
  </si>
  <si>
    <t xml:space="preserve">Výchozí revizní zpráva  6 paré </t>
  </si>
  <si>
    <t xml:space="preserve">kabelový žlab vč. podpěr  </t>
  </si>
  <si>
    <t xml:space="preserve">vedlejší práce spojené s ČSN EN 61439 ( EU prohlášení o shodě, štítek, charakteristiky rozhraní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</si>
</sst>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K_č_-;\-* #,##0\ _K_č_-;_-* &quot;-&quot;\ _K_č_-;_-@_-"/>
    <numFmt numFmtId="164" formatCode="#,##0\ _K_č"/>
    <numFmt numFmtId="165" formatCode="0.0"/>
    <numFmt numFmtId="166" formatCode="#,##0.0\ _K_č"/>
  </numFmts>
  <fonts count="30">
    <font>
      <sz val="12"/>
      <name val="formata"/>
    </font>
    <font>
      <sz val="12"/>
      <name val="formata"/>
    </font>
    <font>
      <u/>
      <sz val="12"/>
      <color indexed="8"/>
      <name val="formata"/>
    </font>
    <font>
      <b/>
      <sz val="18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formata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2"/>
      <name val="formata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8"/>
      <name val="formata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4"/>
      <name val="Arial"/>
      <family val="2"/>
      <charset val="238"/>
    </font>
    <font>
      <b/>
      <sz val="12"/>
      <color indexed="50"/>
      <name val="Arial"/>
      <family val="2"/>
      <charset val="238"/>
    </font>
    <font>
      <b/>
      <sz val="12"/>
      <color indexed="17"/>
      <name val="Arial"/>
      <family val="2"/>
    </font>
    <font>
      <i/>
      <sz val="14"/>
      <name val="Arial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  <font>
      <sz val="14"/>
      <name val="Arial Black"/>
      <family val="2"/>
      <charset val="238"/>
    </font>
    <font>
      <sz val="12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0" fontId="2" fillId="0" borderId="0" applyNumberFormat="0" applyBorder="0" applyAlignment="0" applyProtection="0">
      <alignment vertical="top"/>
      <protection locked="0"/>
    </xf>
    <xf numFmtId="0" fontId="1" fillId="0" borderId="0"/>
  </cellStyleXfs>
  <cellXfs count="115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left"/>
    </xf>
    <xf numFmtId="166" fontId="5" fillId="0" borderId="11" xfId="0" applyNumberFormat="1" applyFont="1" applyBorder="1" applyAlignment="1">
      <alignment horizontal="center"/>
    </xf>
    <xf numFmtId="4" fontId="5" fillId="0" borderId="11" xfId="0" applyNumberFormat="1" applyFont="1" applyBorder="1" applyAlignment="1" applyProtection="1">
      <alignment horizontal="left"/>
      <protection locked="0"/>
    </xf>
    <xf numFmtId="4" fontId="5" fillId="0" borderId="1" xfId="0" applyNumberFormat="1" applyFont="1" applyBorder="1" applyAlignment="1">
      <alignment horizontal="left"/>
    </xf>
    <xf numFmtId="0" fontId="6" fillId="0" borderId="0" xfId="0" applyFont="1" applyBorder="1"/>
    <xf numFmtId="0" fontId="7" fillId="0" borderId="13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14" fontId="10" fillId="0" borderId="16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4" fontId="11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166" fontId="11" fillId="0" borderId="5" xfId="0" applyNumberFormat="1" applyFont="1" applyBorder="1" applyAlignment="1">
      <alignment horizontal="center" vertical="center" wrapText="1"/>
    </xf>
    <xf numFmtId="164" fontId="11" fillId="0" borderId="5" xfId="0" applyNumberFormat="1" applyFont="1" applyBorder="1" applyAlignment="1" applyProtection="1">
      <alignment horizontal="center" vertical="center" wrapText="1"/>
      <protection locked="0"/>
    </xf>
    <xf numFmtId="41" fontId="11" fillId="0" borderId="5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3" fillId="0" borderId="18" xfId="2" applyFont="1" applyBorder="1" applyAlignment="1" applyProtection="1">
      <alignment wrapText="1"/>
    </xf>
    <xf numFmtId="166" fontId="11" fillId="0" borderId="18" xfId="0" applyNumberFormat="1" applyFont="1" applyBorder="1" applyAlignment="1">
      <alignment horizontal="center" vertical="center" wrapText="1"/>
    </xf>
    <xf numFmtId="164" fontId="11" fillId="0" borderId="18" xfId="0" applyNumberFormat="1" applyFont="1" applyBorder="1" applyAlignment="1" applyProtection="1">
      <alignment horizontal="center" vertical="center" wrapText="1"/>
      <protection locked="0"/>
    </xf>
    <xf numFmtId="37" fontId="14" fillId="0" borderId="18" xfId="0" applyNumberFormat="1" applyFont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wrapText="1"/>
    </xf>
    <xf numFmtId="166" fontId="15" fillId="2" borderId="8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 applyProtection="1">
      <alignment horizontal="center" vertical="center"/>
      <protection locked="0"/>
    </xf>
    <xf numFmtId="164" fontId="17" fillId="2" borderId="8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0" fontId="15" fillId="0" borderId="9" xfId="0" applyFont="1" applyBorder="1" applyAlignment="1">
      <alignment horizontal="center" vertical="center"/>
    </xf>
    <xf numFmtId="166" fontId="15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164" fontId="18" fillId="0" borderId="17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wrapText="1"/>
    </xf>
    <xf numFmtId="0" fontId="19" fillId="0" borderId="8" xfId="3" applyFont="1" applyBorder="1" applyAlignment="1">
      <alignment horizontal="center"/>
    </xf>
    <xf numFmtId="0" fontId="20" fillId="0" borderId="8" xfId="0" applyFont="1" applyBorder="1" applyAlignment="1">
      <alignment horizontal="right"/>
    </xf>
    <xf numFmtId="165" fontId="20" fillId="0" borderId="8" xfId="0" applyNumberFormat="1" applyFont="1" applyBorder="1" applyAlignment="1">
      <alignment horizontal="right"/>
    </xf>
    <xf numFmtId="0" fontId="19" fillId="0" borderId="8" xfId="0" applyFont="1" applyBorder="1" applyAlignment="1">
      <alignment horizontal="center"/>
    </xf>
    <xf numFmtId="0" fontId="20" fillId="0" borderId="8" xfId="0" applyFont="1" applyBorder="1" applyAlignment="1">
      <alignment horizontal="left" wrapText="1"/>
    </xf>
    <xf numFmtId="0" fontId="9" fillId="0" borderId="8" xfId="0" applyFont="1" applyBorder="1" applyAlignment="1">
      <alignment horizontal="center" wrapText="1"/>
    </xf>
    <xf numFmtId="0" fontId="21" fillId="0" borderId="8" xfId="0" applyFont="1" applyBorder="1"/>
    <xf numFmtId="0" fontId="20" fillId="0" borderId="8" xfId="0" applyFont="1" applyBorder="1" applyAlignment="1">
      <alignment horizontal="center"/>
    </xf>
    <xf numFmtId="0" fontId="20" fillId="0" borderId="8" xfId="3" applyFont="1" applyBorder="1" applyAlignment="1">
      <alignment horizontal="left" wrapText="1"/>
    </xf>
    <xf numFmtId="0" fontId="7" fillId="0" borderId="12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wrapText="1"/>
    </xf>
    <xf numFmtId="0" fontId="7" fillId="0" borderId="11" xfId="0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/>
    </xf>
    <xf numFmtId="164" fontId="7" fillId="0" borderId="11" xfId="0" applyNumberFormat="1" applyFont="1" applyFill="1" applyBorder="1" applyAlignment="1" applyProtection="1">
      <alignment horizontal="center" vertical="center"/>
      <protection locked="0"/>
    </xf>
    <xf numFmtId="164" fontId="23" fillId="0" borderId="1" xfId="0" applyNumberFormat="1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wrapText="1"/>
    </xf>
    <xf numFmtId="0" fontId="7" fillId="3" borderId="11" xfId="0" applyFont="1" applyFill="1" applyBorder="1" applyAlignment="1">
      <alignment horizontal="center" vertical="center"/>
    </xf>
    <xf numFmtId="166" fontId="7" fillId="3" borderId="11" xfId="0" applyNumberFormat="1" applyFont="1" applyFill="1" applyBorder="1" applyAlignment="1">
      <alignment horizontal="center" vertical="center"/>
    </xf>
    <xf numFmtId="164" fontId="7" fillId="3" borderId="11" xfId="0" applyNumberFormat="1" applyFont="1" applyFill="1" applyBorder="1" applyAlignment="1" applyProtection="1">
      <alignment horizontal="center" vertical="center"/>
      <protection locked="0"/>
    </xf>
    <xf numFmtId="164" fontId="23" fillId="3" borderId="1" xfId="0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20" fillId="0" borderId="8" xfId="3" applyFont="1" applyBorder="1" applyAlignment="1">
      <alignment horizontal="right"/>
    </xf>
    <xf numFmtId="165" fontId="20" fillId="0" borderId="8" xfId="1" applyNumberFormat="1" applyFont="1" applyBorder="1" applyAlignment="1"/>
    <xf numFmtId="165" fontId="20" fillId="0" borderId="8" xfId="3" applyNumberFormat="1" applyFont="1" applyBorder="1" applyAlignment="1">
      <alignment horizontal="right"/>
    </xf>
    <xf numFmtId="0" fontId="15" fillId="0" borderId="8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vertical="top" wrapText="1"/>
    </xf>
    <xf numFmtId="0" fontId="20" fillId="0" borderId="8" xfId="0" applyFont="1" applyBorder="1"/>
    <xf numFmtId="165" fontId="24" fillId="0" borderId="8" xfId="3" applyNumberFormat="1" applyFont="1" applyBorder="1" applyAlignment="1">
      <alignment horizontal="right"/>
    </xf>
    <xf numFmtId="0" fontId="15" fillId="0" borderId="14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wrapText="1"/>
    </xf>
    <xf numFmtId="0" fontId="15" fillId="0" borderId="9" xfId="0" applyFont="1" applyFill="1" applyBorder="1" applyAlignment="1">
      <alignment horizontal="center" vertical="center"/>
    </xf>
    <xf numFmtId="166" fontId="15" fillId="0" borderId="9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23" fillId="0" borderId="17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5" fillId="3" borderId="15" xfId="0" applyFont="1" applyFill="1" applyBorder="1" applyAlignment="1">
      <alignment horizontal="center" vertical="center"/>
    </xf>
    <xf numFmtId="0" fontId="25" fillId="3" borderId="10" xfId="0" applyFont="1" applyFill="1" applyBorder="1" applyAlignment="1">
      <alignment wrapText="1"/>
    </xf>
    <xf numFmtId="0" fontId="15" fillId="3" borderId="10" xfId="0" applyFont="1" applyFill="1" applyBorder="1" applyAlignment="1">
      <alignment horizontal="center" vertical="center"/>
    </xf>
    <xf numFmtId="166" fontId="15" fillId="3" borderId="10" xfId="0" applyNumberFormat="1" applyFont="1" applyFill="1" applyBorder="1" applyAlignment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164" fontId="8" fillId="3" borderId="16" xfId="0" applyNumberFormat="1" applyFont="1" applyFill="1" applyBorder="1" applyAlignment="1">
      <alignment horizontal="center" vertical="center"/>
    </xf>
    <xf numFmtId="165" fontId="20" fillId="0" borderId="8" xfId="1" applyNumberFormat="1" applyFont="1" applyBorder="1" applyAlignment="1">
      <alignment horizontal="right"/>
    </xf>
    <xf numFmtId="0" fontId="20" fillId="0" borderId="8" xfId="3" applyFont="1" applyFill="1" applyBorder="1" applyAlignment="1">
      <alignment horizontal="left" vertical="top" wrapText="1"/>
    </xf>
    <xf numFmtId="0" fontId="19" fillId="0" borderId="8" xfId="3" applyFont="1" applyFill="1" applyBorder="1" applyAlignment="1">
      <alignment horizontal="center" vertical="top" wrapText="1"/>
    </xf>
    <xf numFmtId="0" fontId="20" fillId="0" borderId="8" xfId="3" applyFont="1" applyFill="1" applyBorder="1" applyAlignment="1">
      <alignment horizontal="right" vertical="top" wrapText="1"/>
    </xf>
    <xf numFmtId="165" fontId="20" fillId="0" borderId="8" xfId="1" applyNumberFormat="1" applyFont="1" applyFill="1" applyBorder="1" applyAlignment="1">
      <alignment horizontal="right" vertical="top" wrapText="1"/>
    </xf>
    <xf numFmtId="165" fontId="20" fillId="0" borderId="8" xfId="3" applyNumberFormat="1" applyFont="1" applyFill="1" applyBorder="1" applyAlignment="1">
      <alignment horizontal="right" vertical="top" wrapText="1"/>
    </xf>
    <xf numFmtId="1" fontId="6" fillId="0" borderId="8" xfId="0" applyNumberFormat="1" applyFont="1" applyBorder="1" applyAlignment="1">
      <alignment wrapText="1"/>
    </xf>
    <xf numFmtId="0" fontId="7" fillId="0" borderId="8" xfId="3" applyFont="1" applyBorder="1" applyAlignment="1">
      <alignment horizontal="left" wrapText="1"/>
    </xf>
    <xf numFmtId="0" fontId="22" fillId="0" borderId="9" xfId="0" applyFont="1" applyFill="1" applyBorder="1" applyAlignment="1">
      <alignment wrapText="1"/>
    </xf>
    <xf numFmtId="1" fontId="6" fillId="0" borderId="8" xfId="0" applyNumberFormat="1" applyFont="1" applyBorder="1" applyAlignment="1">
      <alignment horizontal="left" wrapText="1"/>
    </xf>
    <xf numFmtId="0" fontId="20" fillId="0" borderId="14" xfId="0" applyFont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1" fontId="24" fillId="0" borderId="8" xfId="3" applyNumberFormat="1" applyFont="1" applyBorder="1" applyAlignment="1">
      <alignment horizontal="center"/>
    </xf>
    <xf numFmtId="0" fontId="22" fillId="3" borderId="10" xfId="0" applyFont="1" applyFill="1" applyBorder="1" applyAlignment="1">
      <alignment wrapText="1"/>
    </xf>
    <xf numFmtId="0" fontId="7" fillId="0" borderId="6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/>
    </xf>
    <xf numFmtId="166" fontId="15" fillId="0" borderId="6" xfId="0" applyNumberFormat="1" applyFont="1" applyFill="1" applyBorder="1" applyAlignment="1">
      <alignment horizontal="center" vertical="center"/>
    </xf>
    <xf numFmtId="41" fontId="27" fillId="0" borderId="15" xfId="0" applyNumberFormat="1" applyFont="1" applyFill="1" applyBorder="1" applyAlignment="1" applyProtection="1">
      <alignment horizontal="center" vertical="center"/>
      <protection locked="0"/>
    </xf>
    <xf numFmtId="164" fontId="17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166" fontId="6" fillId="0" borderId="0" xfId="0" applyNumberFormat="1" applyFont="1"/>
    <xf numFmtId="0" fontId="6" fillId="0" borderId="0" xfId="0" applyFont="1" applyProtection="1">
      <protection locked="0"/>
    </xf>
    <xf numFmtId="165" fontId="20" fillId="0" borderId="8" xfId="0" applyNumberFormat="1" applyFont="1" applyFill="1" applyBorder="1" applyAlignment="1">
      <alignment horizontal="right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65" fontId="20" fillId="0" borderId="8" xfId="1" applyNumberFormat="1" applyFont="1" applyFill="1" applyBorder="1" applyAlignment="1"/>
    <xf numFmtId="0" fontId="29" fillId="0" borderId="0" xfId="0" applyFont="1" applyFill="1" applyBorder="1" applyAlignment="1"/>
    <xf numFmtId="0" fontId="28" fillId="0" borderId="0" xfId="0" applyFont="1" applyFill="1" applyBorder="1" applyAlignment="1"/>
    <xf numFmtId="3" fontId="8" fillId="0" borderId="19" xfId="0" applyNumberFormat="1" applyFont="1" applyFill="1" applyBorder="1" applyAlignment="1">
      <alignment horizontal="left"/>
    </xf>
    <xf numFmtId="0" fontId="16" fillId="0" borderId="11" xfId="0" applyFont="1" applyBorder="1" applyAlignment="1">
      <alignment horizontal="left" wrapText="1"/>
    </xf>
    <xf numFmtId="166" fontId="9" fillId="0" borderId="10" xfId="0" applyNumberFormat="1" applyFont="1" applyBorder="1" applyAlignment="1">
      <alignment horizontal="center"/>
    </xf>
    <xf numFmtId="0" fontId="6" fillId="0" borderId="10" xfId="0" applyFont="1" applyBorder="1" applyAlignment="1"/>
  </cellXfs>
  <cellStyles count="4">
    <cellStyle name="čárky_List1" xfId="1" xr:uid="{00000000-0005-0000-0000-000000000000}"/>
    <cellStyle name="Hypertextový odkaz" xfId="2" builtinId="8"/>
    <cellStyle name="Normální" xfId="0" builtinId="0"/>
    <cellStyle name="normální_List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67</xdr:row>
      <xdr:rowOff>0</xdr:rowOff>
    </xdr:from>
    <xdr:to>
      <xdr:col>1</xdr:col>
      <xdr:colOff>495300</xdr:colOff>
      <xdr:row>67</xdr:row>
      <xdr:rowOff>0</xdr:rowOff>
    </xdr:to>
    <xdr:sp macro="" textlink="">
      <xdr:nvSpPr>
        <xdr:cNvPr id="2393" name="Line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102</xdr:row>
      <xdr:rowOff>0</xdr:rowOff>
    </xdr:from>
    <xdr:to>
      <xdr:col>1</xdr:col>
      <xdr:colOff>495300</xdr:colOff>
      <xdr:row>102</xdr:row>
      <xdr:rowOff>0</xdr:rowOff>
    </xdr:to>
    <xdr:sp macro="" textlink="">
      <xdr:nvSpPr>
        <xdr:cNvPr id="2394" name="Line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102</xdr:row>
      <xdr:rowOff>0</xdr:rowOff>
    </xdr:from>
    <xdr:to>
      <xdr:col>1</xdr:col>
      <xdr:colOff>495300</xdr:colOff>
      <xdr:row>102</xdr:row>
      <xdr:rowOff>0</xdr:rowOff>
    </xdr:to>
    <xdr:sp macro="" textlink="">
      <xdr:nvSpPr>
        <xdr:cNvPr id="2395" name="Line 18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70</xdr:row>
      <xdr:rowOff>0</xdr:rowOff>
    </xdr:from>
    <xdr:to>
      <xdr:col>1</xdr:col>
      <xdr:colOff>495300</xdr:colOff>
      <xdr:row>70</xdr:row>
      <xdr:rowOff>0</xdr:rowOff>
    </xdr:to>
    <xdr:sp macro="" textlink="">
      <xdr:nvSpPr>
        <xdr:cNvPr id="2396" name="Line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70</xdr:row>
      <xdr:rowOff>0</xdr:rowOff>
    </xdr:from>
    <xdr:to>
      <xdr:col>1</xdr:col>
      <xdr:colOff>495300</xdr:colOff>
      <xdr:row>70</xdr:row>
      <xdr:rowOff>0</xdr:rowOff>
    </xdr:to>
    <xdr:sp macro="" textlink="">
      <xdr:nvSpPr>
        <xdr:cNvPr id="2397" name="Line 2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8"/>
  <sheetViews>
    <sheetView showGridLines="0" tabSelected="1" zoomScale="75" zoomScaleNormal="75" zoomScaleSheetLayoutView="100" workbookViewId="0">
      <pane ySplit="4" topLeftCell="A10" activePane="bottomLeft" state="frozen"/>
      <selection pane="bottomLeft" activeCell="B14" sqref="B14"/>
    </sheetView>
  </sheetViews>
  <sheetFormatPr defaultRowHeight="15"/>
  <cols>
    <col min="1" max="1" width="7.77734375" style="102" customWidth="1"/>
    <col min="2" max="2" width="47.5546875" style="103" customWidth="1"/>
    <col min="3" max="3" width="7" style="103" customWidth="1"/>
    <col min="4" max="4" width="8.5546875" style="104" customWidth="1"/>
    <col min="5" max="5" width="10.21875" style="105" customWidth="1"/>
    <col min="6" max="6" width="18.33203125" style="103" customWidth="1"/>
    <col min="7" max="16384" width="8.88671875" style="6"/>
  </cols>
  <sheetData>
    <row r="1" spans="1:6" ht="62.25">
      <c r="A1" s="1"/>
      <c r="B1" s="112" t="s">
        <v>67</v>
      </c>
      <c r="C1" s="2" t="s">
        <v>60</v>
      </c>
      <c r="D1" s="3"/>
      <c r="E1" s="4"/>
      <c r="F1" s="5"/>
    </row>
    <row r="2" spans="1:6" ht="30" customHeight="1">
      <c r="A2" s="7"/>
      <c r="B2" s="109" t="s">
        <v>66</v>
      </c>
      <c r="C2" s="109"/>
      <c r="D2" s="110"/>
      <c r="E2" s="110"/>
      <c r="F2" s="111"/>
    </row>
    <row r="3" spans="1:6" ht="30.75" customHeight="1" thickBot="1">
      <c r="A3" s="7"/>
      <c r="B3" s="8" t="s">
        <v>68</v>
      </c>
      <c r="C3" s="113" t="s">
        <v>42</v>
      </c>
      <c r="D3" s="114"/>
      <c r="E3" s="114"/>
      <c r="F3" s="9">
        <v>44846</v>
      </c>
    </row>
    <row r="4" spans="1:6" ht="24.75" thickBot="1">
      <c r="A4" s="10" t="s">
        <v>54</v>
      </c>
      <c r="B4" s="11" t="s">
        <v>55</v>
      </c>
      <c r="C4" s="12" t="s">
        <v>56</v>
      </c>
      <c r="D4" s="13" t="s">
        <v>57</v>
      </c>
      <c r="E4" s="14" t="s">
        <v>58</v>
      </c>
      <c r="F4" s="15" t="s">
        <v>59</v>
      </c>
    </row>
    <row r="5" spans="1:6" ht="23.25">
      <c r="A5" s="16"/>
      <c r="B5" s="17" t="s">
        <v>1</v>
      </c>
      <c r="C5" s="16"/>
      <c r="D5" s="18"/>
      <c r="E5" s="19"/>
      <c r="F5" s="20"/>
    </row>
    <row r="6" spans="1:6" ht="19.5" customHeight="1">
      <c r="A6" s="21">
        <v>443</v>
      </c>
      <c r="B6" s="22" t="str">
        <f>B13</f>
        <v>Spínací zařízení</v>
      </c>
      <c r="C6" s="21"/>
      <c r="D6" s="23"/>
      <c r="E6" s="24"/>
      <c r="F6" s="25">
        <f>F32</f>
        <v>0</v>
      </c>
    </row>
    <row r="7" spans="1:6" ht="18" customHeight="1">
      <c r="A7" s="21">
        <v>444</v>
      </c>
      <c r="B7" s="22" t="str">
        <f>B34</f>
        <v>Rozvody elektrické energie</v>
      </c>
      <c r="C7" s="21"/>
      <c r="D7" s="23"/>
      <c r="E7" s="24"/>
      <c r="F7" s="25">
        <f>F68</f>
        <v>0</v>
      </c>
    </row>
    <row r="8" spans="1:6" ht="18" customHeight="1">
      <c r="A8" s="21">
        <v>444</v>
      </c>
      <c r="B8" s="22" t="str">
        <f>B70</f>
        <v>Montáž rozvodů elektrické energie</v>
      </c>
      <c r="C8" s="21"/>
      <c r="D8" s="23"/>
      <c r="E8" s="24"/>
      <c r="F8" s="25">
        <f>F94</f>
        <v>0</v>
      </c>
    </row>
    <row r="9" spans="1:6" ht="18" customHeight="1">
      <c r="A9" s="21">
        <v>445</v>
      </c>
      <c r="B9" s="22" t="str">
        <f>B96</f>
        <v>Osvětlení</v>
      </c>
      <c r="C9" s="21"/>
      <c r="D9" s="23"/>
      <c r="E9" s="24"/>
      <c r="F9" s="25">
        <f>F100</f>
        <v>0</v>
      </c>
    </row>
    <row r="10" spans="1:6" ht="18" customHeight="1" thickBot="1">
      <c r="A10" s="21">
        <v>445</v>
      </c>
      <c r="B10" s="22" t="str">
        <f>B102</f>
        <v>Montáž osvětlení</v>
      </c>
      <c r="C10" s="21"/>
      <c r="D10" s="23"/>
      <c r="E10" s="24"/>
      <c r="F10" s="25">
        <f>F106</f>
        <v>0</v>
      </c>
    </row>
    <row r="11" spans="1:6" ht="23.25" customHeight="1" thickBot="1">
      <c r="A11" s="26"/>
      <c r="B11" s="27" t="s">
        <v>0</v>
      </c>
      <c r="C11" s="26"/>
      <c r="D11" s="28"/>
      <c r="E11" s="29"/>
      <c r="F11" s="30">
        <f>SUM(F6:F10)</f>
        <v>0</v>
      </c>
    </row>
    <row r="12" spans="1:6" ht="18" customHeight="1" thickBot="1">
      <c r="A12" s="54"/>
      <c r="B12" s="55"/>
      <c r="C12" s="56"/>
      <c r="D12" s="57"/>
      <c r="E12" s="58"/>
      <c r="F12" s="59"/>
    </row>
    <row r="13" spans="1:6" ht="16.5" thickBot="1">
      <c r="A13" s="31">
        <v>443</v>
      </c>
      <c r="B13" s="32" t="s">
        <v>43</v>
      </c>
      <c r="C13" s="33"/>
      <c r="D13" s="34"/>
      <c r="E13" s="35"/>
      <c r="F13" s="36"/>
    </row>
    <row r="14" spans="1:6" ht="16.5" thickBot="1">
      <c r="A14" s="37"/>
      <c r="B14" s="44" t="s">
        <v>69</v>
      </c>
      <c r="C14" s="45"/>
      <c r="D14" s="46"/>
      <c r="E14" s="46"/>
      <c r="F14" s="46"/>
    </row>
    <row r="15" spans="1:6" ht="15.75" thickBot="1">
      <c r="A15" s="37">
        <v>443.00009999999997</v>
      </c>
      <c r="B15" s="43" t="s">
        <v>70</v>
      </c>
      <c r="C15" s="42" t="s">
        <v>4</v>
      </c>
      <c r="D15" s="40">
        <v>1</v>
      </c>
      <c r="E15" s="41"/>
      <c r="F15" s="41">
        <f t="shared" ref="F15" si="0">D15*E15</f>
        <v>0</v>
      </c>
    </row>
    <row r="16" spans="1:6" ht="15.75" thickBot="1">
      <c r="A16" s="37">
        <v>443.00020000000001</v>
      </c>
      <c r="B16" s="38" t="s">
        <v>40</v>
      </c>
      <c r="C16" s="42" t="s">
        <v>4</v>
      </c>
      <c r="D16" s="40">
        <v>1</v>
      </c>
      <c r="E16" s="106"/>
      <c r="F16" s="41">
        <f>D16*E16</f>
        <v>0</v>
      </c>
    </row>
    <row r="17" spans="1:6" ht="15.75" thickBot="1">
      <c r="A17" s="37">
        <v>443.00029999999998</v>
      </c>
      <c r="B17" s="38" t="s">
        <v>41</v>
      </c>
      <c r="C17" s="42" t="s">
        <v>4</v>
      </c>
      <c r="D17" s="40">
        <v>1</v>
      </c>
      <c r="E17" s="106"/>
      <c r="F17" s="41">
        <f>D17*E17</f>
        <v>0</v>
      </c>
    </row>
    <row r="18" spans="1:6" ht="30.75" thickBot="1">
      <c r="A18" s="37">
        <v>443.00040000000001</v>
      </c>
      <c r="B18" s="38" t="s">
        <v>99</v>
      </c>
      <c r="C18" s="39" t="s">
        <v>62</v>
      </c>
      <c r="D18" s="62">
        <v>1</v>
      </c>
      <c r="E18" s="82"/>
      <c r="F18" s="64">
        <f t="shared" ref="F18" si="1">D18*E18</f>
        <v>0</v>
      </c>
    </row>
    <row r="19" spans="1:6" ht="16.5" thickBot="1">
      <c r="A19" s="37"/>
      <c r="B19" s="44" t="s">
        <v>71</v>
      </c>
      <c r="C19" s="45"/>
      <c r="D19" s="46"/>
      <c r="E19" s="46"/>
      <c r="F19" s="46"/>
    </row>
    <row r="20" spans="1:6" ht="30.75" thickBot="1">
      <c r="A20" s="37">
        <v>443.00049999999999</v>
      </c>
      <c r="B20" s="38" t="s">
        <v>72</v>
      </c>
      <c r="C20" s="42" t="s">
        <v>4</v>
      </c>
      <c r="D20" s="40">
        <v>1</v>
      </c>
      <c r="E20" s="41"/>
      <c r="F20" s="41">
        <f t="shared" ref="F20" si="2">D20*E20</f>
        <v>0</v>
      </c>
    </row>
    <row r="21" spans="1:6" ht="15.75" thickBot="1">
      <c r="A21" s="37">
        <v>443.00060000000002</v>
      </c>
      <c r="B21" s="38" t="s">
        <v>73</v>
      </c>
      <c r="C21" s="42" t="s">
        <v>4</v>
      </c>
      <c r="D21" s="40">
        <v>1</v>
      </c>
      <c r="E21" s="41"/>
      <c r="F21" s="41">
        <f t="shared" ref="F21" si="3">D21*E21</f>
        <v>0</v>
      </c>
    </row>
    <row r="22" spans="1:6" ht="15.75" thickBot="1">
      <c r="A22" s="37">
        <v>443.00069999999999</v>
      </c>
      <c r="B22" s="38" t="s">
        <v>39</v>
      </c>
      <c r="C22" s="42" t="s">
        <v>4</v>
      </c>
      <c r="D22" s="40">
        <v>6</v>
      </c>
      <c r="E22" s="41"/>
      <c r="F22" s="41">
        <f t="shared" ref="F22:F23" si="4">D22*E22</f>
        <v>0</v>
      </c>
    </row>
    <row r="23" spans="1:6" ht="15.75" thickBot="1">
      <c r="A23" s="37">
        <v>443.00080000000003</v>
      </c>
      <c r="B23" s="38" t="s">
        <v>74</v>
      </c>
      <c r="C23" s="42" t="s">
        <v>4</v>
      </c>
      <c r="D23" s="40">
        <v>1</v>
      </c>
      <c r="E23" s="41"/>
      <c r="F23" s="41">
        <f t="shared" si="4"/>
        <v>0</v>
      </c>
    </row>
    <row r="24" spans="1:6" ht="15.75" thickBot="1">
      <c r="A24" s="37">
        <v>443.0009</v>
      </c>
      <c r="B24" s="38" t="s">
        <v>75</v>
      </c>
      <c r="C24" s="42" t="s">
        <v>4</v>
      </c>
      <c r="D24" s="40">
        <v>1</v>
      </c>
      <c r="E24" s="41"/>
      <c r="F24" s="41">
        <f t="shared" ref="F24" si="5">D24*E24</f>
        <v>0</v>
      </c>
    </row>
    <row r="25" spans="1:6" ht="15.75" thickBot="1">
      <c r="A25" s="37">
        <v>443.00099999999998</v>
      </c>
      <c r="B25" s="38" t="s">
        <v>76</v>
      </c>
      <c r="C25" s="42" t="s">
        <v>4</v>
      </c>
      <c r="D25" s="40">
        <v>5</v>
      </c>
      <c r="E25" s="41"/>
      <c r="F25" s="41">
        <f t="shared" ref="F25:F28" si="6">D25*E25</f>
        <v>0</v>
      </c>
    </row>
    <row r="26" spans="1:6" ht="15.75" thickBot="1">
      <c r="A26" s="37">
        <v>443.00110000000001</v>
      </c>
      <c r="B26" s="38" t="s">
        <v>77</v>
      </c>
      <c r="C26" s="42" t="s">
        <v>4</v>
      </c>
      <c r="D26" s="40">
        <v>3</v>
      </c>
      <c r="E26" s="41"/>
      <c r="F26" s="41">
        <f t="shared" si="6"/>
        <v>0</v>
      </c>
    </row>
    <row r="27" spans="1:6" ht="15.75" thickBot="1">
      <c r="A27" s="37">
        <v>443.00119999999998</v>
      </c>
      <c r="B27" s="43" t="s">
        <v>79</v>
      </c>
      <c r="C27" s="42" t="s">
        <v>4</v>
      </c>
      <c r="D27" s="40">
        <v>1</v>
      </c>
      <c r="E27" s="41"/>
      <c r="F27" s="41">
        <f>D27*E27</f>
        <v>0</v>
      </c>
    </row>
    <row r="28" spans="1:6" ht="15.75" thickBot="1">
      <c r="A28" s="37">
        <v>443.00130000000001</v>
      </c>
      <c r="B28" s="38" t="s">
        <v>78</v>
      </c>
      <c r="C28" s="42" t="s">
        <v>4</v>
      </c>
      <c r="D28" s="40">
        <v>1</v>
      </c>
      <c r="E28" s="41"/>
      <c r="F28" s="41">
        <f t="shared" si="6"/>
        <v>0</v>
      </c>
    </row>
    <row r="29" spans="1:6" ht="15.75" thickBot="1">
      <c r="A29" s="37">
        <v>443.00139999999999</v>
      </c>
      <c r="B29" s="43" t="s">
        <v>80</v>
      </c>
      <c r="C29" s="42" t="s">
        <v>4</v>
      </c>
      <c r="D29" s="40">
        <v>3</v>
      </c>
      <c r="E29" s="106"/>
      <c r="F29" s="41">
        <f>D29*E29</f>
        <v>0</v>
      </c>
    </row>
    <row r="30" spans="1:6" ht="15.75" thickBot="1">
      <c r="A30" s="37">
        <v>443.00150000000002</v>
      </c>
      <c r="B30" s="38" t="s">
        <v>40</v>
      </c>
      <c r="C30" s="42" t="s">
        <v>4</v>
      </c>
      <c r="D30" s="40">
        <v>1</v>
      </c>
      <c r="E30" s="106"/>
      <c r="F30" s="41">
        <f>D30*E30</f>
        <v>0</v>
      </c>
    </row>
    <row r="31" spans="1:6" ht="15.75" thickBot="1">
      <c r="A31" s="37">
        <v>443.0016</v>
      </c>
      <c r="B31" s="38" t="s">
        <v>41</v>
      </c>
      <c r="C31" s="42" t="s">
        <v>4</v>
      </c>
      <c r="D31" s="40">
        <v>1</v>
      </c>
      <c r="E31" s="106"/>
      <c r="F31" s="41">
        <f>D31*E31</f>
        <v>0</v>
      </c>
    </row>
    <row r="32" spans="1:6" ht="18.75" thickBot="1">
      <c r="A32" s="48"/>
      <c r="B32" s="49" t="s">
        <v>3</v>
      </c>
      <c r="C32" s="50"/>
      <c r="D32" s="51"/>
      <c r="E32" s="52"/>
      <c r="F32" s="53">
        <f>SUM(F14:F31)</f>
        <v>0</v>
      </c>
    </row>
    <row r="33" spans="1:6" ht="18.75" thickBot="1">
      <c r="A33" s="54"/>
      <c r="B33" s="55"/>
      <c r="C33" s="56"/>
      <c r="D33" s="57"/>
      <c r="E33" s="57"/>
      <c r="F33" s="59"/>
    </row>
    <row r="34" spans="1:6" ht="16.5" thickBot="1">
      <c r="A34" s="60">
        <v>444</v>
      </c>
      <c r="B34" s="32" t="s">
        <v>44</v>
      </c>
      <c r="C34" s="33"/>
      <c r="D34" s="34"/>
      <c r="E34" s="107"/>
      <c r="F34" s="61"/>
    </row>
    <row r="35" spans="1:6" ht="15.75" thickBot="1">
      <c r="A35" s="60">
        <v>444.00009999999997</v>
      </c>
      <c r="B35" s="47" t="s">
        <v>81</v>
      </c>
      <c r="C35" s="39" t="s">
        <v>4</v>
      </c>
      <c r="D35" s="62">
        <v>6</v>
      </c>
      <c r="E35" s="108"/>
      <c r="F35" s="64">
        <f>D35*E35</f>
        <v>0</v>
      </c>
    </row>
    <row r="36" spans="1:6" ht="15.75" thickBot="1">
      <c r="A36" s="60">
        <v>444.00020000000001</v>
      </c>
      <c r="B36" s="47" t="s">
        <v>61</v>
      </c>
      <c r="C36" s="39" t="s">
        <v>4</v>
      </c>
      <c r="D36" s="62">
        <v>2</v>
      </c>
      <c r="E36" s="108"/>
      <c r="F36" s="64">
        <f t="shared" ref="F36" si="7">D36*E36</f>
        <v>0</v>
      </c>
    </row>
    <row r="37" spans="1:6" ht="30.75" thickBot="1">
      <c r="A37" s="60">
        <v>444.00029999999998</v>
      </c>
      <c r="B37" s="47" t="s">
        <v>82</v>
      </c>
      <c r="C37" s="39" t="s">
        <v>5</v>
      </c>
      <c r="D37" s="62">
        <v>60</v>
      </c>
      <c r="E37" s="108"/>
      <c r="F37" s="64">
        <f t="shared" ref="F37:F39" si="8">D37*E37</f>
        <v>0</v>
      </c>
    </row>
    <row r="38" spans="1:6" ht="15.75" thickBot="1">
      <c r="A38" s="60">
        <v>444.00040000000001</v>
      </c>
      <c r="B38" s="47" t="s">
        <v>6</v>
      </c>
      <c r="C38" s="39" t="s">
        <v>4</v>
      </c>
      <c r="D38" s="62">
        <v>100</v>
      </c>
      <c r="E38" s="63"/>
      <c r="F38" s="64">
        <f t="shared" si="8"/>
        <v>0</v>
      </c>
    </row>
    <row r="39" spans="1:6" ht="15.75" thickBot="1">
      <c r="A39" s="60">
        <v>444.00049999999999</v>
      </c>
      <c r="B39" s="47" t="s">
        <v>7</v>
      </c>
      <c r="C39" s="39" t="s">
        <v>4</v>
      </c>
      <c r="D39" s="62">
        <v>100</v>
      </c>
      <c r="E39" s="63"/>
      <c r="F39" s="64">
        <f t="shared" si="8"/>
        <v>0</v>
      </c>
    </row>
    <row r="40" spans="1:6" ht="15.75" thickBot="1">
      <c r="A40" s="60">
        <v>444.00060000000002</v>
      </c>
      <c r="B40" s="47" t="s">
        <v>8</v>
      </c>
      <c r="C40" s="39" t="s">
        <v>4</v>
      </c>
      <c r="D40" s="62">
        <v>20</v>
      </c>
      <c r="E40" s="108"/>
      <c r="F40" s="64">
        <f t="shared" ref="F40:F48" si="9">D40*E40</f>
        <v>0</v>
      </c>
    </row>
    <row r="41" spans="1:6" ht="15.75" thickBot="1">
      <c r="A41" s="60">
        <v>444.00069999999999</v>
      </c>
      <c r="B41" s="47" t="s">
        <v>9</v>
      </c>
      <c r="C41" s="39" t="s">
        <v>4</v>
      </c>
      <c r="D41" s="62">
        <v>20</v>
      </c>
      <c r="E41" s="108"/>
      <c r="F41" s="64">
        <f t="shared" si="9"/>
        <v>0</v>
      </c>
    </row>
    <row r="42" spans="1:6" ht="15.75" thickBot="1">
      <c r="A42" s="60">
        <v>444.00080000000003</v>
      </c>
      <c r="B42" s="47" t="s">
        <v>83</v>
      </c>
      <c r="C42" s="39" t="s">
        <v>4</v>
      </c>
      <c r="D42" s="62">
        <v>40</v>
      </c>
      <c r="E42" s="108"/>
      <c r="F42" s="64">
        <f t="shared" ref="F42" si="10">D42*E42</f>
        <v>0</v>
      </c>
    </row>
    <row r="43" spans="1:6" ht="15.75" thickBot="1">
      <c r="A43" s="60">
        <v>444.0009</v>
      </c>
      <c r="B43" s="47" t="s">
        <v>84</v>
      </c>
      <c r="C43" s="39" t="s">
        <v>4</v>
      </c>
      <c r="D43" s="62">
        <v>30</v>
      </c>
      <c r="E43" s="108"/>
      <c r="F43" s="64">
        <f t="shared" si="9"/>
        <v>0</v>
      </c>
    </row>
    <row r="44" spans="1:6" ht="15.75" thickBot="1">
      <c r="A44" s="60">
        <v>444.00099999999998</v>
      </c>
      <c r="B44" s="47" t="s">
        <v>85</v>
      </c>
      <c r="C44" s="39" t="s">
        <v>4</v>
      </c>
      <c r="D44" s="62">
        <v>10</v>
      </c>
      <c r="E44" s="108"/>
      <c r="F44" s="64">
        <f t="shared" si="9"/>
        <v>0</v>
      </c>
    </row>
    <row r="45" spans="1:6" ht="15.75" thickBot="1">
      <c r="A45" s="60">
        <v>444.00110000000001</v>
      </c>
      <c r="B45" s="47" t="s">
        <v>63</v>
      </c>
      <c r="C45" s="39" t="s">
        <v>5</v>
      </c>
      <c r="D45" s="62">
        <v>24</v>
      </c>
      <c r="E45" s="108"/>
      <c r="F45" s="64">
        <f t="shared" si="9"/>
        <v>0</v>
      </c>
    </row>
    <row r="46" spans="1:6" ht="15.75" thickBot="1">
      <c r="A46" s="60">
        <v>444.00119999999998</v>
      </c>
      <c r="B46" s="47" t="s">
        <v>64</v>
      </c>
      <c r="C46" s="39" t="s">
        <v>4</v>
      </c>
      <c r="D46" s="62">
        <v>16</v>
      </c>
      <c r="E46" s="108"/>
      <c r="F46" s="64">
        <f t="shared" si="9"/>
        <v>0</v>
      </c>
    </row>
    <row r="47" spans="1:6" ht="15.75" thickBot="1">
      <c r="A47" s="60">
        <v>444.00130000000001</v>
      </c>
      <c r="B47" s="47" t="s">
        <v>65</v>
      </c>
      <c r="C47" s="39" t="s">
        <v>4</v>
      </c>
      <c r="D47" s="62">
        <v>16</v>
      </c>
      <c r="E47" s="108"/>
      <c r="F47" s="64">
        <f t="shared" si="9"/>
        <v>0</v>
      </c>
    </row>
    <row r="48" spans="1:6" ht="15.75" thickBot="1">
      <c r="A48" s="60">
        <v>444.00139999999999</v>
      </c>
      <c r="B48" s="47" t="s">
        <v>10</v>
      </c>
      <c r="C48" s="39" t="s">
        <v>11</v>
      </c>
      <c r="D48" s="62">
        <v>0.1</v>
      </c>
      <c r="E48" s="108"/>
      <c r="F48" s="64">
        <f t="shared" si="9"/>
        <v>0</v>
      </c>
    </row>
    <row r="49" spans="1:6" ht="15.75" thickBot="1">
      <c r="A49" s="60">
        <v>444.00150000000002</v>
      </c>
      <c r="B49" s="47" t="s">
        <v>12</v>
      </c>
      <c r="C49" s="39" t="s">
        <v>5</v>
      </c>
      <c r="D49" s="62">
        <v>50</v>
      </c>
      <c r="E49" s="108"/>
      <c r="F49" s="64">
        <f t="shared" ref="F49:F58" si="11">D49*E49</f>
        <v>0</v>
      </c>
    </row>
    <row r="50" spans="1:6" ht="15.75" thickBot="1">
      <c r="A50" s="60">
        <v>444.0016</v>
      </c>
      <c r="B50" s="47" t="s">
        <v>48</v>
      </c>
      <c r="C50" s="39" t="s">
        <v>5</v>
      </c>
      <c r="D50" s="62">
        <v>16</v>
      </c>
      <c r="E50" s="108"/>
      <c r="F50" s="64">
        <f>D50*E50</f>
        <v>0</v>
      </c>
    </row>
    <row r="51" spans="1:6" ht="15.75" thickBot="1">
      <c r="A51" s="60">
        <v>444.00170000000003</v>
      </c>
      <c r="B51" s="47" t="s">
        <v>13</v>
      </c>
      <c r="C51" s="39" t="s">
        <v>5</v>
      </c>
      <c r="D51" s="62">
        <v>8</v>
      </c>
      <c r="E51" s="108"/>
      <c r="F51" s="64">
        <f t="shared" si="11"/>
        <v>0</v>
      </c>
    </row>
    <row r="52" spans="1:6" ht="15.75" thickBot="1">
      <c r="A52" s="60">
        <v>444.00180000000103</v>
      </c>
      <c r="B52" s="47" t="s">
        <v>14</v>
      </c>
      <c r="C52" s="39" t="s">
        <v>5</v>
      </c>
      <c r="D52" s="62">
        <v>10</v>
      </c>
      <c r="E52" s="108"/>
      <c r="F52" s="64">
        <f t="shared" si="11"/>
        <v>0</v>
      </c>
    </row>
    <row r="53" spans="1:6" ht="15.75" thickBot="1">
      <c r="A53" s="60">
        <v>444.001900000001</v>
      </c>
      <c r="B53" s="47" t="s">
        <v>15</v>
      </c>
      <c r="C53" s="39" t="s">
        <v>5</v>
      </c>
      <c r="D53" s="62">
        <v>110</v>
      </c>
      <c r="E53" s="108"/>
      <c r="F53" s="64">
        <f t="shared" si="11"/>
        <v>0</v>
      </c>
    </row>
    <row r="54" spans="1:6" ht="15.75" thickBot="1">
      <c r="A54" s="60">
        <v>444.00200000000098</v>
      </c>
      <c r="B54" s="47" t="s">
        <v>16</v>
      </c>
      <c r="C54" s="39" t="s">
        <v>5</v>
      </c>
      <c r="D54" s="62">
        <v>35</v>
      </c>
      <c r="E54" s="108"/>
      <c r="F54" s="64">
        <f t="shared" si="11"/>
        <v>0</v>
      </c>
    </row>
    <row r="55" spans="1:6" ht="15.75" thickBot="1">
      <c r="A55" s="60">
        <v>444.00210000000101</v>
      </c>
      <c r="B55" s="47" t="s">
        <v>17</v>
      </c>
      <c r="C55" s="39" t="s">
        <v>5</v>
      </c>
      <c r="D55" s="62">
        <v>16</v>
      </c>
      <c r="E55" s="108"/>
      <c r="F55" s="64">
        <f t="shared" si="11"/>
        <v>0</v>
      </c>
    </row>
    <row r="56" spans="1:6" ht="15.75" thickBot="1">
      <c r="A56" s="60">
        <v>444.00220000000098</v>
      </c>
      <c r="B56" s="47" t="s">
        <v>49</v>
      </c>
      <c r="C56" s="39" t="s">
        <v>5</v>
      </c>
      <c r="D56" s="62">
        <v>16</v>
      </c>
      <c r="E56" s="108"/>
      <c r="F56" s="64">
        <f t="shared" si="11"/>
        <v>0</v>
      </c>
    </row>
    <row r="57" spans="1:6" ht="15.75" thickBot="1">
      <c r="A57" s="60">
        <v>444.00230000000101</v>
      </c>
      <c r="B57" s="47" t="s">
        <v>50</v>
      </c>
      <c r="C57" s="39" t="s">
        <v>5</v>
      </c>
      <c r="D57" s="62">
        <v>4</v>
      </c>
      <c r="E57" s="108"/>
      <c r="F57" s="64">
        <f t="shared" si="11"/>
        <v>0</v>
      </c>
    </row>
    <row r="58" spans="1:6" ht="15.75" thickBot="1">
      <c r="A58" s="60">
        <v>444.00240000000099</v>
      </c>
      <c r="B58" s="47" t="s">
        <v>51</v>
      </c>
      <c r="C58" s="39" t="s">
        <v>5</v>
      </c>
      <c r="D58" s="62">
        <v>4</v>
      </c>
      <c r="E58" s="108"/>
      <c r="F58" s="64">
        <f t="shared" si="11"/>
        <v>0</v>
      </c>
    </row>
    <row r="59" spans="1:6" ht="30.75" thickBot="1">
      <c r="A59" s="60">
        <v>444.00250000000102</v>
      </c>
      <c r="B59" s="47" t="s">
        <v>87</v>
      </c>
      <c r="C59" s="39" t="s">
        <v>4</v>
      </c>
      <c r="D59" s="62">
        <v>2</v>
      </c>
      <c r="E59" s="108"/>
      <c r="F59" s="64">
        <f t="shared" ref="F59" si="12">D59*E59</f>
        <v>0</v>
      </c>
    </row>
    <row r="60" spans="1:6" ht="15.75" thickBot="1">
      <c r="A60" s="60">
        <v>444.002600000001</v>
      </c>
      <c r="B60" s="47" t="s">
        <v>88</v>
      </c>
      <c r="C60" s="39" t="s">
        <v>4</v>
      </c>
      <c r="D60" s="62">
        <v>3</v>
      </c>
      <c r="E60" s="108"/>
      <c r="F60" s="64">
        <f t="shared" ref="F60:F65" si="13">D60*E60</f>
        <v>0</v>
      </c>
    </row>
    <row r="61" spans="1:6" ht="15.75" thickBot="1">
      <c r="A61" s="60">
        <v>444.00270000000103</v>
      </c>
      <c r="B61" s="47" t="s">
        <v>89</v>
      </c>
      <c r="C61" s="39" t="s">
        <v>4</v>
      </c>
      <c r="D61" s="62">
        <v>1</v>
      </c>
      <c r="E61" s="108"/>
      <c r="F61" s="64">
        <f t="shared" si="13"/>
        <v>0</v>
      </c>
    </row>
    <row r="62" spans="1:6" ht="15.75" thickBot="1">
      <c r="A62" s="60">
        <v>444.002800000001</v>
      </c>
      <c r="B62" s="47" t="s">
        <v>90</v>
      </c>
      <c r="C62" s="39" t="s">
        <v>4</v>
      </c>
      <c r="D62" s="62">
        <v>2</v>
      </c>
      <c r="E62" s="108"/>
      <c r="F62" s="64">
        <f t="shared" si="13"/>
        <v>0</v>
      </c>
    </row>
    <row r="63" spans="1:6" ht="15.75" thickBot="1">
      <c r="A63" s="60">
        <v>444.00290000000098</v>
      </c>
      <c r="B63" s="47" t="s">
        <v>91</v>
      </c>
      <c r="C63" s="39" t="s">
        <v>4</v>
      </c>
      <c r="D63" s="62">
        <v>2</v>
      </c>
      <c r="E63" s="108"/>
      <c r="F63" s="64">
        <f t="shared" si="13"/>
        <v>0</v>
      </c>
    </row>
    <row r="64" spans="1:6" ht="30.75" thickBot="1">
      <c r="A64" s="60">
        <v>444.00300000000101</v>
      </c>
      <c r="B64" s="47" t="s">
        <v>92</v>
      </c>
      <c r="C64" s="39" t="s">
        <v>4</v>
      </c>
      <c r="D64" s="62">
        <v>2</v>
      </c>
      <c r="E64" s="108"/>
      <c r="F64" s="64">
        <f t="shared" ref="F64" si="14">D64*E64</f>
        <v>0</v>
      </c>
    </row>
    <row r="65" spans="1:6" ht="15.75" thickBot="1">
      <c r="A65" s="60">
        <v>444.00310000000098</v>
      </c>
      <c r="B65" s="47" t="s">
        <v>86</v>
      </c>
      <c r="C65" s="39" t="s">
        <v>4</v>
      </c>
      <c r="D65" s="62">
        <v>1</v>
      </c>
      <c r="E65" s="108"/>
      <c r="F65" s="64">
        <f t="shared" si="13"/>
        <v>0</v>
      </c>
    </row>
    <row r="66" spans="1:6" s="66" customFormat="1" ht="16.5" thickBot="1">
      <c r="A66" s="65"/>
      <c r="B66" s="47" t="s">
        <v>2</v>
      </c>
      <c r="C66" s="39"/>
      <c r="D66" s="62"/>
      <c r="E66" s="63"/>
      <c r="F66" s="68">
        <f>SUM(F34:F65)</f>
        <v>0</v>
      </c>
    </row>
    <row r="67" spans="1:6" s="66" customFormat="1" ht="15.75" thickBot="1">
      <c r="A67" s="65">
        <v>444.00319999999999</v>
      </c>
      <c r="B67" s="47" t="s">
        <v>18</v>
      </c>
      <c r="C67" s="39"/>
      <c r="D67" s="62"/>
      <c r="E67" s="63"/>
      <c r="F67" s="64">
        <f>F66*0.03</f>
        <v>0</v>
      </c>
    </row>
    <row r="68" spans="1:6" s="75" customFormat="1" ht="19.5" thickBot="1">
      <c r="A68" s="69"/>
      <c r="B68" s="70" t="s">
        <v>2</v>
      </c>
      <c r="C68" s="71"/>
      <c r="D68" s="72"/>
      <c r="E68" s="73"/>
      <c r="F68" s="74">
        <f>SUM(F66:F67)</f>
        <v>0</v>
      </c>
    </row>
    <row r="69" spans="1:6" s="75" customFormat="1" ht="15.75" customHeight="1" thickBot="1">
      <c r="A69" s="76"/>
      <c r="B69" s="77"/>
      <c r="C69" s="78"/>
      <c r="D69" s="79"/>
      <c r="E69" s="80"/>
      <c r="F69" s="81"/>
    </row>
    <row r="70" spans="1:6" s="75" customFormat="1" ht="15.75" customHeight="1" thickBot="1">
      <c r="A70" s="60">
        <v>444</v>
      </c>
      <c r="B70" s="32" t="s">
        <v>45</v>
      </c>
      <c r="C70" s="33"/>
      <c r="D70" s="34"/>
      <c r="E70" s="35"/>
      <c r="F70" s="36"/>
    </row>
    <row r="71" spans="1:6" s="75" customFormat="1" ht="15.75" customHeight="1" thickBot="1">
      <c r="A71" s="65">
        <v>444.00330000000002</v>
      </c>
      <c r="B71" s="47" t="s">
        <v>19</v>
      </c>
      <c r="C71" s="39" t="s">
        <v>4</v>
      </c>
      <c r="D71" s="62">
        <v>6</v>
      </c>
      <c r="E71" s="82"/>
      <c r="F71" s="64">
        <f t="shared" ref="F71:F72" si="15">D71*E71</f>
        <v>0</v>
      </c>
    </row>
    <row r="72" spans="1:6" s="75" customFormat="1" ht="15.75" customHeight="1" thickBot="1">
      <c r="A72" s="65">
        <v>444.0034</v>
      </c>
      <c r="B72" s="47" t="s">
        <v>20</v>
      </c>
      <c r="C72" s="39" t="s">
        <v>5</v>
      </c>
      <c r="D72" s="62">
        <v>60</v>
      </c>
      <c r="E72" s="82"/>
      <c r="F72" s="64">
        <f t="shared" si="15"/>
        <v>0</v>
      </c>
    </row>
    <row r="73" spans="1:6" s="75" customFormat="1" ht="15.75" customHeight="1" thickBot="1">
      <c r="A73" s="65">
        <v>444.00349999999997</v>
      </c>
      <c r="B73" s="47" t="s">
        <v>98</v>
      </c>
      <c r="C73" s="39" t="s">
        <v>5</v>
      </c>
      <c r="D73" s="62">
        <v>24</v>
      </c>
      <c r="E73" s="82"/>
      <c r="F73" s="64">
        <f t="shared" ref="F73:F77" si="16">D73*E73</f>
        <v>0</v>
      </c>
    </row>
    <row r="74" spans="1:6" s="75" customFormat="1" ht="15.75" customHeight="1" thickBot="1">
      <c r="A74" s="65">
        <v>444.00360000000001</v>
      </c>
      <c r="B74" s="47" t="s">
        <v>21</v>
      </c>
      <c r="C74" s="39" t="s">
        <v>4</v>
      </c>
      <c r="D74" s="62">
        <v>3</v>
      </c>
      <c r="E74" s="82"/>
      <c r="F74" s="64">
        <f t="shared" si="16"/>
        <v>0</v>
      </c>
    </row>
    <row r="75" spans="1:6" s="75" customFormat="1" ht="15.75" customHeight="1" thickBot="1">
      <c r="A75" s="65">
        <v>444.00369999999998</v>
      </c>
      <c r="B75" s="47" t="s">
        <v>22</v>
      </c>
      <c r="C75" s="39" t="s">
        <v>4</v>
      </c>
      <c r="D75" s="62">
        <v>11</v>
      </c>
      <c r="E75" s="82"/>
      <c r="F75" s="64">
        <f t="shared" si="16"/>
        <v>0</v>
      </c>
    </row>
    <row r="76" spans="1:6" s="75" customFormat="1" ht="15.75" customHeight="1" thickBot="1">
      <c r="A76" s="65">
        <v>444.00380000000001</v>
      </c>
      <c r="B76" s="47" t="s">
        <v>23</v>
      </c>
      <c r="C76" s="39" t="s">
        <v>4</v>
      </c>
      <c r="D76" s="62">
        <v>200</v>
      </c>
      <c r="E76" s="82"/>
      <c r="F76" s="64">
        <f t="shared" si="16"/>
        <v>0</v>
      </c>
    </row>
    <row r="77" spans="1:6" s="75" customFormat="1" ht="15.75" customHeight="1" thickBot="1">
      <c r="A77" s="65">
        <v>444.00389999999999</v>
      </c>
      <c r="B77" s="47" t="s">
        <v>24</v>
      </c>
      <c r="C77" s="39" t="s">
        <v>4</v>
      </c>
      <c r="D77" s="62">
        <v>20</v>
      </c>
      <c r="E77" s="82"/>
      <c r="F77" s="64">
        <f t="shared" si="16"/>
        <v>0</v>
      </c>
    </row>
    <row r="78" spans="1:6" s="75" customFormat="1" ht="15.75" customHeight="1" thickBot="1">
      <c r="A78" s="65">
        <v>444.00400000000002</v>
      </c>
      <c r="B78" s="47" t="s">
        <v>25</v>
      </c>
      <c r="C78" s="39" t="s">
        <v>5</v>
      </c>
      <c r="D78" s="62">
        <v>16</v>
      </c>
      <c r="E78" s="82"/>
      <c r="F78" s="64">
        <f t="shared" ref="F78:F79" si="17">D78*E78</f>
        <v>0</v>
      </c>
    </row>
    <row r="79" spans="1:6" s="75" customFormat="1" ht="15.75" customHeight="1" thickBot="1">
      <c r="A79" s="65">
        <v>444.00409999999999</v>
      </c>
      <c r="B79" s="83" t="s">
        <v>26</v>
      </c>
      <c r="C79" s="84" t="s">
        <v>5</v>
      </c>
      <c r="D79" s="85">
        <v>187</v>
      </c>
      <c r="E79" s="86"/>
      <c r="F79" s="87">
        <f t="shared" si="17"/>
        <v>0</v>
      </c>
    </row>
    <row r="80" spans="1:6" s="75" customFormat="1" ht="15.75" customHeight="1" thickBot="1">
      <c r="A80" s="65">
        <v>444.00420000000003</v>
      </c>
      <c r="B80" s="47" t="s">
        <v>27</v>
      </c>
      <c r="C80" s="39" t="s">
        <v>5</v>
      </c>
      <c r="D80" s="62">
        <v>66</v>
      </c>
      <c r="E80" s="82"/>
      <c r="F80" s="64">
        <f t="shared" ref="F80:F84" si="18">D80*E80</f>
        <v>0</v>
      </c>
    </row>
    <row r="81" spans="1:6" s="75" customFormat="1" ht="15.75" customHeight="1" thickBot="1">
      <c r="A81" s="65">
        <v>444.0043</v>
      </c>
      <c r="B81" s="47" t="s">
        <v>52</v>
      </c>
      <c r="C81" s="39" t="s">
        <v>5</v>
      </c>
      <c r="D81" s="62">
        <v>100</v>
      </c>
      <c r="E81" s="82"/>
      <c r="F81" s="64">
        <f t="shared" si="18"/>
        <v>0</v>
      </c>
    </row>
    <row r="82" spans="1:6" s="75" customFormat="1" ht="15.75" customHeight="1" thickBot="1">
      <c r="A82" s="65">
        <v>444.00439999999998</v>
      </c>
      <c r="B82" s="47" t="s">
        <v>28</v>
      </c>
      <c r="C82" s="39" t="s">
        <v>4</v>
      </c>
      <c r="D82" s="62">
        <v>11</v>
      </c>
      <c r="E82" s="82"/>
      <c r="F82" s="64">
        <f t="shared" si="18"/>
        <v>0</v>
      </c>
    </row>
    <row r="83" spans="1:6" s="75" customFormat="1" ht="15.75" customHeight="1" thickBot="1">
      <c r="A83" s="65">
        <v>444.00450000000001</v>
      </c>
      <c r="B83" s="47" t="s">
        <v>29</v>
      </c>
      <c r="C83" s="39" t="s">
        <v>4</v>
      </c>
      <c r="D83" s="62">
        <v>10</v>
      </c>
      <c r="E83" s="82"/>
      <c r="F83" s="64">
        <f t="shared" si="18"/>
        <v>0</v>
      </c>
    </row>
    <row r="84" spans="1:6" s="75" customFormat="1" ht="15.75" customHeight="1" thickBot="1">
      <c r="A84" s="65">
        <v>444.00459999999998</v>
      </c>
      <c r="B84" s="47" t="s">
        <v>30</v>
      </c>
      <c r="C84" s="39" t="s">
        <v>4</v>
      </c>
      <c r="D84" s="62">
        <v>3</v>
      </c>
      <c r="E84" s="82"/>
      <c r="F84" s="64">
        <f t="shared" si="18"/>
        <v>0</v>
      </c>
    </row>
    <row r="85" spans="1:6" s="75" customFormat="1" ht="15.75" customHeight="1" thickBot="1">
      <c r="A85" s="65">
        <v>444.00470000000001</v>
      </c>
      <c r="B85" s="47" t="s">
        <v>32</v>
      </c>
      <c r="C85" s="39" t="s">
        <v>5</v>
      </c>
      <c r="D85" s="62">
        <v>24</v>
      </c>
      <c r="E85" s="82"/>
      <c r="F85" s="64">
        <f t="shared" ref="F85:F88" si="19">D85*E85</f>
        <v>0</v>
      </c>
    </row>
    <row r="86" spans="1:6" s="75" customFormat="1" ht="15.75" customHeight="1" thickBot="1">
      <c r="A86" s="65">
        <v>444.00479999999999</v>
      </c>
      <c r="B86" s="47" t="s">
        <v>33</v>
      </c>
      <c r="C86" s="39" t="s">
        <v>5</v>
      </c>
      <c r="D86" s="62">
        <v>80</v>
      </c>
      <c r="E86" s="82"/>
      <c r="F86" s="64">
        <f t="shared" si="19"/>
        <v>0</v>
      </c>
    </row>
    <row r="87" spans="1:6" s="75" customFormat="1" ht="30.95" customHeight="1" thickBot="1">
      <c r="A87" s="65">
        <v>444.00490000000002</v>
      </c>
      <c r="B87" s="47" t="s">
        <v>35</v>
      </c>
      <c r="C87" s="39" t="s">
        <v>4</v>
      </c>
      <c r="D87" s="62">
        <v>10</v>
      </c>
      <c r="E87" s="82"/>
      <c r="F87" s="64">
        <f t="shared" si="19"/>
        <v>0</v>
      </c>
    </row>
    <row r="88" spans="1:6" s="75" customFormat="1" ht="15.75" customHeight="1" thickBot="1">
      <c r="A88" s="65">
        <v>444.005</v>
      </c>
      <c r="B88" s="47" t="s">
        <v>36</v>
      </c>
      <c r="C88" s="39" t="s">
        <v>4</v>
      </c>
      <c r="D88" s="62">
        <v>1</v>
      </c>
      <c r="E88" s="82"/>
      <c r="F88" s="64">
        <f t="shared" si="19"/>
        <v>0</v>
      </c>
    </row>
    <row r="89" spans="1:6" s="75" customFormat="1" ht="15.75" thickBot="1">
      <c r="A89" s="65">
        <v>444.00510000000003</v>
      </c>
      <c r="B89" s="88" t="s">
        <v>37</v>
      </c>
      <c r="C89" s="39" t="s">
        <v>5</v>
      </c>
      <c r="D89" s="62">
        <v>10</v>
      </c>
      <c r="E89" s="82"/>
      <c r="F89" s="64">
        <f>D89*E89</f>
        <v>0</v>
      </c>
    </row>
    <row r="90" spans="1:6" s="75" customFormat="1" ht="15.75" thickBot="1">
      <c r="A90" s="65">
        <v>444.0052</v>
      </c>
      <c r="B90" s="89" t="s">
        <v>97</v>
      </c>
      <c r="C90" s="39" t="s">
        <v>62</v>
      </c>
      <c r="D90" s="62">
        <v>1</v>
      </c>
      <c r="E90" s="82"/>
      <c r="F90" s="64">
        <f t="shared" ref="F90:F91" si="20">D90*E90</f>
        <v>0</v>
      </c>
    </row>
    <row r="91" spans="1:6" s="75" customFormat="1" ht="30.75" thickBot="1">
      <c r="A91" s="65">
        <v>444.00529999999998</v>
      </c>
      <c r="B91" s="89" t="s">
        <v>53</v>
      </c>
      <c r="C91" s="39" t="s">
        <v>62</v>
      </c>
      <c r="D91" s="62">
        <v>1</v>
      </c>
      <c r="E91" s="82"/>
      <c r="F91" s="64">
        <f t="shared" si="20"/>
        <v>0</v>
      </c>
    </row>
    <row r="92" spans="1:6" s="75" customFormat="1" ht="15.75" customHeight="1" thickBot="1">
      <c r="A92" s="65"/>
      <c r="B92" s="90" t="s">
        <v>2</v>
      </c>
      <c r="C92" s="39"/>
      <c r="D92" s="62"/>
      <c r="E92" s="63"/>
      <c r="F92" s="68">
        <f>SUM(F71:F91)</f>
        <v>0</v>
      </c>
    </row>
    <row r="93" spans="1:6" s="75" customFormat="1" ht="15.75" customHeight="1" thickBot="1">
      <c r="A93" s="65">
        <v>444.00540000000001</v>
      </c>
      <c r="B93" s="91" t="s">
        <v>38</v>
      </c>
      <c r="C93" s="39" t="s">
        <v>4</v>
      </c>
      <c r="D93" s="62"/>
      <c r="E93" s="82"/>
      <c r="F93" s="64">
        <f>F92*0.03</f>
        <v>0</v>
      </c>
    </row>
    <row r="94" spans="1:6" s="75" customFormat="1" ht="15.75" customHeight="1" thickBot="1">
      <c r="A94" s="69"/>
      <c r="B94" s="70" t="s">
        <v>2</v>
      </c>
      <c r="C94" s="71"/>
      <c r="D94" s="72"/>
      <c r="E94" s="73"/>
      <c r="F94" s="74">
        <f>SUM(F92:F93)</f>
        <v>0</v>
      </c>
    </row>
    <row r="95" spans="1:6" s="75" customFormat="1" ht="15.75" customHeight="1" thickBot="1">
      <c r="A95" s="76"/>
      <c r="B95" s="77"/>
      <c r="C95" s="78"/>
      <c r="D95" s="79"/>
      <c r="E95" s="80"/>
      <c r="F95" s="81"/>
    </row>
    <row r="96" spans="1:6" s="75" customFormat="1" ht="15.75" customHeight="1" thickBot="1">
      <c r="A96" s="92">
        <v>445</v>
      </c>
      <c r="B96" s="32" t="s">
        <v>46</v>
      </c>
      <c r="C96" s="33"/>
      <c r="D96" s="34"/>
      <c r="E96" s="35"/>
      <c r="F96" s="36"/>
    </row>
    <row r="97" spans="1:6" s="75" customFormat="1" ht="30.75" thickBot="1">
      <c r="A97" s="93">
        <v>445.00009999999997</v>
      </c>
      <c r="B97" s="47" t="s">
        <v>93</v>
      </c>
      <c r="C97" s="39" t="s">
        <v>4</v>
      </c>
      <c r="D97" s="67">
        <v>9</v>
      </c>
      <c r="E97" s="64"/>
      <c r="F97" s="64">
        <f>D97*E97</f>
        <v>0</v>
      </c>
    </row>
    <row r="98" spans="1:6" s="75" customFormat="1" ht="30.75" thickBot="1">
      <c r="A98" s="93">
        <v>445.00020000000001</v>
      </c>
      <c r="B98" s="47" t="s">
        <v>94</v>
      </c>
      <c r="C98" s="39" t="s">
        <v>4</v>
      </c>
      <c r="D98" s="67">
        <v>3</v>
      </c>
      <c r="E98" s="64"/>
      <c r="F98" s="64">
        <f>D98*E98</f>
        <v>0</v>
      </c>
    </row>
    <row r="99" spans="1:6" s="75" customFormat="1" ht="30.75" thickBot="1">
      <c r="A99" s="93">
        <v>445.00029999999998</v>
      </c>
      <c r="B99" s="47" t="s">
        <v>95</v>
      </c>
      <c r="C99" s="39" t="s">
        <v>4</v>
      </c>
      <c r="D99" s="67">
        <v>2</v>
      </c>
      <c r="E99" s="64"/>
      <c r="F99" s="64">
        <f t="shared" ref="F99" si="21">D99*E99</f>
        <v>0</v>
      </c>
    </row>
    <row r="100" spans="1:6" s="75" customFormat="1" ht="15.75" customHeight="1" thickBot="1">
      <c r="A100" s="93"/>
      <c r="B100" s="47" t="s">
        <v>2</v>
      </c>
      <c r="C100" s="39"/>
      <c r="D100" s="62"/>
      <c r="E100" s="63"/>
      <c r="F100" s="94">
        <f>SUM(F97:F99)</f>
        <v>0</v>
      </c>
    </row>
    <row r="101" spans="1:6" s="75" customFormat="1" ht="14.25" customHeight="1" thickBot="1">
      <c r="A101" s="76"/>
      <c r="B101" s="77"/>
      <c r="C101" s="78"/>
      <c r="D101" s="79"/>
      <c r="E101" s="80"/>
      <c r="F101" s="81"/>
    </row>
    <row r="102" spans="1:6" ht="16.5" thickBot="1">
      <c r="A102" s="92">
        <v>445</v>
      </c>
      <c r="B102" s="32" t="s">
        <v>47</v>
      </c>
      <c r="C102" s="33"/>
      <c r="D102" s="34"/>
      <c r="E102" s="35"/>
      <c r="F102" s="36"/>
    </row>
    <row r="103" spans="1:6" ht="15.75" thickBot="1">
      <c r="A103" s="65">
        <v>445.00040000000001</v>
      </c>
      <c r="B103" s="47" t="s">
        <v>96</v>
      </c>
      <c r="C103" s="39" t="s">
        <v>4</v>
      </c>
      <c r="D103" s="62">
        <v>12</v>
      </c>
      <c r="E103" s="82"/>
      <c r="F103" s="64">
        <f t="shared" ref="F103:F105" si="22">D103*E103</f>
        <v>0</v>
      </c>
    </row>
    <row r="104" spans="1:6" ht="15.75" thickBot="1">
      <c r="A104" s="65">
        <v>445.00049999999999</v>
      </c>
      <c r="B104" s="47" t="s">
        <v>31</v>
      </c>
      <c r="C104" s="39" t="s">
        <v>4</v>
      </c>
      <c r="D104" s="62">
        <v>2</v>
      </c>
      <c r="E104" s="82"/>
      <c r="F104" s="64">
        <f t="shared" si="22"/>
        <v>0</v>
      </c>
    </row>
    <row r="105" spans="1:6" ht="15.75" thickBot="1">
      <c r="A105" s="65">
        <v>445.00060000000002</v>
      </c>
      <c r="B105" s="47" t="s">
        <v>34</v>
      </c>
      <c r="C105" s="39" t="s">
        <v>4</v>
      </c>
      <c r="D105" s="62">
        <v>10</v>
      </c>
      <c r="E105" s="82"/>
      <c r="F105" s="64">
        <f t="shared" si="22"/>
        <v>0</v>
      </c>
    </row>
    <row r="106" spans="1:6" ht="18.75" thickBot="1">
      <c r="A106" s="69"/>
      <c r="B106" s="90" t="s">
        <v>2</v>
      </c>
      <c r="C106" s="71"/>
      <c r="D106" s="72"/>
      <c r="E106" s="73"/>
      <c r="F106" s="74">
        <f>SUM(F103:F105)</f>
        <v>0</v>
      </c>
    </row>
    <row r="107" spans="1:6" ht="14.25" customHeight="1" thickBot="1">
      <c r="A107" s="76"/>
      <c r="B107" s="95"/>
      <c r="C107" s="78"/>
      <c r="D107" s="79"/>
      <c r="E107" s="80"/>
      <c r="F107" s="81"/>
    </row>
    <row r="108" spans="1:6" ht="30.75" customHeight="1" thickBot="1">
      <c r="A108" s="96"/>
      <c r="B108" s="97" t="s">
        <v>0</v>
      </c>
      <c r="C108" s="98"/>
      <c r="D108" s="99"/>
      <c r="E108" s="100"/>
      <c r="F108" s="101">
        <f>F11</f>
        <v>0</v>
      </c>
    </row>
  </sheetData>
  <mergeCells count="1">
    <mergeCell ref="C3:E3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Richard</cp:lastModifiedBy>
  <cp:lastPrinted>2010-10-07T13:15:59Z</cp:lastPrinted>
  <dcterms:created xsi:type="dcterms:W3CDTF">1998-02-05T12:12:54Z</dcterms:created>
  <dcterms:modified xsi:type="dcterms:W3CDTF">2023-03-16T13:12:48Z</dcterms:modified>
</cp:coreProperties>
</file>