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interiérové prvky" sheetId="1" r:id="rId1"/>
  </sheets>
  <externalReferences>
    <externalReference r:id="rId4"/>
  </externalReferences>
  <definedNames>
    <definedName name="_xlnm._FilterDatabase" localSheetId="0" hidden="1">'interiérové prvky'!$C$90:$K$150</definedName>
    <definedName name="_xlnm.Print_Area" localSheetId="0">'interiérové prvky'!$C$4:$J$41,'interiérové prvky'!$C$47:$J$70,'interiérové prvky'!$C$76:$K$150</definedName>
    <definedName name="_xlnm.Print_Titles" localSheetId="0">'interiérové prvky'!$90:$90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<sst xmlns="http://schemas.openxmlformats.org/spreadsheetml/2006/main" count="1102" uniqueCount="296">
  <si>
    <t>&gt;&gt;  skryté sloupce  &lt;&lt;</t>
  </si>
  <si>
    <t>{37cc022c-d1e4-46f7-9b89-22dc6232b53d}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</si>
  <si>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</si>
  <si>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</si>
  <si>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</si>
  <si>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</si>
  <si>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</si>
  <si>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</si>
  <si>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Ubytovací budova</t>
  </si>
  <si>
    <t>Soupis:</t>
  </si>
  <si>
    <t>SO 01-008 - Interiér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</si>
  <si>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</si>
  <si>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</si>
  <si>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</si>
  <si>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</si>
  <si>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</si>
  <si>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</si>
  <si>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</si>
  <si>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</si>
  <si>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</si>
  <si>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</si>
  <si>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</si>
  <si>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</si>
  <si>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</si>
  <si>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</si>
  <si>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</si>
  <si>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</si>
  <si>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</si>
  <si>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</si>
  <si>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</si>
  <si>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</si>
  <si>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</si>
  <si>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</si>
  <si>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</si>
  <si>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</si>
  <si>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</si>
  <si>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</si>
  <si>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</si>
  <si>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</si>
  <si>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</si>
  <si>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</si>
  <si>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</si>
  <si>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 xml:space="preserve">    D2 - Interiérové prvky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</si>
  <si>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</si>
  <si>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</si>
  <si>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</si>
  <si>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</si>
  <si>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</si>
  <si>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</si>
  <si>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</si>
  <si>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</si>
  <si>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</si>
  <si>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</si>
  <si>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</si>
  <si>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</si>
  <si>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</si>
  <si>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</si>
  <si>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</si>
  <si>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</si>
  <si>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</si>
  <si>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D1</t>
  </si>
  <si>
    <t>SO-01: Ubytovací budova</t>
  </si>
  <si>
    <t>1</t>
  </si>
  <si>
    <t>0</t>
  </si>
  <si>
    <t>ROZPOCET</t>
  </si>
  <si>
    <t>D2</t>
  </si>
  <si>
    <t>Interiérové prvky</t>
  </si>
  <si>
    <t>K</t>
  </si>
  <si>
    <t>K01</t>
  </si>
  <si>
    <t>Věšák s botníkem</t>
  </si>
  <si>
    <t>ks</t>
  </si>
  <si>
    <t>4</t>
  </si>
  <si>
    <t>K02</t>
  </si>
  <si>
    <t>Servírovací vozík</t>
  </si>
  <si>
    <t>3</t>
  </si>
  <si>
    <t>K03</t>
  </si>
  <si>
    <t>Lednice</t>
  </si>
  <si>
    <t>6</t>
  </si>
  <si>
    <t>K04</t>
  </si>
  <si>
    <t>Věšáková stěna</t>
  </si>
  <si>
    <t>8</t>
  </si>
  <si>
    <t>5</t>
  </si>
  <si>
    <t>K05</t>
  </si>
  <si>
    <t>Věšáková stěna se zrcadlem</t>
  </si>
  <si>
    <t>10</t>
  </si>
  <si>
    <t>K07</t>
  </si>
  <si>
    <t>Zrcadlo 120x150cm</t>
  </si>
  <si>
    <t>12</t>
  </si>
  <si>
    <t>7</t>
  </si>
  <si>
    <t>K08</t>
  </si>
  <si>
    <t>Zrcadlo 60x150cm</t>
  </si>
  <si>
    <t>14</t>
  </si>
  <si>
    <t>K09</t>
  </si>
  <si>
    <t>Závěsný paraván</t>
  </si>
  <si>
    <t>16</t>
  </si>
  <si>
    <t>9</t>
  </si>
  <si>
    <t>K12</t>
  </si>
  <si>
    <t>Odpadkový koš na tříděný odpad</t>
  </si>
  <si>
    <t>18</t>
  </si>
  <si>
    <t>K13</t>
  </si>
  <si>
    <t>20</t>
  </si>
  <si>
    <t>11</t>
  </si>
  <si>
    <t>KL01</t>
  </si>
  <si>
    <t>Kuchyňská linka - sesterna</t>
  </si>
  <si>
    <t>22</t>
  </si>
  <si>
    <t>KL02</t>
  </si>
  <si>
    <t>Kuchyňská linka - přípravna</t>
  </si>
  <si>
    <t>24</t>
  </si>
  <si>
    <t>13</t>
  </si>
  <si>
    <t>KL03</t>
  </si>
  <si>
    <t>Kuchyňská linka - asistent</t>
  </si>
  <si>
    <t>26</t>
  </si>
  <si>
    <t>KL04A,B</t>
  </si>
  <si>
    <t>28</t>
  </si>
  <si>
    <t>15</t>
  </si>
  <si>
    <t>KL05</t>
  </si>
  <si>
    <t>30</t>
  </si>
  <si>
    <t>KL06</t>
  </si>
  <si>
    <t>32</t>
  </si>
  <si>
    <t>17</t>
  </si>
  <si>
    <t>N01</t>
  </si>
  <si>
    <t>Šatní skříň</t>
  </si>
  <si>
    <t>34</t>
  </si>
  <si>
    <t>N03</t>
  </si>
  <si>
    <t>Kartotéka</t>
  </si>
  <si>
    <t>36</t>
  </si>
  <si>
    <t>19</t>
  </si>
  <si>
    <t>N04</t>
  </si>
  <si>
    <t>Policová skříň</t>
  </si>
  <si>
    <t>38</t>
  </si>
  <si>
    <t>N06</t>
  </si>
  <si>
    <t>Kancelářský kontejner</t>
  </si>
  <si>
    <t>40</t>
  </si>
  <si>
    <t>21</t>
  </si>
  <si>
    <t>N07</t>
  </si>
  <si>
    <t>Kancelářský kontejner pojízdný</t>
  </si>
  <si>
    <t>42</t>
  </si>
  <si>
    <t>N08</t>
  </si>
  <si>
    <t>44</t>
  </si>
  <si>
    <t>23</t>
  </si>
  <si>
    <t>N09</t>
  </si>
  <si>
    <t>Zásuvková skříň</t>
  </si>
  <si>
    <t>46</t>
  </si>
  <si>
    <t>N10</t>
  </si>
  <si>
    <t>Šatní skříňka</t>
  </si>
  <si>
    <t>48</t>
  </si>
  <si>
    <t>25</t>
  </si>
  <si>
    <t>N11</t>
  </si>
  <si>
    <t>Věšák s lavicí</t>
  </si>
  <si>
    <t>50</t>
  </si>
  <si>
    <t>N12</t>
  </si>
  <si>
    <t>Skříň 40x80cm</t>
  </si>
  <si>
    <t>52</t>
  </si>
  <si>
    <t>27</t>
  </si>
  <si>
    <t>N14.01</t>
  </si>
  <si>
    <t>Regálový systém hl. 40cm</t>
  </si>
  <si>
    <t>bm</t>
  </si>
  <si>
    <t>54</t>
  </si>
  <si>
    <t>N14.02</t>
  </si>
  <si>
    <t>56</t>
  </si>
  <si>
    <t>29</t>
  </si>
  <si>
    <t>N14.03</t>
  </si>
  <si>
    <t>58</t>
  </si>
  <si>
    <t>N14.04</t>
  </si>
  <si>
    <t>60</t>
  </si>
  <si>
    <t>31</t>
  </si>
  <si>
    <t>N14.05</t>
  </si>
  <si>
    <t>62</t>
  </si>
  <si>
    <t>N15</t>
  </si>
  <si>
    <t>Nástěnná police</t>
  </si>
  <si>
    <t>64</t>
  </si>
  <si>
    <t>33</t>
  </si>
  <si>
    <t>N16</t>
  </si>
  <si>
    <t>Skříň 60x120cm</t>
  </si>
  <si>
    <t>66</t>
  </si>
  <si>
    <t>N17</t>
  </si>
  <si>
    <t>Vestavná skříň</t>
  </si>
  <si>
    <t>68</t>
  </si>
  <si>
    <t>35</t>
  </si>
  <si>
    <t>N18</t>
  </si>
  <si>
    <t>70</t>
  </si>
  <si>
    <t>N19</t>
  </si>
  <si>
    <t>Skříň 60x160cm</t>
  </si>
  <si>
    <t>72</t>
  </si>
  <si>
    <t>37</t>
  </si>
  <si>
    <t>N20</t>
  </si>
  <si>
    <t>Koupelnová skříňka</t>
  </si>
  <si>
    <t>74</t>
  </si>
  <si>
    <t>N21</t>
  </si>
  <si>
    <t>76</t>
  </si>
  <si>
    <t>39</t>
  </si>
  <si>
    <t>N22</t>
  </si>
  <si>
    <t>TV skříňka - antivandal</t>
  </si>
  <si>
    <t>78</t>
  </si>
  <si>
    <t>N23</t>
  </si>
  <si>
    <t>80</t>
  </si>
  <si>
    <t>41</t>
  </si>
  <si>
    <t>SN01</t>
  </si>
  <si>
    <t>Židle v pokojích</t>
  </si>
  <si>
    <t>82</t>
  </si>
  <si>
    <t>SN02</t>
  </si>
  <si>
    <t>Židle jídelní</t>
  </si>
  <si>
    <t>84</t>
  </si>
  <si>
    <t>43</t>
  </si>
  <si>
    <t>SN03</t>
  </si>
  <si>
    <t>Kancelářské křeslo</t>
  </si>
  <si>
    <t>86</t>
  </si>
  <si>
    <t>SN04</t>
  </si>
  <si>
    <t>Židle</t>
  </si>
  <si>
    <t>88</t>
  </si>
  <si>
    <t>45</t>
  </si>
  <si>
    <t>SN05</t>
  </si>
  <si>
    <t>90</t>
  </si>
  <si>
    <t>SN06</t>
  </si>
  <si>
    <t>Lavice</t>
  </si>
  <si>
    <t>92</t>
  </si>
  <si>
    <t>47</t>
  </si>
  <si>
    <t>SN07</t>
  </si>
  <si>
    <t>Sedačka 3-místná</t>
  </si>
  <si>
    <t>94</t>
  </si>
  <si>
    <t>SN08</t>
  </si>
  <si>
    <t>Sedačka 2-místná</t>
  </si>
  <si>
    <t>96</t>
  </si>
  <si>
    <t>49</t>
  </si>
  <si>
    <t>SN09</t>
  </si>
  <si>
    <t>Křeslo</t>
  </si>
  <si>
    <t>98</t>
  </si>
  <si>
    <t>ST01</t>
  </si>
  <si>
    <t>Stůl jídelní</t>
  </si>
  <si>
    <t>100</t>
  </si>
  <si>
    <t>51</t>
  </si>
  <si>
    <t>ST02</t>
  </si>
  <si>
    <t>Stůl pracovní - ordinace</t>
  </si>
  <si>
    <t>102</t>
  </si>
  <si>
    <t>ST03</t>
  </si>
  <si>
    <t>Stůl pracovní - asistent</t>
  </si>
  <si>
    <t>104</t>
  </si>
  <si>
    <t>53</t>
  </si>
  <si>
    <t>ST04</t>
  </si>
  <si>
    <t>106</t>
  </si>
  <si>
    <t>ST05</t>
  </si>
  <si>
    <t>Stůl pracovní - sestava</t>
  </si>
  <si>
    <t>108</t>
  </si>
  <si>
    <t>55</t>
  </si>
  <si>
    <t>ST06</t>
  </si>
  <si>
    <t>Stůl pracovní - sesterna</t>
  </si>
  <si>
    <t>110</t>
  </si>
  <si>
    <t>ST07</t>
  </si>
  <si>
    <t>112</t>
  </si>
  <si>
    <t>57</t>
  </si>
  <si>
    <t>ST08</t>
  </si>
  <si>
    <t>Stolek konferenční</t>
  </si>
  <si>
    <t>114</t>
  </si>
  <si>
    <t>SO-03: Budova technického zázemí</t>
  </si>
  <si>
    <t>K101</t>
  </si>
  <si>
    <t>Zrcadlová stěna</t>
  </si>
  <si>
    <t>K102</t>
  </si>
  <si>
    <t>Šatní lavička</t>
  </si>
  <si>
    <t>K103</t>
  </si>
  <si>
    <t>Hák na žebřík</t>
  </si>
  <si>
    <t>K104</t>
  </si>
  <si>
    <t>Osvětlení dílenského pultu</t>
  </si>
  <si>
    <t>K105</t>
  </si>
  <si>
    <t>K106</t>
  </si>
  <si>
    <t>N101</t>
  </si>
  <si>
    <t>N102</t>
  </si>
  <si>
    <t>N103</t>
  </si>
  <si>
    <t>Police závěsná</t>
  </si>
  <si>
    <t>N104</t>
  </si>
  <si>
    <t>Regál na pneumatiky</t>
  </si>
  <si>
    <t>N105</t>
  </si>
  <si>
    <t>Skříň pro skladování nafty</t>
  </si>
  <si>
    <t>N106</t>
  </si>
  <si>
    <t>Skříň dílenská</t>
  </si>
  <si>
    <t>N107</t>
  </si>
  <si>
    <t>Skříň na nářadí</t>
  </si>
  <si>
    <t>N108</t>
  </si>
  <si>
    <t>Skříň s plastovými boxy</t>
  </si>
  <si>
    <t>N109</t>
  </si>
  <si>
    <t>N110</t>
  </si>
  <si>
    <t>Skříňka nad pracovní stůl</t>
  </si>
  <si>
    <t>N111</t>
  </si>
  <si>
    <t>Děrovaná stěna nad pracovní stůl</t>
  </si>
  <si>
    <t>SN101</t>
  </si>
  <si>
    <t>Kancelářské křeslo s područkami</t>
  </si>
  <si>
    <t>ST101</t>
  </si>
  <si>
    <t>Stůl pracovní</t>
  </si>
  <si>
    <t>ST102</t>
  </si>
  <si>
    <t>Stůl odkládací</t>
  </si>
  <si>
    <t>ST103</t>
  </si>
  <si>
    <t>Pracovní stůl</t>
  </si>
  <si>
    <t>RZ101.01</t>
  </si>
  <si>
    <t>Interiérové horizontální žaluzie (š/v = 650/1350)</t>
  </si>
  <si>
    <t>RZ101.02</t>
  </si>
  <si>
    <t>Interiérové horizontální žaluzie (š/v = 750/1350)</t>
  </si>
  <si>
    <t>D1 - SO-01: Ubytovací budova, SO-03 Budova technického zázemí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</si>
</sst>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0">
    <font>
      <sz val="8"/>
      <name val="Arial CE"/>
      <family val="2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1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4" fontId="12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4" fontId="12" fillId="0" borderId="1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4" fontId="12" fillId="0" borderId="1" xfId="0" applyNumberFormat="1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67" fontId="12" fillId="0" borderId="1" xfId="0" applyNumberFormat="1" applyFont="1" applyBorder="1" applyAlignment="1" applyProtection="1">
      <alignment vertical="center"/>
      <protection/>
    </xf>
    <xf numFmtId="0" fontId="19" fillId="0" borderId="0" xfId="0" applyFont="1" applyProtection="1">
      <protection/>
    </xf>
    <xf numFmtId="0" fontId="1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4" fontId="14" fillId="0" borderId="0" xfId="0" applyNumberFormat="1" applyFont="1" applyProtection="1">
      <protection/>
    </xf>
    <xf numFmtId="0" fontId="15" fillId="0" borderId="0" xfId="0" applyFont="1" applyAlignment="1" applyProtection="1">
      <alignment horizontal="left"/>
      <protection/>
    </xf>
    <xf numFmtId="4" fontId="15" fillId="0" borderId="0" xfId="0" applyNumberFormat="1" applyFont="1" applyProtection="1">
      <protection/>
    </xf>
    <xf numFmtId="0" fontId="0" fillId="0" borderId="2" xfId="0" applyBorder="1" applyAlignment="1" applyProtection="1">
      <alignment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166" fontId="16" fillId="0" borderId="0" xfId="0" applyNumberFormat="1" applyFont="1" applyAlignment="1" applyProtection="1">
      <alignment vertical="center"/>
      <protection/>
    </xf>
    <xf numFmtId="166" fontId="16" fillId="0" borderId="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0" fontId="0" fillId="4" borderId="0" xfId="0" applyFill="1" applyAlignment="1" applyProtection="1">
      <alignment vertical="center"/>
      <protection/>
    </xf>
    <xf numFmtId="0" fontId="11" fillId="4" borderId="8" xfId="0" applyFont="1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right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4" fontId="11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horizontal="left" vertical="center"/>
      <protection/>
    </xf>
    <xf numFmtId="0" fontId="12" fillId="4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4" fillId="0" borderId="13" xfId="0" applyNumberFormat="1" applyFont="1" applyBorder="1" applyAlignment="1" applyProtection="1">
      <alignment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vertical="center"/>
      <protection/>
    </xf>
    <xf numFmtId="4" fontId="15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2" fillId="4" borderId="14" xfId="0" applyFont="1" applyFill="1" applyBorder="1" applyAlignment="1" applyProtection="1">
      <alignment horizontal="center" vertical="center" wrapText="1"/>
      <protection/>
    </xf>
    <xf numFmtId="0" fontId="12" fillId="4" borderId="15" xfId="0" applyFont="1" applyFill="1" applyBorder="1" applyAlignment="1" applyProtection="1">
      <alignment horizontal="center" vertical="center" wrapText="1"/>
      <protection/>
    </xf>
    <xf numFmtId="0" fontId="12" fillId="4" borderId="16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Protection="1">
      <protection/>
    </xf>
    <xf numFmtId="0" fontId="0" fillId="0" borderId="17" xfId="0" applyBorder="1" applyAlignment="1" applyProtection="1">
      <alignment vertical="center"/>
      <protection/>
    </xf>
    <xf numFmtId="166" fontId="17" fillId="0" borderId="7" xfId="0" applyNumberFormat="1" applyFont="1" applyBorder="1" applyProtection="1">
      <protection/>
    </xf>
    <xf numFmtId="166" fontId="17" fillId="0" borderId="18" xfId="0" applyNumberFormat="1" applyFont="1" applyBorder="1" applyProtection="1">
      <protection/>
    </xf>
    <xf numFmtId="4" fontId="18" fillId="0" borderId="0" xfId="0" applyNumberFormat="1" applyFont="1" applyAlignment="1" applyProtection="1">
      <alignment vertical="center"/>
      <protection/>
    </xf>
    <xf numFmtId="0" fontId="19" fillId="0" borderId="2" xfId="0" applyFont="1" applyBorder="1" applyProtection="1">
      <protection/>
    </xf>
    <xf numFmtId="0" fontId="19" fillId="0" borderId="3" xfId="0" applyFont="1" applyBorder="1" applyProtection="1">
      <protection/>
    </xf>
    <xf numFmtId="166" fontId="19" fillId="0" borderId="0" xfId="0" applyNumberFormat="1" applyFont="1" applyProtection="1">
      <protection/>
    </xf>
    <xf numFmtId="166" fontId="19" fillId="0" borderId="4" xfId="0" applyNumberFormat="1" applyFont="1" applyBorder="1" applyProtection="1">
      <protection/>
    </xf>
    <xf numFmtId="0" fontId="19" fillId="0" borderId="0" xfId="0" applyFont="1" applyAlignment="1" applyProtection="1">
      <alignment horizontal="center"/>
      <protection/>
    </xf>
    <xf numFmtId="4" fontId="19" fillId="0" borderId="0" xfId="0" applyNumberFormat="1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%20(2)\Hajnice%20II\k%20p&#345;ed&#225;n&#237;\PD\DPS\G%20Celkov&#253;%20rozpo&#269;et\190603%20-%20Barevn&#233;%20domky%20Haj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0 - Vedlejší a ostatní ..."/>
      <sheetName val="SO 01-001 - Stavební část"/>
      <sheetName val="SO 01-002 - Zdravotně tec..."/>
      <sheetName val="SO 01-003 - Ústřední vytá..."/>
      <sheetName val="SO 01-004 - Vzduchotechnika"/>
      <sheetName val="SO 01-005 - Silnoproudé r..."/>
      <sheetName val="SO 01-006 - Slaboproudé r..."/>
      <sheetName val="SO 01-007 - Měření a regu..."/>
      <sheetName val="SO 01-008 - Interiér"/>
      <sheetName val="SO 01-009 - Stropní zveda..."/>
      <sheetName val="SO 02-001 - Stavební část"/>
      <sheetName val="SO 02-002 - Zdravotně tec..."/>
      <sheetName val="SO 02-003 - Ústřední vytá..."/>
      <sheetName val="SO 02-004 - Vzduchotechnika"/>
      <sheetName val="SO 02-005 - Silnoproudé r..."/>
      <sheetName val="SO 02-006 - Slaboproudé r..."/>
      <sheetName val="SO 02-007 - Měření a regu..."/>
      <sheetName val="SO 02-008 - Interiér"/>
      <sheetName val="SO 02-009 - Stropní zveda..."/>
      <sheetName val="SO 03-001 - Stavební část"/>
      <sheetName val="SO 03-002 - Zdravotně tec..."/>
      <sheetName val="SO 03-004 - Vzduchotechnika"/>
      <sheetName val="SO 03-005 - Silnoproudé r..."/>
      <sheetName val="SO 03-006 - Slaboproudé r..."/>
      <sheetName val="SO 03-008 - Interiér"/>
      <sheetName val="SO 04 - Bourané objekty"/>
      <sheetName val="SO 20-001 - Pozemní komun..."/>
      <sheetName val="SO 20-002 - Venkovní stav..."/>
      <sheetName val="SO 31 -  Venkovní kanalizace"/>
      <sheetName val="SO 32 - Venkovní vodovod"/>
      <sheetName val="SO 35-002 - Kabelové rozv..."/>
      <sheetName val="SO 35-003 - Venkovní osvě..."/>
      <sheetName val="SO 35-004 - Přeložka veře..."/>
      <sheetName val="SO 36 - Venkovní rozvody ..."/>
      <sheetName val="SO 37 - Vrty a venkovní r..."/>
      <sheetName val="T 01-001 - 1PP"/>
      <sheetName val="T 01-002 - 1NP"/>
      <sheetName val="T 01-003 - Doprava, montáž"/>
      <sheetName val="T 02 - Prádelna"/>
      <sheetName val="Seznam figur"/>
      <sheetName val="Pokyny pro vyplnění"/>
    </sheetNames>
    <sheetDataSet>
      <sheetData sheetId="0">
        <row r="6">
          <cell r="K6" t="str">
            <v>Barevné domky Hajnice</v>
          </cell>
        </row>
        <row r="8">
          <cell r="AN8" t="str">
            <v>6. 5. 2020</v>
          </cell>
        </row>
        <row r="10">
          <cell r="AN10" t="str">
            <v/>
          </cell>
        </row>
        <row r="11">
          <cell r="E11" t="str">
            <v>Královehradecký kraj, Hradec Králové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ATIP a.s. Trutnov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Ing. Lenka Kasperová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552C-501E-40BD-B620-C7D12B70C76F}">
  <sheetPr>
    <pageSetUpPr fitToPage="1"/>
  </sheetPr>
  <dimension ref="B2:BM176"/>
  <sheetViews>
    <sheetView showGridLines="0" tabSelected="1" workbookViewId="0" topLeftCell="A157">
      <selection activeCell="J175" sqref="J175"/>
    </sheetView>
  </sheetViews>
  <sheetFormatPr defaultColWidth="9.140625" defaultRowHeight="12"/>
  <cols>
    <col min="1" max="1" width="8.28125" style="2" customWidth="1"/>
    <col min="2" max="2" width="1.7109375" style="2" customWidth="1"/>
    <col min="3" max="3" width="4.140625" style="2" customWidth="1"/>
    <col min="4" max="4" width="4.28125" style="2" customWidth="1"/>
    <col min="5" max="5" width="17.140625" style="2" customWidth="1"/>
    <col min="6" max="6" width="50.7109375" style="2" customWidth="1"/>
    <col min="7" max="7" width="7.00390625" style="2" customWidth="1"/>
    <col min="8" max="8" width="11.421875" style="2" customWidth="1"/>
    <col min="9" max="11" width="20.140625" style="2" customWidth="1"/>
    <col min="12" max="12" width="9.28125" style="2" customWidth="1"/>
    <col min="13" max="13" width="10.7109375" style="2" hidden="1" customWidth="1"/>
    <col min="14" max="14" width="8.8515625" style="2" customWidth="1"/>
    <col min="15" max="20" width="14.140625" style="2" hidden="1" customWidth="1"/>
    <col min="21" max="21" width="16.28125" style="2" hidden="1" customWidth="1"/>
    <col min="22" max="22" width="12.28125" style="2" customWidth="1"/>
    <col min="23" max="23" width="16.28125" style="2" customWidth="1"/>
    <col min="24" max="24" width="12.28125" style="2" customWidth="1"/>
    <col min="25" max="25" width="15.00390625" style="2" customWidth="1"/>
    <col min="26" max="26" width="11.00390625" style="2" customWidth="1"/>
    <col min="27" max="27" width="15.00390625" style="2" customWidth="1"/>
    <col min="28" max="28" width="16.28125" style="2" customWidth="1"/>
    <col min="29" max="29" width="11.00390625" style="2" customWidth="1"/>
    <col min="30" max="30" width="15.00390625" style="2" customWidth="1"/>
    <col min="31" max="31" width="16.28125" style="2" customWidth="1"/>
    <col min="32" max="16384" width="8.8515625" style="2" customWidth="1"/>
  </cols>
  <sheetData>
    <row r="1" ht="12"/>
    <row r="2" spans="12:46" ht="37" customHeight="1">
      <c r="L2" s="25" t="s">
        <v>0</v>
      </c>
      <c r="M2" s="26"/>
      <c r="N2" s="26"/>
      <c r="O2" s="26"/>
      <c r="P2" s="26"/>
      <c r="Q2" s="26"/>
      <c r="R2" s="26"/>
      <c r="S2" s="26"/>
      <c r="T2" s="26"/>
      <c r="U2" s="26"/>
      <c r="V2" s="26"/>
      <c r="AT2" s="23" t="s">
        <v>1</v>
      </c>
    </row>
    <row r="3" spans="2:46" ht="7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  <c r="AT3" s="23" t="s">
        <v>2</v>
      </c>
    </row>
    <row r="4" spans="2:46" ht="25" customHeight="1">
      <c r="B4" s="29"/>
      <c r="D4" s="30" t="s">
        <v>3</v>
      </c>
      <c r="L4" s="29"/>
      <c r="M4" s="31" t="s">
        <v>4</v>
      </c>
      <c r="AT4" s="23" t="s">
        <v>5</v>
      </c>
    </row>
    <row r="5" spans="2:12" ht="7" customHeight="1">
      <c r="B5" s="29"/>
      <c r="L5" s="29"/>
    </row>
    <row r="6" spans="2:12" ht="12" customHeight="1">
      <c r="B6" s="29"/>
      <c r="D6" s="32" t="s">
        <v>6</v>
      </c>
      <c r="L6" s="29"/>
    </row>
    <row r="7" spans="2:12" ht="16.5" customHeight="1">
      <c r="B7" s="29"/>
      <c r="E7" s="33" t="str">
        <f>'[1]Rekapitulace stavby'!K6</f>
        <v>Barevné domky Hajnice</v>
      </c>
      <c r="F7" s="34"/>
      <c r="G7" s="34"/>
      <c r="H7" s="34"/>
      <c r="L7" s="29"/>
    </row>
    <row r="8" spans="2:12" ht="12" customHeight="1">
      <c r="B8" s="29"/>
      <c r="D8" s="32" t="s">
        <v>7</v>
      </c>
      <c r="L8" s="29"/>
    </row>
    <row r="9" spans="2:12" s="21" customFormat="1" ht="16.5" customHeight="1">
      <c r="B9" s="16"/>
      <c r="E9" s="33" t="s">
        <v>8</v>
      </c>
      <c r="F9" s="35"/>
      <c r="G9" s="35"/>
      <c r="H9" s="35"/>
      <c r="L9" s="16"/>
    </row>
    <row r="10" spans="2:12" s="21" customFormat="1" ht="12" customHeight="1">
      <c r="B10" s="16"/>
      <c r="D10" s="32" t="s">
        <v>9</v>
      </c>
      <c r="L10" s="16"/>
    </row>
    <row r="11" spans="2:12" s="21" customFormat="1" ht="16.5" customHeight="1">
      <c r="B11" s="16"/>
      <c r="E11" s="36" t="s">
        <v>10</v>
      </c>
      <c r="F11" s="35"/>
      <c r="G11" s="35"/>
      <c r="H11" s="35"/>
      <c r="L11" s="16"/>
    </row>
    <row r="12" spans="2:12" s="21" customFormat="1" ht="12">
      <c r="B12" s="16"/>
      <c r="L12" s="16"/>
    </row>
    <row r="13" spans="2:12" s="21" customFormat="1" ht="12" customHeight="1">
      <c r="B13" s="16"/>
      <c r="D13" s="32" t="s">
        <v>11</v>
      </c>
      <c r="F13" s="37" t="s">
        <v>12</v>
      </c>
      <c r="I13" s="32" t="s">
        <v>13</v>
      </c>
      <c r="J13" s="37" t="s">
        <v>12</v>
      </c>
      <c r="L13" s="16"/>
    </row>
    <row r="14" spans="2:12" s="21" customFormat="1" ht="12" customHeight="1">
      <c r="B14" s="16"/>
      <c r="D14" s="32" t="s">
        <v>14</v>
      </c>
      <c r="F14" s="37" t="s">
        <v>15</v>
      </c>
      <c r="I14" s="32" t="s">
        <v>16</v>
      </c>
      <c r="J14" s="38" t="str">
        <f>'[1]Rekapitulace stavby'!AN8</f>
        <v>6. 5. 2020</v>
      </c>
      <c r="L14" s="16"/>
    </row>
    <row r="15" spans="2:12" s="21" customFormat="1" ht="10.75" customHeight="1">
      <c r="B15" s="16"/>
      <c r="L15" s="16"/>
    </row>
    <row r="16" spans="2:12" s="21" customFormat="1" ht="12" customHeight="1">
      <c r="B16" s="16"/>
      <c r="D16" s="32" t="s">
        <v>17</v>
      </c>
      <c r="I16" s="32" t="s">
        <v>18</v>
      </c>
      <c r="J16" s="37" t="str">
        <f>IF('[1]Rekapitulace stavby'!AN10="","",'[1]Rekapitulace stavby'!AN10)</f>
        <v/>
      </c>
      <c r="L16" s="16"/>
    </row>
    <row r="17" spans="2:12" s="21" customFormat="1" ht="18" customHeight="1">
      <c r="B17" s="16"/>
      <c r="E17" s="37" t="str">
        <f>IF('[1]Rekapitulace stavby'!E11="","",'[1]Rekapitulace stavby'!E11)</f>
        <v>Královehradecký kraj, Hradec Králové</v>
      </c>
      <c r="I17" s="32" t="s">
        <v>19</v>
      </c>
      <c r="J17" s="37" t="str">
        <f>IF('[1]Rekapitulace stavby'!AN11="","",'[1]Rekapitulace stavby'!AN11)</f>
        <v/>
      </c>
      <c r="L17" s="16"/>
    </row>
    <row r="18" spans="2:12" s="21" customFormat="1" ht="7" customHeight="1">
      <c r="B18" s="16"/>
      <c r="L18" s="16"/>
    </row>
    <row r="19" spans="2:12" s="21" customFormat="1" ht="12" customHeight="1">
      <c r="B19" s="16"/>
      <c r="D19" s="32" t="s">
        <v>20</v>
      </c>
      <c r="I19" s="32" t="s">
        <v>18</v>
      </c>
      <c r="J19" s="37" t="str">
        <f>'[1]Rekapitulace stavby'!AN13</f>
        <v/>
      </c>
      <c r="L19" s="16"/>
    </row>
    <row r="20" spans="2:12" s="21" customFormat="1" ht="18" customHeight="1">
      <c r="B20" s="16"/>
      <c r="E20" s="39" t="str">
        <f>'[1]Rekapitulace stavby'!E14</f>
        <v xml:space="preserve"> </v>
      </c>
      <c r="F20" s="39"/>
      <c r="G20" s="39"/>
      <c r="H20" s="39"/>
      <c r="I20" s="32" t="s">
        <v>19</v>
      </c>
      <c r="J20" s="37" t="str">
        <f>'[1]Rekapitulace stavby'!AN14</f>
        <v/>
      </c>
      <c r="L20" s="16"/>
    </row>
    <row r="21" spans="2:12" s="21" customFormat="1" ht="7" customHeight="1">
      <c r="B21" s="16"/>
      <c r="L21" s="16"/>
    </row>
    <row r="22" spans="2:12" s="21" customFormat="1" ht="12" customHeight="1">
      <c r="B22" s="16"/>
      <c r="D22" s="32" t="s">
        <v>21</v>
      </c>
      <c r="I22" s="32" t="s">
        <v>18</v>
      </c>
      <c r="J22" s="37" t="str">
        <f>IF('[1]Rekapitulace stavby'!AN16="","",'[1]Rekapitulace stavby'!AN16)</f>
        <v/>
      </c>
      <c r="L22" s="16"/>
    </row>
    <row r="23" spans="2:12" s="21" customFormat="1" ht="18" customHeight="1">
      <c r="B23" s="16"/>
      <c r="E23" s="37" t="str">
        <f>IF('[1]Rekapitulace stavby'!E17="","",'[1]Rekapitulace stavby'!E17)</f>
        <v>ATIP a.s. Trutnov</v>
      </c>
      <c r="I23" s="32" t="s">
        <v>19</v>
      </c>
      <c r="J23" s="37" t="str">
        <f>IF('[1]Rekapitulace stavby'!AN17="","",'[1]Rekapitulace stavby'!AN17)</f>
        <v/>
      </c>
      <c r="L23" s="16"/>
    </row>
    <row r="24" spans="2:12" s="21" customFormat="1" ht="7" customHeight="1">
      <c r="B24" s="16"/>
      <c r="L24" s="16"/>
    </row>
    <row r="25" spans="2:12" s="21" customFormat="1" ht="12" customHeight="1">
      <c r="B25" s="16"/>
      <c r="D25" s="32" t="s">
        <v>22</v>
      </c>
      <c r="I25" s="32" t="s">
        <v>18</v>
      </c>
      <c r="J25" s="37" t="str">
        <f>IF('[1]Rekapitulace stavby'!AN19="","",'[1]Rekapitulace stavby'!AN19)</f>
        <v/>
      </c>
      <c r="L25" s="16"/>
    </row>
    <row r="26" spans="2:12" s="21" customFormat="1" ht="18" customHeight="1">
      <c r="B26" s="16"/>
      <c r="E26" s="37" t="str">
        <f>IF('[1]Rekapitulace stavby'!E20="","",'[1]Rekapitulace stavby'!E20)</f>
        <v>Ing. Lenka Kasperová</v>
      </c>
      <c r="I26" s="32" t="s">
        <v>19</v>
      </c>
      <c r="J26" s="37" t="str">
        <f>IF('[1]Rekapitulace stavby'!AN20="","",'[1]Rekapitulace stavby'!AN20)</f>
        <v/>
      </c>
      <c r="L26" s="16"/>
    </row>
    <row r="27" spans="2:12" s="21" customFormat="1" ht="7" customHeight="1">
      <c r="B27" s="16"/>
      <c r="L27" s="16"/>
    </row>
    <row r="28" spans="2:12" s="21" customFormat="1" ht="12" customHeight="1">
      <c r="B28" s="16"/>
      <c r="D28" s="32" t="s">
        <v>23</v>
      </c>
      <c r="L28" s="16"/>
    </row>
    <row r="29" spans="2:12" s="41" customFormat="1" ht="16.5" customHeight="1">
      <c r="B29" s="40"/>
      <c r="E29" s="42" t="s">
        <v>12</v>
      </c>
      <c r="F29" s="42"/>
      <c r="G29" s="42"/>
      <c r="H29" s="42"/>
      <c r="L29" s="40"/>
    </row>
    <row r="30" spans="2:12" s="21" customFormat="1" ht="7" customHeight="1">
      <c r="B30" s="16"/>
      <c r="L30" s="16"/>
    </row>
    <row r="31" spans="2:12" s="21" customFormat="1" ht="7" customHeight="1">
      <c r="B31" s="16"/>
      <c r="D31" s="43"/>
      <c r="E31" s="43"/>
      <c r="F31" s="43"/>
      <c r="G31" s="43"/>
      <c r="H31" s="43"/>
      <c r="I31" s="43"/>
      <c r="J31" s="43"/>
      <c r="K31" s="43"/>
      <c r="L31" s="16"/>
    </row>
    <row r="32" spans="2:12" s="21" customFormat="1" ht="25.4" customHeight="1">
      <c r="B32" s="16"/>
      <c r="D32" s="44" t="s">
        <v>24</v>
      </c>
      <c r="J32" s="45">
        <f>J63</f>
        <v>0</v>
      </c>
      <c r="L32" s="16"/>
    </row>
    <row r="33" spans="2:12" s="21" customFormat="1" ht="7" customHeight="1">
      <c r="B33" s="16"/>
      <c r="D33" s="43"/>
      <c r="E33" s="43"/>
      <c r="F33" s="43"/>
      <c r="G33" s="43"/>
      <c r="H33" s="43"/>
      <c r="I33" s="43"/>
      <c r="J33" s="43"/>
      <c r="K33" s="43"/>
      <c r="L33" s="16"/>
    </row>
    <row r="34" spans="2:12" s="21" customFormat="1" ht="14.4" customHeight="1">
      <c r="B34" s="16"/>
      <c r="F34" s="46" t="s">
        <v>25</v>
      </c>
      <c r="I34" s="46" t="s">
        <v>26</v>
      </c>
      <c r="J34" s="46" t="s">
        <v>27</v>
      </c>
      <c r="L34" s="16"/>
    </row>
    <row r="35" spans="2:12" s="21" customFormat="1" ht="14.4" customHeight="1">
      <c r="B35" s="16"/>
      <c r="D35" s="47" t="s">
        <v>28</v>
      </c>
      <c r="E35" s="32" t="s">
        <v>29</v>
      </c>
      <c r="F35" s="48">
        <f>J32</f>
        <v>0</v>
      </c>
      <c r="I35" s="49">
        <v>0.21</v>
      </c>
      <c r="J35" s="48">
        <f>F35*I35</f>
        <v>0</v>
      </c>
      <c r="L35" s="16"/>
    </row>
    <row r="36" spans="2:12" s="21" customFormat="1" ht="14.4" customHeight="1">
      <c r="B36" s="16"/>
      <c r="E36" s="32" t="s">
        <v>30</v>
      </c>
      <c r="F36" s="48">
        <f>ROUND((SUM(BF91:BF150)),2)</f>
        <v>0</v>
      </c>
      <c r="I36" s="49">
        <v>0.15</v>
      </c>
      <c r="J36" s="48">
        <f>ROUND(((SUM(BF91:BF150))*I36),2)</f>
        <v>0</v>
      </c>
      <c r="L36" s="16"/>
    </row>
    <row r="37" spans="2:12" s="21" customFormat="1" ht="14.4" customHeight="1" hidden="1">
      <c r="B37" s="16"/>
      <c r="E37" s="32" t="s">
        <v>31</v>
      </c>
      <c r="F37" s="48">
        <f>ROUND((SUM(BG91:BG150)),2)</f>
        <v>0</v>
      </c>
      <c r="I37" s="49">
        <v>0.21</v>
      </c>
      <c r="J37" s="48">
        <f>0</f>
        <v>0</v>
      </c>
      <c r="L37" s="16"/>
    </row>
    <row r="38" spans="2:12" s="21" customFormat="1" ht="14.4" customHeight="1" hidden="1">
      <c r="B38" s="16"/>
      <c r="E38" s="32" t="s">
        <v>32</v>
      </c>
      <c r="F38" s="48">
        <f>ROUND((SUM(BH91:BH150)),2)</f>
        <v>0</v>
      </c>
      <c r="I38" s="49">
        <v>0.15</v>
      </c>
      <c r="J38" s="48">
        <f>0</f>
        <v>0</v>
      </c>
      <c r="L38" s="16"/>
    </row>
    <row r="39" spans="2:12" s="21" customFormat="1" ht="14.4" customHeight="1" hidden="1">
      <c r="B39" s="16"/>
      <c r="E39" s="32" t="s">
        <v>33</v>
      </c>
      <c r="F39" s="48">
        <f>ROUND((SUM(BI91:BI150)),2)</f>
        <v>0</v>
      </c>
      <c r="I39" s="49">
        <v>0</v>
      </c>
      <c r="J39" s="48">
        <f>0</f>
        <v>0</v>
      </c>
      <c r="L39" s="16"/>
    </row>
    <row r="40" spans="2:12" s="21" customFormat="1" ht="7" customHeight="1">
      <c r="B40" s="16"/>
      <c r="L40" s="16"/>
    </row>
    <row r="41" spans="2:12" s="21" customFormat="1" ht="25.4" customHeight="1">
      <c r="B41" s="16"/>
      <c r="C41" s="50"/>
      <c r="D41" s="51" t="s">
        <v>34</v>
      </c>
      <c r="E41" s="52"/>
      <c r="F41" s="52"/>
      <c r="G41" s="53" t="s">
        <v>35</v>
      </c>
      <c r="H41" s="54" t="s">
        <v>36</v>
      </c>
      <c r="I41" s="52"/>
      <c r="J41" s="55">
        <f>SUM(J32:J39)</f>
        <v>0</v>
      </c>
      <c r="K41" s="56"/>
      <c r="L41" s="16"/>
    </row>
    <row r="42" spans="2:12" s="21" customFormat="1" ht="14.4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16"/>
    </row>
    <row r="46" spans="2:12" s="21" customFormat="1" ht="7" customHeight="1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16"/>
    </row>
    <row r="47" spans="2:12" s="21" customFormat="1" ht="25" customHeight="1">
      <c r="B47" s="16"/>
      <c r="C47" s="30" t="s">
        <v>37</v>
      </c>
      <c r="L47" s="16"/>
    </row>
    <row r="48" spans="2:12" s="21" customFormat="1" ht="7" customHeight="1">
      <c r="B48" s="16"/>
      <c r="L48" s="16"/>
    </row>
    <row r="49" spans="2:12" s="21" customFormat="1" ht="12" customHeight="1">
      <c r="B49" s="16"/>
      <c r="C49" s="32" t="s">
        <v>6</v>
      </c>
      <c r="L49" s="16"/>
    </row>
    <row r="50" spans="2:12" s="21" customFormat="1" ht="16.5" customHeight="1">
      <c r="B50" s="16"/>
      <c r="E50" s="33" t="str">
        <f>E7</f>
        <v>Barevné domky Hajnice</v>
      </c>
      <c r="F50" s="34"/>
      <c r="G50" s="34"/>
      <c r="H50" s="34"/>
      <c r="L50" s="16"/>
    </row>
    <row r="51" spans="2:12" ht="12" customHeight="1">
      <c r="B51" s="29"/>
      <c r="C51" s="32" t="s">
        <v>7</v>
      </c>
      <c r="L51" s="29"/>
    </row>
    <row r="52" spans="2:12" s="21" customFormat="1" ht="16.5" customHeight="1">
      <c r="B52" s="16"/>
      <c r="E52" s="33" t="s">
        <v>8</v>
      </c>
      <c r="F52" s="35"/>
      <c r="G52" s="35"/>
      <c r="H52" s="35"/>
      <c r="L52" s="16"/>
    </row>
    <row r="53" spans="2:12" s="21" customFormat="1" ht="12" customHeight="1">
      <c r="B53" s="16"/>
      <c r="C53" s="32" t="s">
        <v>9</v>
      </c>
      <c r="L53" s="16"/>
    </row>
    <row r="54" spans="2:12" s="21" customFormat="1" ht="16.5" customHeight="1">
      <c r="B54" s="16"/>
      <c r="E54" s="36" t="str">
        <f>E11</f>
        <v>SO 01-008 - Interiér</v>
      </c>
      <c r="F54" s="35"/>
      <c r="G54" s="35"/>
      <c r="H54" s="35"/>
      <c r="L54" s="16"/>
    </row>
    <row r="55" spans="2:12" s="21" customFormat="1" ht="7" customHeight="1">
      <c r="B55" s="16"/>
      <c r="L55" s="16"/>
    </row>
    <row r="56" spans="2:12" s="21" customFormat="1" ht="12" customHeight="1">
      <c r="B56" s="16"/>
      <c r="C56" s="32" t="s">
        <v>14</v>
      </c>
      <c r="F56" s="37" t="str">
        <f>F14</f>
        <v xml:space="preserve"> </v>
      </c>
      <c r="I56" s="32" t="s">
        <v>16</v>
      </c>
      <c r="J56" s="38" t="str">
        <f>IF(J14="","",J14)</f>
        <v>6. 5. 2020</v>
      </c>
      <c r="L56" s="16"/>
    </row>
    <row r="57" spans="2:12" s="21" customFormat="1" ht="7" customHeight="1">
      <c r="B57" s="16"/>
      <c r="L57" s="16"/>
    </row>
    <row r="58" spans="2:12" s="21" customFormat="1" ht="15.15" customHeight="1">
      <c r="B58" s="16"/>
      <c r="C58" s="32" t="s">
        <v>17</v>
      </c>
      <c r="F58" s="37" t="str">
        <f>E17</f>
        <v>Královehradecký kraj, Hradec Králové</v>
      </c>
      <c r="I58" s="32" t="s">
        <v>21</v>
      </c>
      <c r="J58" s="61" t="str">
        <f>E23</f>
        <v>ATIP a.s. Trutnov</v>
      </c>
      <c r="L58" s="16"/>
    </row>
    <row r="59" spans="2:12" s="21" customFormat="1" ht="25.65" customHeight="1">
      <c r="B59" s="16"/>
      <c r="C59" s="32" t="s">
        <v>20</v>
      </c>
      <c r="F59" s="37" t="str">
        <f>IF(E20="","",E20)</f>
        <v xml:space="preserve"> </v>
      </c>
      <c r="I59" s="32" t="s">
        <v>22</v>
      </c>
      <c r="J59" s="61" t="str">
        <f>E26</f>
        <v>Ing. Lenka Kasperová</v>
      </c>
      <c r="L59" s="16"/>
    </row>
    <row r="60" spans="2:12" s="21" customFormat="1" ht="10.25" customHeight="1">
      <c r="B60" s="16"/>
      <c r="L60" s="16"/>
    </row>
    <row r="61" spans="2:12" s="21" customFormat="1" ht="29.25" customHeight="1">
      <c r="B61" s="16"/>
      <c r="C61" s="62" t="s">
        <v>38</v>
      </c>
      <c r="D61" s="50"/>
      <c r="E61" s="50"/>
      <c r="F61" s="50"/>
      <c r="G61" s="50"/>
      <c r="H61" s="50"/>
      <c r="I61" s="50"/>
      <c r="J61" s="63" t="s">
        <v>39</v>
      </c>
      <c r="K61" s="50"/>
      <c r="L61" s="16"/>
    </row>
    <row r="62" spans="2:12" s="21" customFormat="1" ht="10.25" customHeight="1">
      <c r="B62" s="16"/>
      <c r="L62" s="16"/>
    </row>
    <row r="63" spans="2:47" s="21" customFormat="1" ht="22.75" customHeight="1">
      <c r="B63" s="16"/>
      <c r="C63" s="64" t="s">
        <v>40</v>
      </c>
      <c r="J63" s="45">
        <f>J91</f>
        <v>0</v>
      </c>
      <c r="L63" s="16"/>
      <c r="AU63" s="23" t="s">
        <v>41</v>
      </c>
    </row>
    <row r="64" spans="2:12" s="66" customFormat="1" ht="25" customHeight="1">
      <c r="B64" s="65"/>
      <c r="D64" s="67" t="s">
        <v>295</v>
      </c>
      <c r="E64" s="68"/>
      <c r="F64" s="68"/>
      <c r="G64" s="68"/>
      <c r="H64" s="68"/>
      <c r="I64" s="68"/>
      <c r="J64" s="69">
        <f>J63</f>
        <v>0</v>
      </c>
      <c r="L64" s="65"/>
    </row>
    <row r="65" spans="2:12" s="71" customFormat="1" ht="19.9" customHeight="1">
      <c r="B65" s="70"/>
      <c r="D65" s="72" t="s">
        <v>42</v>
      </c>
      <c r="E65" s="73"/>
      <c r="F65" s="73"/>
      <c r="G65" s="73"/>
      <c r="H65" s="73"/>
      <c r="I65" s="73"/>
      <c r="J65" s="74">
        <f>J64</f>
        <v>0</v>
      </c>
      <c r="L65" s="70"/>
    </row>
    <row r="66" spans="2:12" s="71" customFormat="1" ht="19.9" customHeight="1">
      <c r="B66" s="70"/>
      <c r="D66" s="72"/>
      <c r="E66" s="73"/>
      <c r="F66" s="73"/>
      <c r="G66" s="73"/>
      <c r="H66" s="73"/>
      <c r="I66" s="73"/>
      <c r="J66" s="74"/>
      <c r="L66" s="70"/>
    </row>
    <row r="67" spans="2:12" s="71" customFormat="1" ht="19.9" customHeight="1">
      <c r="B67" s="70"/>
      <c r="D67" s="72"/>
      <c r="E67" s="73"/>
      <c r="F67" s="73"/>
      <c r="G67" s="73"/>
      <c r="H67" s="73"/>
      <c r="I67" s="73"/>
      <c r="J67" s="74"/>
      <c r="L67" s="70"/>
    </row>
    <row r="68" spans="2:12" s="71" customFormat="1" ht="19.9" customHeight="1">
      <c r="B68" s="70"/>
      <c r="D68" s="72"/>
      <c r="E68" s="73"/>
      <c r="F68" s="73"/>
      <c r="G68" s="73"/>
      <c r="H68" s="73"/>
      <c r="I68" s="73"/>
      <c r="J68" s="74"/>
      <c r="L68" s="70"/>
    </row>
    <row r="69" spans="2:12" s="71" customFormat="1" ht="19.9" customHeight="1">
      <c r="B69" s="70"/>
      <c r="D69" s="72"/>
      <c r="E69" s="73"/>
      <c r="F69" s="73"/>
      <c r="G69" s="73"/>
      <c r="H69" s="73"/>
      <c r="I69" s="73"/>
      <c r="J69" s="74"/>
      <c r="L69" s="70"/>
    </row>
    <row r="70" spans="2:12" s="21" customFormat="1" ht="21.75" customHeight="1">
      <c r="B70" s="16"/>
      <c r="L70" s="16"/>
    </row>
    <row r="71" spans="2:12" s="21" customFormat="1" ht="7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16"/>
    </row>
    <row r="75" spans="2:12" s="21" customFormat="1" ht="7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6"/>
    </row>
    <row r="76" spans="2:12" s="21" customFormat="1" ht="25" customHeight="1">
      <c r="B76" s="16"/>
      <c r="C76" s="30" t="s">
        <v>43</v>
      </c>
      <c r="L76" s="16"/>
    </row>
    <row r="77" spans="2:12" s="21" customFormat="1" ht="7" customHeight="1">
      <c r="B77" s="16"/>
      <c r="L77" s="16"/>
    </row>
    <row r="78" spans="2:12" s="21" customFormat="1" ht="12" customHeight="1">
      <c r="B78" s="16"/>
      <c r="C78" s="32" t="s">
        <v>6</v>
      </c>
      <c r="L78" s="16"/>
    </row>
    <row r="79" spans="2:12" s="21" customFormat="1" ht="16.5" customHeight="1">
      <c r="B79" s="16"/>
      <c r="E79" s="33" t="str">
        <f>E7</f>
        <v>Barevné domky Hajnice</v>
      </c>
      <c r="F79" s="34"/>
      <c r="G79" s="34"/>
      <c r="H79" s="34"/>
      <c r="L79" s="16"/>
    </row>
    <row r="80" spans="2:12" ht="12" customHeight="1">
      <c r="B80" s="29"/>
      <c r="C80" s="32" t="s">
        <v>7</v>
      </c>
      <c r="L80" s="29"/>
    </row>
    <row r="81" spans="2:12" s="21" customFormat="1" ht="16.5" customHeight="1">
      <c r="B81" s="16"/>
      <c r="E81" s="33" t="s">
        <v>8</v>
      </c>
      <c r="F81" s="35"/>
      <c r="G81" s="35"/>
      <c r="H81" s="35"/>
      <c r="L81" s="16"/>
    </row>
    <row r="82" spans="2:12" s="21" customFormat="1" ht="12" customHeight="1">
      <c r="B82" s="16"/>
      <c r="C82" s="32" t="s">
        <v>9</v>
      </c>
      <c r="L82" s="16"/>
    </row>
    <row r="83" spans="2:12" s="21" customFormat="1" ht="16.5" customHeight="1">
      <c r="B83" s="16"/>
      <c r="E83" s="36" t="str">
        <f>E11</f>
        <v>SO 01-008 - Interiér</v>
      </c>
      <c r="F83" s="35"/>
      <c r="G83" s="35"/>
      <c r="H83" s="35"/>
      <c r="L83" s="16"/>
    </row>
    <row r="84" spans="2:12" s="21" customFormat="1" ht="7" customHeight="1">
      <c r="B84" s="16"/>
      <c r="L84" s="16"/>
    </row>
    <row r="85" spans="2:12" s="21" customFormat="1" ht="12" customHeight="1">
      <c r="B85" s="16"/>
      <c r="C85" s="32" t="s">
        <v>14</v>
      </c>
      <c r="F85" s="37" t="str">
        <f>F14</f>
        <v xml:space="preserve"> </v>
      </c>
      <c r="I85" s="32" t="s">
        <v>16</v>
      </c>
      <c r="J85" s="38" t="str">
        <f>IF(J14="","",J14)</f>
        <v>6. 5. 2020</v>
      </c>
      <c r="L85" s="16"/>
    </row>
    <row r="86" spans="2:12" s="21" customFormat="1" ht="7" customHeight="1">
      <c r="B86" s="16"/>
      <c r="L86" s="16"/>
    </row>
    <row r="87" spans="2:12" s="21" customFormat="1" ht="15.15" customHeight="1">
      <c r="B87" s="16"/>
      <c r="C87" s="32" t="s">
        <v>17</v>
      </c>
      <c r="F87" s="37" t="str">
        <f>E17</f>
        <v>Královehradecký kraj, Hradec Králové</v>
      </c>
      <c r="I87" s="32" t="s">
        <v>21</v>
      </c>
      <c r="J87" s="61" t="str">
        <f>E23</f>
        <v>ATIP a.s. Trutnov</v>
      </c>
      <c r="L87" s="16"/>
    </row>
    <row r="88" spans="2:12" s="21" customFormat="1" ht="25.65" customHeight="1">
      <c r="B88" s="16"/>
      <c r="C88" s="32" t="s">
        <v>20</v>
      </c>
      <c r="F88" s="37" t="str">
        <f>IF(E20="","",E20)</f>
        <v xml:space="preserve"> </v>
      </c>
      <c r="I88" s="32" t="s">
        <v>22</v>
      </c>
      <c r="J88" s="61" t="str">
        <f>E26</f>
        <v>Ing. Lenka Kasperová</v>
      </c>
      <c r="L88" s="16"/>
    </row>
    <row r="89" spans="2:12" s="21" customFormat="1" ht="10.25" customHeight="1">
      <c r="B89" s="16"/>
      <c r="L89" s="16"/>
    </row>
    <row r="90" spans="2:20" s="75" customFormat="1" ht="29.25" customHeight="1">
      <c r="B90" s="76"/>
      <c r="C90" s="77" t="s">
        <v>44</v>
      </c>
      <c r="D90" s="78" t="s">
        <v>45</v>
      </c>
      <c r="E90" s="78" t="s">
        <v>46</v>
      </c>
      <c r="F90" s="78" t="s">
        <v>47</v>
      </c>
      <c r="G90" s="78" t="s">
        <v>48</v>
      </c>
      <c r="H90" s="78" t="s">
        <v>49</v>
      </c>
      <c r="I90" s="78" t="s">
        <v>50</v>
      </c>
      <c r="J90" s="78" t="s">
        <v>39</v>
      </c>
      <c r="K90" s="79" t="s">
        <v>51</v>
      </c>
      <c r="L90" s="76"/>
      <c r="M90" s="80" t="s">
        <v>12</v>
      </c>
      <c r="N90" s="81" t="s">
        <v>28</v>
      </c>
      <c r="O90" s="81" t="s">
        <v>52</v>
      </c>
      <c r="P90" s="81" t="s">
        <v>53</v>
      </c>
      <c r="Q90" s="81" t="s">
        <v>54</v>
      </c>
      <c r="R90" s="81" t="s">
        <v>55</v>
      </c>
      <c r="S90" s="81" t="s">
        <v>56</v>
      </c>
      <c r="T90" s="82" t="s">
        <v>57</v>
      </c>
    </row>
    <row r="91" spans="2:63" s="21" customFormat="1" ht="22.75" customHeight="1">
      <c r="B91" s="16"/>
      <c r="C91" s="83" t="s">
        <v>58</v>
      </c>
      <c r="J91" s="84">
        <f>J92+J152</f>
        <v>0</v>
      </c>
      <c r="L91" s="16"/>
      <c r="M91" s="85"/>
      <c r="N91" s="43"/>
      <c r="O91" s="43"/>
      <c r="P91" s="86" t="e">
        <f>P92</f>
        <v>#REF!</v>
      </c>
      <c r="Q91" s="43"/>
      <c r="R91" s="86" t="e">
        <f>R92</f>
        <v>#REF!</v>
      </c>
      <c r="S91" s="43"/>
      <c r="T91" s="87" t="e">
        <f>T92</f>
        <v>#REF!</v>
      </c>
      <c r="AT91" s="23" t="s">
        <v>59</v>
      </c>
      <c r="AU91" s="23" t="s">
        <v>41</v>
      </c>
      <c r="BK91" s="88" t="e">
        <f>BK92</f>
        <v>#REF!</v>
      </c>
    </row>
    <row r="92" spans="2:63" s="10" customFormat="1" ht="25.9" customHeight="1">
      <c r="B92" s="89"/>
      <c r="D92" s="11" t="s">
        <v>59</v>
      </c>
      <c r="E92" s="12" t="s">
        <v>60</v>
      </c>
      <c r="F92" s="12" t="s">
        <v>61</v>
      </c>
      <c r="J92" s="13">
        <f>J93</f>
        <v>0</v>
      </c>
      <c r="L92" s="89"/>
      <c r="M92" s="90"/>
      <c r="P92" s="91" t="e">
        <f>P93+#REF!+#REF!+#REF!+#REF!</f>
        <v>#REF!</v>
      </c>
      <c r="R92" s="91" t="e">
        <f>R93+#REF!+#REF!+#REF!+#REF!</f>
        <v>#REF!</v>
      </c>
      <c r="T92" s="92" t="e">
        <f>T93+#REF!+#REF!+#REF!+#REF!</f>
        <v>#REF!</v>
      </c>
      <c r="AR92" s="11" t="s">
        <v>62</v>
      </c>
      <c r="AT92" s="93" t="s">
        <v>59</v>
      </c>
      <c r="AU92" s="93" t="s">
        <v>63</v>
      </c>
      <c r="AY92" s="11" t="s">
        <v>64</v>
      </c>
      <c r="BK92" s="94" t="e">
        <f>BK93+#REF!+#REF!+#REF!+#REF!</f>
        <v>#REF!</v>
      </c>
    </row>
    <row r="93" spans="2:63" s="10" customFormat="1" ht="22.75" customHeight="1">
      <c r="B93" s="89"/>
      <c r="D93" s="11" t="s">
        <v>59</v>
      </c>
      <c r="E93" s="14" t="s">
        <v>65</v>
      </c>
      <c r="F93" s="14" t="s">
        <v>66</v>
      </c>
      <c r="J93" s="15">
        <f>BK93</f>
        <v>0</v>
      </c>
      <c r="L93" s="89"/>
      <c r="M93" s="90"/>
      <c r="P93" s="91">
        <f>SUM(P94:P150)</f>
        <v>0</v>
      </c>
      <c r="R93" s="91">
        <f>SUM(R94:R150)</f>
        <v>0</v>
      </c>
      <c r="T93" s="92">
        <f>SUM(T94:T150)</f>
        <v>0</v>
      </c>
      <c r="AR93" s="11" t="s">
        <v>62</v>
      </c>
      <c r="AT93" s="93" t="s">
        <v>59</v>
      </c>
      <c r="AU93" s="93" t="s">
        <v>62</v>
      </c>
      <c r="AY93" s="11" t="s">
        <v>64</v>
      </c>
      <c r="BK93" s="94">
        <f>SUM(BK94:BK150)</f>
        <v>0</v>
      </c>
    </row>
    <row r="94" spans="2:65" s="21" customFormat="1" ht="16.5" customHeight="1">
      <c r="B94" s="16"/>
      <c r="C94" s="6" t="s">
        <v>62</v>
      </c>
      <c r="D94" s="6" t="s">
        <v>67</v>
      </c>
      <c r="E94" s="7" t="s">
        <v>68</v>
      </c>
      <c r="F94" s="4" t="s">
        <v>69</v>
      </c>
      <c r="G94" s="8" t="s">
        <v>70</v>
      </c>
      <c r="H94" s="9">
        <v>18</v>
      </c>
      <c r="I94" s="1"/>
      <c r="J94" s="3">
        <f aca="true" t="shared" si="0" ref="J94:J150">ROUND(I94*H94,2)</f>
        <v>0</v>
      </c>
      <c r="K94" s="4" t="s">
        <v>12</v>
      </c>
      <c r="L94" s="16"/>
      <c r="M94" s="17" t="s">
        <v>12</v>
      </c>
      <c r="N94" s="18" t="s">
        <v>29</v>
      </c>
      <c r="O94" s="19">
        <v>0</v>
      </c>
      <c r="P94" s="19">
        <f aca="true" t="shared" si="1" ref="P94:P150">O94*H94</f>
        <v>0</v>
      </c>
      <c r="Q94" s="19">
        <v>0</v>
      </c>
      <c r="R94" s="19">
        <f aca="true" t="shared" si="2" ref="R94:R150">Q94*H94</f>
        <v>0</v>
      </c>
      <c r="S94" s="19">
        <v>0</v>
      </c>
      <c r="T94" s="20">
        <f aca="true" t="shared" si="3" ref="T94:T150">S94*H94</f>
        <v>0</v>
      </c>
      <c r="AR94" s="22" t="s">
        <v>71</v>
      </c>
      <c r="AT94" s="22" t="s">
        <v>67</v>
      </c>
      <c r="AU94" s="22" t="s">
        <v>2</v>
      </c>
      <c r="AY94" s="23" t="s">
        <v>64</v>
      </c>
      <c r="BE94" s="24">
        <f aca="true" t="shared" si="4" ref="BE94:BE150">IF(N94="základní",J94,0)</f>
        <v>0</v>
      </c>
      <c r="BF94" s="24">
        <f aca="true" t="shared" si="5" ref="BF94:BF150">IF(N94="snížená",J94,0)</f>
        <v>0</v>
      </c>
      <c r="BG94" s="24">
        <f aca="true" t="shared" si="6" ref="BG94:BG150">IF(N94="zákl. přenesená",J94,0)</f>
        <v>0</v>
      </c>
      <c r="BH94" s="24">
        <f aca="true" t="shared" si="7" ref="BH94:BH150">IF(N94="sníž. přenesená",J94,0)</f>
        <v>0</v>
      </c>
      <c r="BI94" s="24">
        <f aca="true" t="shared" si="8" ref="BI94:BI150">IF(N94="nulová",J94,0)</f>
        <v>0</v>
      </c>
      <c r="BJ94" s="23" t="s">
        <v>62</v>
      </c>
      <c r="BK94" s="24">
        <f aca="true" t="shared" si="9" ref="BK94:BK150">ROUND(I94*H94,2)</f>
        <v>0</v>
      </c>
      <c r="BL94" s="23" t="s">
        <v>71</v>
      </c>
      <c r="BM94" s="22" t="s">
        <v>2</v>
      </c>
    </row>
    <row r="95" spans="2:65" s="21" customFormat="1" ht="16.5" customHeight="1">
      <c r="B95" s="16"/>
      <c r="C95" s="6" t="s">
        <v>2</v>
      </c>
      <c r="D95" s="6" t="s">
        <v>67</v>
      </c>
      <c r="E95" s="7" t="s">
        <v>72</v>
      </c>
      <c r="F95" s="4" t="s">
        <v>73</v>
      </c>
      <c r="G95" s="8" t="s">
        <v>70</v>
      </c>
      <c r="H95" s="9">
        <v>3</v>
      </c>
      <c r="I95" s="1"/>
      <c r="J95" s="3">
        <f t="shared" si="0"/>
        <v>0</v>
      </c>
      <c r="K95" s="4" t="s">
        <v>12</v>
      </c>
      <c r="L95" s="16"/>
      <c r="M95" s="17" t="s">
        <v>12</v>
      </c>
      <c r="N95" s="18" t="s">
        <v>29</v>
      </c>
      <c r="O95" s="19">
        <v>0</v>
      </c>
      <c r="P95" s="19">
        <f t="shared" si="1"/>
        <v>0</v>
      </c>
      <c r="Q95" s="19">
        <v>0</v>
      </c>
      <c r="R95" s="19">
        <f t="shared" si="2"/>
        <v>0</v>
      </c>
      <c r="S95" s="19">
        <v>0</v>
      </c>
      <c r="T95" s="20">
        <f t="shared" si="3"/>
        <v>0</v>
      </c>
      <c r="AR95" s="22" t="s">
        <v>71</v>
      </c>
      <c r="AT95" s="22" t="s">
        <v>67</v>
      </c>
      <c r="AU95" s="22" t="s">
        <v>2</v>
      </c>
      <c r="AY95" s="23" t="s">
        <v>64</v>
      </c>
      <c r="BE95" s="24">
        <f t="shared" si="4"/>
        <v>0</v>
      </c>
      <c r="BF95" s="24">
        <f t="shared" si="5"/>
        <v>0</v>
      </c>
      <c r="BG95" s="24">
        <f t="shared" si="6"/>
        <v>0</v>
      </c>
      <c r="BH95" s="24">
        <f t="shared" si="7"/>
        <v>0</v>
      </c>
      <c r="BI95" s="24">
        <f t="shared" si="8"/>
        <v>0</v>
      </c>
      <c r="BJ95" s="23" t="s">
        <v>62</v>
      </c>
      <c r="BK95" s="24">
        <f t="shared" si="9"/>
        <v>0</v>
      </c>
      <c r="BL95" s="23" t="s">
        <v>71</v>
      </c>
      <c r="BM95" s="22" t="s">
        <v>71</v>
      </c>
    </row>
    <row r="96" spans="2:65" s="21" customFormat="1" ht="16.5" customHeight="1">
      <c r="B96" s="16"/>
      <c r="C96" s="6" t="s">
        <v>74</v>
      </c>
      <c r="D96" s="6" t="s">
        <v>67</v>
      </c>
      <c r="E96" s="7" t="s">
        <v>75</v>
      </c>
      <c r="F96" s="4" t="s">
        <v>76</v>
      </c>
      <c r="G96" s="8" t="s">
        <v>70</v>
      </c>
      <c r="H96" s="9">
        <v>18</v>
      </c>
      <c r="I96" s="1"/>
      <c r="J96" s="3">
        <f t="shared" si="0"/>
        <v>0</v>
      </c>
      <c r="K96" s="4" t="s">
        <v>12</v>
      </c>
      <c r="L96" s="16"/>
      <c r="M96" s="17" t="s">
        <v>12</v>
      </c>
      <c r="N96" s="18" t="s">
        <v>29</v>
      </c>
      <c r="O96" s="19">
        <v>0</v>
      </c>
      <c r="P96" s="19">
        <f t="shared" si="1"/>
        <v>0</v>
      </c>
      <c r="Q96" s="19">
        <v>0</v>
      </c>
      <c r="R96" s="19">
        <f t="shared" si="2"/>
        <v>0</v>
      </c>
      <c r="S96" s="19">
        <v>0</v>
      </c>
      <c r="T96" s="20">
        <f t="shared" si="3"/>
        <v>0</v>
      </c>
      <c r="AR96" s="22" t="s">
        <v>71</v>
      </c>
      <c r="AT96" s="22" t="s">
        <v>67</v>
      </c>
      <c r="AU96" s="22" t="s">
        <v>2</v>
      </c>
      <c r="AY96" s="23" t="s">
        <v>64</v>
      </c>
      <c r="BE96" s="24">
        <f t="shared" si="4"/>
        <v>0</v>
      </c>
      <c r="BF96" s="24">
        <f t="shared" si="5"/>
        <v>0</v>
      </c>
      <c r="BG96" s="24">
        <f t="shared" si="6"/>
        <v>0</v>
      </c>
      <c r="BH96" s="24">
        <f t="shared" si="7"/>
        <v>0</v>
      </c>
      <c r="BI96" s="24">
        <f t="shared" si="8"/>
        <v>0</v>
      </c>
      <c r="BJ96" s="23" t="s">
        <v>62</v>
      </c>
      <c r="BK96" s="24">
        <f t="shared" si="9"/>
        <v>0</v>
      </c>
      <c r="BL96" s="23" t="s">
        <v>71</v>
      </c>
      <c r="BM96" s="22" t="s">
        <v>77</v>
      </c>
    </row>
    <row r="97" spans="2:65" s="21" customFormat="1" ht="16.5" customHeight="1">
      <c r="B97" s="16"/>
      <c r="C97" s="6" t="s">
        <v>71</v>
      </c>
      <c r="D97" s="6" t="s">
        <v>67</v>
      </c>
      <c r="E97" s="7" t="s">
        <v>78</v>
      </c>
      <c r="F97" s="4" t="s">
        <v>79</v>
      </c>
      <c r="G97" s="8" t="s">
        <v>70</v>
      </c>
      <c r="H97" s="9">
        <v>1</v>
      </c>
      <c r="I97" s="1"/>
      <c r="J97" s="3">
        <f t="shared" si="0"/>
        <v>0</v>
      </c>
      <c r="K97" s="4" t="s">
        <v>12</v>
      </c>
      <c r="L97" s="16"/>
      <c r="M97" s="17" t="s">
        <v>12</v>
      </c>
      <c r="N97" s="18" t="s">
        <v>29</v>
      </c>
      <c r="O97" s="19">
        <v>0</v>
      </c>
      <c r="P97" s="19">
        <f t="shared" si="1"/>
        <v>0</v>
      </c>
      <c r="Q97" s="19">
        <v>0</v>
      </c>
      <c r="R97" s="19">
        <f t="shared" si="2"/>
        <v>0</v>
      </c>
      <c r="S97" s="19">
        <v>0</v>
      </c>
      <c r="T97" s="20">
        <f t="shared" si="3"/>
        <v>0</v>
      </c>
      <c r="AR97" s="22" t="s">
        <v>71</v>
      </c>
      <c r="AT97" s="22" t="s">
        <v>67</v>
      </c>
      <c r="AU97" s="22" t="s">
        <v>2</v>
      </c>
      <c r="AY97" s="23" t="s">
        <v>64</v>
      </c>
      <c r="BE97" s="24">
        <f t="shared" si="4"/>
        <v>0</v>
      </c>
      <c r="BF97" s="24">
        <f t="shared" si="5"/>
        <v>0</v>
      </c>
      <c r="BG97" s="24">
        <f t="shared" si="6"/>
        <v>0</v>
      </c>
      <c r="BH97" s="24">
        <f t="shared" si="7"/>
        <v>0</v>
      </c>
      <c r="BI97" s="24">
        <f t="shared" si="8"/>
        <v>0</v>
      </c>
      <c r="BJ97" s="23" t="s">
        <v>62</v>
      </c>
      <c r="BK97" s="24">
        <f t="shared" si="9"/>
        <v>0</v>
      </c>
      <c r="BL97" s="23" t="s">
        <v>71</v>
      </c>
      <c r="BM97" s="22" t="s">
        <v>80</v>
      </c>
    </row>
    <row r="98" spans="2:65" s="21" customFormat="1" ht="16.5" customHeight="1">
      <c r="B98" s="16"/>
      <c r="C98" s="6" t="s">
        <v>81</v>
      </c>
      <c r="D98" s="6" t="s">
        <v>67</v>
      </c>
      <c r="E98" s="7" t="s">
        <v>82</v>
      </c>
      <c r="F98" s="4" t="s">
        <v>83</v>
      </c>
      <c r="G98" s="8" t="s">
        <v>70</v>
      </c>
      <c r="H98" s="9">
        <v>1</v>
      </c>
      <c r="I98" s="1"/>
      <c r="J98" s="3">
        <f t="shared" si="0"/>
        <v>0</v>
      </c>
      <c r="K98" s="4" t="s">
        <v>12</v>
      </c>
      <c r="L98" s="16"/>
      <c r="M98" s="17" t="s">
        <v>12</v>
      </c>
      <c r="N98" s="18" t="s">
        <v>29</v>
      </c>
      <c r="O98" s="19">
        <v>0</v>
      </c>
      <c r="P98" s="19">
        <f t="shared" si="1"/>
        <v>0</v>
      </c>
      <c r="Q98" s="19">
        <v>0</v>
      </c>
      <c r="R98" s="19">
        <f t="shared" si="2"/>
        <v>0</v>
      </c>
      <c r="S98" s="19">
        <v>0</v>
      </c>
      <c r="T98" s="20">
        <f t="shared" si="3"/>
        <v>0</v>
      </c>
      <c r="AR98" s="22" t="s">
        <v>71</v>
      </c>
      <c r="AT98" s="22" t="s">
        <v>67</v>
      </c>
      <c r="AU98" s="22" t="s">
        <v>2</v>
      </c>
      <c r="AY98" s="23" t="s">
        <v>64</v>
      </c>
      <c r="BE98" s="24">
        <f t="shared" si="4"/>
        <v>0</v>
      </c>
      <c r="BF98" s="24">
        <f t="shared" si="5"/>
        <v>0</v>
      </c>
      <c r="BG98" s="24">
        <f t="shared" si="6"/>
        <v>0</v>
      </c>
      <c r="BH98" s="24">
        <f t="shared" si="7"/>
        <v>0</v>
      </c>
      <c r="BI98" s="24">
        <f t="shared" si="8"/>
        <v>0</v>
      </c>
      <c r="BJ98" s="23" t="s">
        <v>62</v>
      </c>
      <c r="BK98" s="24">
        <f t="shared" si="9"/>
        <v>0</v>
      </c>
      <c r="BL98" s="23" t="s">
        <v>71</v>
      </c>
      <c r="BM98" s="22" t="s">
        <v>84</v>
      </c>
    </row>
    <row r="99" spans="2:65" s="21" customFormat="1" ht="16.5" customHeight="1">
      <c r="B99" s="16"/>
      <c r="C99" s="6" t="s">
        <v>77</v>
      </c>
      <c r="D99" s="6" t="s">
        <v>67</v>
      </c>
      <c r="E99" s="7" t="s">
        <v>85</v>
      </c>
      <c r="F99" s="4" t="s">
        <v>86</v>
      </c>
      <c r="G99" s="8" t="s">
        <v>70</v>
      </c>
      <c r="H99" s="9">
        <v>2</v>
      </c>
      <c r="I99" s="1"/>
      <c r="J99" s="3">
        <f t="shared" si="0"/>
        <v>0</v>
      </c>
      <c r="K99" s="4" t="s">
        <v>12</v>
      </c>
      <c r="L99" s="16"/>
      <c r="M99" s="17" t="s">
        <v>12</v>
      </c>
      <c r="N99" s="18" t="s">
        <v>29</v>
      </c>
      <c r="O99" s="19">
        <v>0</v>
      </c>
      <c r="P99" s="19">
        <f t="shared" si="1"/>
        <v>0</v>
      </c>
      <c r="Q99" s="19">
        <v>0</v>
      </c>
      <c r="R99" s="19">
        <f t="shared" si="2"/>
        <v>0</v>
      </c>
      <c r="S99" s="19">
        <v>0</v>
      </c>
      <c r="T99" s="20">
        <f t="shared" si="3"/>
        <v>0</v>
      </c>
      <c r="AR99" s="22" t="s">
        <v>71</v>
      </c>
      <c r="AT99" s="22" t="s">
        <v>67</v>
      </c>
      <c r="AU99" s="22" t="s">
        <v>2</v>
      </c>
      <c r="AY99" s="23" t="s">
        <v>64</v>
      </c>
      <c r="BE99" s="24">
        <f t="shared" si="4"/>
        <v>0</v>
      </c>
      <c r="BF99" s="24">
        <f t="shared" si="5"/>
        <v>0</v>
      </c>
      <c r="BG99" s="24">
        <f t="shared" si="6"/>
        <v>0</v>
      </c>
      <c r="BH99" s="24">
        <f t="shared" si="7"/>
        <v>0</v>
      </c>
      <c r="BI99" s="24">
        <f t="shared" si="8"/>
        <v>0</v>
      </c>
      <c r="BJ99" s="23" t="s">
        <v>62</v>
      </c>
      <c r="BK99" s="24">
        <f t="shared" si="9"/>
        <v>0</v>
      </c>
      <c r="BL99" s="23" t="s">
        <v>71</v>
      </c>
      <c r="BM99" s="22" t="s">
        <v>87</v>
      </c>
    </row>
    <row r="100" spans="2:65" s="21" customFormat="1" ht="16.5" customHeight="1">
      <c r="B100" s="16"/>
      <c r="C100" s="6" t="s">
        <v>88</v>
      </c>
      <c r="D100" s="6" t="s">
        <v>67</v>
      </c>
      <c r="E100" s="7" t="s">
        <v>89</v>
      </c>
      <c r="F100" s="4" t="s">
        <v>90</v>
      </c>
      <c r="G100" s="8" t="s">
        <v>70</v>
      </c>
      <c r="H100" s="9">
        <v>1</v>
      </c>
      <c r="I100" s="1"/>
      <c r="J100" s="3">
        <f t="shared" si="0"/>
        <v>0</v>
      </c>
      <c r="K100" s="4" t="s">
        <v>12</v>
      </c>
      <c r="L100" s="16"/>
      <c r="M100" s="17" t="s">
        <v>12</v>
      </c>
      <c r="N100" s="18" t="s">
        <v>29</v>
      </c>
      <c r="O100" s="19">
        <v>0</v>
      </c>
      <c r="P100" s="19">
        <f t="shared" si="1"/>
        <v>0</v>
      </c>
      <c r="Q100" s="19">
        <v>0</v>
      </c>
      <c r="R100" s="19">
        <f t="shared" si="2"/>
        <v>0</v>
      </c>
      <c r="S100" s="19">
        <v>0</v>
      </c>
      <c r="T100" s="20">
        <f t="shared" si="3"/>
        <v>0</v>
      </c>
      <c r="AR100" s="22" t="s">
        <v>71</v>
      </c>
      <c r="AT100" s="22" t="s">
        <v>67</v>
      </c>
      <c r="AU100" s="22" t="s">
        <v>2</v>
      </c>
      <c r="AY100" s="23" t="s">
        <v>64</v>
      </c>
      <c r="BE100" s="24">
        <f t="shared" si="4"/>
        <v>0</v>
      </c>
      <c r="BF100" s="24">
        <f t="shared" si="5"/>
        <v>0</v>
      </c>
      <c r="BG100" s="24">
        <f t="shared" si="6"/>
        <v>0</v>
      </c>
      <c r="BH100" s="24">
        <f t="shared" si="7"/>
        <v>0</v>
      </c>
      <c r="BI100" s="24">
        <f t="shared" si="8"/>
        <v>0</v>
      </c>
      <c r="BJ100" s="23" t="s">
        <v>62</v>
      </c>
      <c r="BK100" s="24">
        <f t="shared" si="9"/>
        <v>0</v>
      </c>
      <c r="BL100" s="23" t="s">
        <v>71</v>
      </c>
      <c r="BM100" s="22" t="s">
        <v>91</v>
      </c>
    </row>
    <row r="101" spans="2:65" s="21" customFormat="1" ht="16.5" customHeight="1">
      <c r="B101" s="16"/>
      <c r="C101" s="6" t="s">
        <v>80</v>
      </c>
      <c r="D101" s="6" t="s">
        <v>67</v>
      </c>
      <c r="E101" s="7" t="s">
        <v>92</v>
      </c>
      <c r="F101" s="4" t="s">
        <v>93</v>
      </c>
      <c r="G101" s="8" t="s">
        <v>70</v>
      </c>
      <c r="H101" s="9">
        <v>18</v>
      </c>
      <c r="I101" s="1"/>
      <c r="J101" s="3">
        <f t="shared" si="0"/>
        <v>0</v>
      </c>
      <c r="K101" s="4" t="s">
        <v>12</v>
      </c>
      <c r="L101" s="16"/>
      <c r="M101" s="17" t="s">
        <v>12</v>
      </c>
      <c r="N101" s="18" t="s">
        <v>29</v>
      </c>
      <c r="O101" s="19">
        <v>0</v>
      </c>
      <c r="P101" s="19">
        <f t="shared" si="1"/>
        <v>0</v>
      </c>
      <c r="Q101" s="19">
        <v>0</v>
      </c>
      <c r="R101" s="19">
        <f t="shared" si="2"/>
        <v>0</v>
      </c>
      <c r="S101" s="19">
        <v>0</v>
      </c>
      <c r="T101" s="20">
        <f t="shared" si="3"/>
        <v>0</v>
      </c>
      <c r="AR101" s="22" t="s">
        <v>71</v>
      </c>
      <c r="AT101" s="22" t="s">
        <v>67</v>
      </c>
      <c r="AU101" s="22" t="s">
        <v>2</v>
      </c>
      <c r="AY101" s="23" t="s">
        <v>64</v>
      </c>
      <c r="BE101" s="24">
        <f t="shared" si="4"/>
        <v>0</v>
      </c>
      <c r="BF101" s="24">
        <f t="shared" si="5"/>
        <v>0</v>
      </c>
      <c r="BG101" s="24">
        <f t="shared" si="6"/>
        <v>0</v>
      </c>
      <c r="BH101" s="24">
        <f t="shared" si="7"/>
        <v>0</v>
      </c>
      <c r="BI101" s="24">
        <f t="shared" si="8"/>
        <v>0</v>
      </c>
      <c r="BJ101" s="23" t="s">
        <v>62</v>
      </c>
      <c r="BK101" s="24">
        <f t="shared" si="9"/>
        <v>0</v>
      </c>
      <c r="BL101" s="23" t="s">
        <v>71</v>
      </c>
      <c r="BM101" s="22" t="s">
        <v>94</v>
      </c>
    </row>
    <row r="102" spans="2:65" s="21" customFormat="1" ht="16.5" customHeight="1">
      <c r="B102" s="16"/>
      <c r="C102" s="6" t="s">
        <v>95</v>
      </c>
      <c r="D102" s="6" t="s">
        <v>67</v>
      </c>
      <c r="E102" s="7" t="s">
        <v>96</v>
      </c>
      <c r="F102" s="4" t="s">
        <v>97</v>
      </c>
      <c r="G102" s="8" t="s">
        <v>70</v>
      </c>
      <c r="H102" s="9">
        <v>7</v>
      </c>
      <c r="I102" s="1"/>
      <c r="J102" s="3">
        <f t="shared" si="0"/>
        <v>0</v>
      </c>
      <c r="K102" s="4" t="s">
        <v>12</v>
      </c>
      <c r="L102" s="16"/>
      <c r="M102" s="17" t="s">
        <v>12</v>
      </c>
      <c r="N102" s="18" t="s">
        <v>29</v>
      </c>
      <c r="O102" s="19">
        <v>0</v>
      </c>
      <c r="P102" s="19">
        <f t="shared" si="1"/>
        <v>0</v>
      </c>
      <c r="Q102" s="19">
        <v>0</v>
      </c>
      <c r="R102" s="19">
        <f t="shared" si="2"/>
        <v>0</v>
      </c>
      <c r="S102" s="19">
        <v>0</v>
      </c>
      <c r="T102" s="20">
        <f t="shared" si="3"/>
        <v>0</v>
      </c>
      <c r="AR102" s="22" t="s">
        <v>71</v>
      </c>
      <c r="AT102" s="22" t="s">
        <v>67</v>
      </c>
      <c r="AU102" s="22" t="s">
        <v>2</v>
      </c>
      <c r="AY102" s="23" t="s">
        <v>64</v>
      </c>
      <c r="BE102" s="24">
        <f t="shared" si="4"/>
        <v>0</v>
      </c>
      <c r="BF102" s="24">
        <f t="shared" si="5"/>
        <v>0</v>
      </c>
      <c r="BG102" s="24">
        <f t="shared" si="6"/>
        <v>0</v>
      </c>
      <c r="BH102" s="24">
        <f t="shared" si="7"/>
        <v>0</v>
      </c>
      <c r="BI102" s="24">
        <f t="shared" si="8"/>
        <v>0</v>
      </c>
      <c r="BJ102" s="23" t="s">
        <v>62</v>
      </c>
      <c r="BK102" s="24">
        <f t="shared" si="9"/>
        <v>0</v>
      </c>
      <c r="BL102" s="23" t="s">
        <v>71</v>
      </c>
      <c r="BM102" s="22" t="s">
        <v>98</v>
      </c>
    </row>
    <row r="103" spans="2:65" s="21" customFormat="1" ht="16.5" customHeight="1">
      <c r="B103" s="16"/>
      <c r="C103" s="6" t="s">
        <v>84</v>
      </c>
      <c r="D103" s="6" t="s">
        <v>67</v>
      </c>
      <c r="E103" s="7" t="s">
        <v>99</v>
      </c>
      <c r="F103" s="4" t="s">
        <v>97</v>
      </c>
      <c r="G103" s="8" t="s">
        <v>70</v>
      </c>
      <c r="H103" s="9">
        <v>1</v>
      </c>
      <c r="I103" s="1"/>
      <c r="J103" s="3">
        <f t="shared" si="0"/>
        <v>0</v>
      </c>
      <c r="K103" s="4" t="s">
        <v>12</v>
      </c>
      <c r="L103" s="16"/>
      <c r="M103" s="17" t="s">
        <v>12</v>
      </c>
      <c r="N103" s="18" t="s">
        <v>29</v>
      </c>
      <c r="O103" s="19">
        <v>0</v>
      </c>
      <c r="P103" s="19">
        <f t="shared" si="1"/>
        <v>0</v>
      </c>
      <c r="Q103" s="19">
        <v>0</v>
      </c>
      <c r="R103" s="19">
        <f t="shared" si="2"/>
        <v>0</v>
      </c>
      <c r="S103" s="19">
        <v>0</v>
      </c>
      <c r="T103" s="20">
        <f t="shared" si="3"/>
        <v>0</v>
      </c>
      <c r="AR103" s="22" t="s">
        <v>71</v>
      </c>
      <c r="AT103" s="22" t="s">
        <v>67</v>
      </c>
      <c r="AU103" s="22" t="s">
        <v>2</v>
      </c>
      <c r="AY103" s="23" t="s">
        <v>64</v>
      </c>
      <c r="BE103" s="24">
        <f t="shared" si="4"/>
        <v>0</v>
      </c>
      <c r="BF103" s="24">
        <f t="shared" si="5"/>
        <v>0</v>
      </c>
      <c r="BG103" s="24">
        <f t="shared" si="6"/>
        <v>0</v>
      </c>
      <c r="BH103" s="24">
        <f t="shared" si="7"/>
        <v>0</v>
      </c>
      <c r="BI103" s="24">
        <f t="shared" si="8"/>
        <v>0</v>
      </c>
      <c r="BJ103" s="23" t="s">
        <v>62</v>
      </c>
      <c r="BK103" s="24">
        <f t="shared" si="9"/>
        <v>0</v>
      </c>
      <c r="BL103" s="23" t="s">
        <v>71</v>
      </c>
      <c r="BM103" s="22" t="s">
        <v>100</v>
      </c>
    </row>
    <row r="104" spans="2:65" s="21" customFormat="1" ht="16.5" customHeight="1">
      <c r="B104" s="16"/>
      <c r="C104" s="6" t="s">
        <v>101</v>
      </c>
      <c r="D104" s="6" t="s">
        <v>67</v>
      </c>
      <c r="E104" s="7" t="s">
        <v>102</v>
      </c>
      <c r="F104" s="4" t="s">
        <v>103</v>
      </c>
      <c r="G104" s="8" t="s">
        <v>70</v>
      </c>
      <c r="H104" s="9">
        <v>1</v>
      </c>
      <c r="I104" s="1"/>
      <c r="J104" s="3">
        <f t="shared" si="0"/>
        <v>0</v>
      </c>
      <c r="K104" s="4" t="s">
        <v>12</v>
      </c>
      <c r="L104" s="16"/>
      <c r="M104" s="17" t="s">
        <v>12</v>
      </c>
      <c r="N104" s="18" t="s">
        <v>29</v>
      </c>
      <c r="O104" s="19">
        <v>0</v>
      </c>
      <c r="P104" s="19">
        <f t="shared" si="1"/>
        <v>0</v>
      </c>
      <c r="Q104" s="19">
        <v>0</v>
      </c>
      <c r="R104" s="19">
        <f t="shared" si="2"/>
        <v>0</v>
      </c>
      <c r="S104" s="19">
        <v>0</v>
      </c>
      <c r="T104" s="20">
        <f t="shared" si="3"/>
        <v>0</v>
      </c>
      <c r="AR104" s="22" t="s">
        <v>71</v>
      </c>
      <c r="AT104" s="22" t="s">
        <v>67</v>
      </c>
      <c r="AU104" s="22" t="s">
        <v>2</v>
      </c>
      <c r="AY104" s="23" t="s">
        <v>64</v>
      </c>
      <c r="BE104" s="24">
        <f t="shared" si="4"/>
        <v>0</v>
      </c>
      <c r="BF104" s="24">
        <f t="shared" si="5"/>
        <v>0</v>
      </c>
      <c r="BG104" s="24">
        <f t="shared" si="6"/>
        <v>0</v>
      </c>
      <c r="BH104" s="24">
        <f t="shared" si="7"/>
        <v>0</v>
      </c>
      <c r="BI104" s="24">
        <f t="shared" si="8"/>
        <v>0</v>
      </c>
      <c r="BJ104" s="23" t="s">
        <v>62</v>
      </c>
      <c r="BK104" s="24">
        <f t="shared" si="9"/>
        <v>0</v>
      </c>
      <c r="BL104" s="23" t="s">
        <v>71</v>
      </c>
      <c r="BM104" s="22" t="s">
        <v>104</v>
      </c>
    </row>
    <row r="105" spans="2:65" s="21" customFormat="1" ht="16.5" customHeight="1">
      <c r="B105" s="16"/>
      <c r="C105" s="6" t="s">
        <v>87</v>
      </c>
      <c r="D105" s="6" t="s">
        <v>67</v>
      </c>
      <c r="E105" s="7" t="s">
        <v>105</v>
      </c>
      <c r="F105" s="4" t="s">
        <v>106</v>
      </c>
      <c r="G105" s="8" t="s">
        <v>70</v>
      </c>
      <c r="H105" s="9">
        <v>1</v>
      </c>
      <c r="I105" s="1"/>
      <c r="J105" s="3">
        <f t="shared" si="0"/>
        <v>0</v>
      </c>
      <c r="K105" s="4" t="s">
        <v>12</v>
      </c>
      <c r="L105" s="16"/>
      <c r="M105" s="17" t="s">
        <v>12</v>
      </c>
      <c r="N105" s="18" t="s">
        <v>29</v>
      </c>
      <c r="O105" s="19">
        <v>0</v>
      </c>
      <c r="P105" s="19">
        <f t="shared" si="1"/>
        <v>0</v>
      </c>
      <c r="Q105" s="19">
        <v>0</v>
      </c>
      <c r="R105" s="19">
        <f t="shared" si="2"/>
        <v>0</v>
      </c>
      <c r="S105" s="19">
        <v>0</v>
      </c>
      <c r="T105" s="20">
        <f t="shared" si="3"/>
        <v>0</v>
      </c>
      <c r="AR105" s="22" t="s">
        <v>71</v>
      </c>
      <c r="AT105" s="22" t="s">
        <v>67</v>
      </c>
      <c r="AU105" s="22" t="s">
        <v>2</v>
      </c>
      <c r="AY105" s="23" t="s">
        <v>64</v>
      </c>
      <c r="BE105" s="24">
        <f t="shared" si="4"/>
        <v>0</v>
      </c>
      <c r="BF105" s="24">
        <f t="shared" si="5"/>
        <v>0</v>
      </c>
      <c r="BG105" s="24">
        <f t="shared" si="6"/>
        <v>0</v>
      </c>
      <c r="BH105" s="24">
        <f t="shared" si="7"/>
        <v>0</v>
      </c>
      <c r="BI105" s="24">
        <f t="shared" si="8"/>
        <v>0</v>
      </c>
      <c r="BJ105" s="23" t="s">
        <v>62</v>
      </c>
      <c r="BK105" s="24">
        <f t="shared" si="9"/>
        <v>0</v>
      </c>
      <c r="BL105" s="23" t="s">
        <v>71</v>
      </c>
      <c r="BM105" s="22" t="s">
        <v>107</v>
      </c>
    </row>
    <row r="106" spans="2:65" s="21" customFormat="1" ht="16.5" customHeight="1">
      <c r="B106" s="16"/>
      <c r="C106" s="6" t="s">
        <v>108</v>
      </c>
      <c r="D106" s="6" t="s">
        <v>67</v>
      </c>
      <c r="E106" s="7" t="s">
        <v>109</v>
      </c>
      <c r="F106" s="4" t="s">
        <v>110</v>
      </c>
      <c r="G106" s="8" t="s">
        <v>70</v>
      </c>
      <c r="H106" s="9">
        <v>1</v>
      </c>
      <c r="I106" s="1"/>
      <c r="J106" s="3">
        <f t="shared" si="0"/>
        <v>0</v>
      </c>
      <c r="K106" s="4" t="s">
        <v>12</v>
      </c>
      <c r="L106" s="16"/>
      <c r="M106" s="17" t="s">
        <v>12</v>
      </c>
      <c r="N106" s="18" t="s">
        <v>29</v>
      </c>
      <c r="O106" s="19">
        <v>0</v>
      </c>
      <c r="P106" s="19">
        <f t="shared" si="1"/>
        <v>0</v>
      </c>
      <c r="Q106" s="19">
        <v>0</v>
      </c>
      <c r="R106" s="19">
        <f t="shared" si="2"/>
        <v>0</v>
      </c>
      <c r="S106" s="19">
        <v>0</v>
      </c>
      <c r="T106" s="20">
        <f t="shared" si="3"/>
        <v>0</v>
      </c>
      <c r="AR106" s="22" t="s">
        <v>71</v>
      </c>
      <c r="AT106" s="22" t="s">
        <v>67</v>
      </c>
      <c r="AU106" s="22" t="s">
        <v>2</v>
      </c>
      <c r="AY106" s="23" t="s">
        <v>64</v>
      </c>
      <c r="BE106" s="24">
        <f t="shared" si="4"/>
        <v>0</v>
      </c>
      <c r="BF106" s="24">
        <f t="shared" si="5"/>
        <v>0</v>
      </c>
      <c r="BG106" s="24">
        <f t="shared" si="6"/>
        <v>0</v>
      </c>
      <c r="BH106" s="24">
        <f t="shared" si="7"/>
        <v>0</v>
      </c>
      <c r="BI106" s="24">
        <f t="shared" si="8"/>
        <v>0</v>
      </c>
      <c r="BJ106" s="23" t="s">
        <v>62</v>
      </c>
      <c r="BK106" s="24">
        <f t="shared" si="9"/>
        <v>0</v>
      </c>
      <c r="BL106" s="23" t="s">
        <v>71</v>
      </c>
      <c r="BM106" s="22" t="s">
        <v>111</v>
      </c>
    </row>
    <row r="107" spans="2:65" s="21" customFormat="1" ht="16.5" customHeight="1">
      <c r="B107" s="16"/>
      <c r="C107" s="6" t="s">
        <v>91</v>
      </c>
      <c r="D107" s="6" t="s">
        <v>67</v>
      </c>
      <c r="E107" s="7" t="s">
        <v>112</v>
      </c>
      <c r="F107" s="4" t="s">
        <v>106</v>
      </c>
      <c r="G107" s="8" t="s">
        <v>70</v>
      </c>
      <c r="H107" s="9">
        <v>1</v>
      </c>
      <c r="I107" s="1"/>
      <c r="J107" s="3">
        <f t="shared" si="0"/>
        <v>0</v>
      </c>
      <c r="K107" s="4" t="s">
        <v>12</v>
      </c>
      <c r="L107" s="16"/>
      <c r="M107" s="17" t="s">
        <v>12</v>
      </c>
      <c r="N107" s="18" t="s">
        <v>29</v>
      </c>
      <c r="O107" s="19">
        <v>0</v>
      </c>
      <c r="P107" s="19">
        <f t="shared" si="1"/>
        <v>0</v>
      </c>
      <c r="Q107" s="19">
        <v>0</v>
      </c>
      <c r="R107" s="19">
        <f t="shared" si="2"/>
        <v>0</v>
      </c>
      <c r="S107" s="19">
        <v>0</v>
      </c>
      <c r="T107" s="20">
        <f t="shared" si="3"/>
        <v>0</v>
      </c>
      <c r="AR107" s="22" t="s">
        <v>71</v>
      </c>
      <c r="AT107" s="22" t="s">
        <v>67</v>
      </c>
      <c r="AU107" s="22" t="s">
        <v>2</v>
      </c>
      <c r="AY107" s="23" t="s">
        <v>64</v>
      </c>
      <c r="BE107" s="24">
        <f t="shared" si="4"/>
        <v>0</v>
      </c>
      <c r="BF107" s="24">
        <f t="shared" si="5"/>
        <v>0</v>
      </c>
      <c r="BG107" s="24">
        <f t="shared" si="6"/>
        <v>0</v>
      </c>
      <c r="BH107" s="24">
        <f t="shared" si="7"/>
        <v>0</v>
      </c>
      <c r="BI107" s="24">
        <f t="shared" si="8"/>
        <v>0</v>
      </c>
      <c r="BJ107" s="23" t="s">
        <v>62</v>
      </c>
      <c r="BK107" s="24">
        <f t="shared" si="9"/>
        <v>0</v>
      </c>
      <c r="BL107" s="23" t="s">
        <v>71</v>
      </c>
      <c r="BM107" s="22" t="s">
        <v>113</v>
      </c>
    </row>
    <row r="108" spans="2:65" s="21" customFormat="1" ht="16.5" customHeight="1">
      <c r="B108" s="16"/>
      <c r="C108" s="6" t="s">
        <v>114</v>
      </c>
      <c r="D108" s="6" t="s">
        <v>67</v>
      </c>
      <c r="E108" s="7" t="s">
        <v>115</v>
      </c>
      <c r="F108" s="4" t="s">
        <v>106</v>
      </c>
      <c r="G108" s="8" t="s">
        <v>70</v>
      </c>
      <c r="H108" s="9">
        <v>1</v>
      </c>
      <c r="I108" s="1"/>
      <c r="J108" s="3">
        <f t="shared" si="0"/>
        <v>0</v>
      </c>
      <c r="K108" s="4" t="s">
        <v>12</v>
      </c>
      <c r="L108" s="16"/>
      <c r="M108" s="17" t="s">
        <v>12</v>
      </c>
      <c r="N108" s="18" t="s">
        <v>29</v>
      </c>
      <c r="O108" s="19">
        <v>0</v>
      </c>
      <c r="P108" s="19">
        <f t="shared" si="1"/>
        <v>0</v>
      </c>
      <c r="Q108" s="19">
        <v>0</v>
      </c>
      <c r="R108" s="19">
        <f t="shared" si="2"/>
        <v>0</v>
      </c>
      <c r="S108" s="19">
        <v>0</v>
      </c>
      <c r="T108" s="20">
        <f t="shared" si="3"/>
        <v>0</v>
      </c>
      <c r="AR108" s="22" t="s">
        <v>71</v>
      </c>
      <c r="AT108" s="22" t="s">
        <v>67</v>
      </c>
      <c r="AU108" s="22" t="s">
        <v>2</v>
      </c>
      <c r="AY108" s="23" t="s">
        <v>64</v>
      </c>
      <c r="BE108" s="24">
        <f t="shared" si="4"/>
        <v>0</v>
      </c>
      <c r="BF108" s="24">
        <f t="shared" si="5"/>
        <v>0</v>
      </c>
      <c r="BG108" s="24">
        <f t="shared" si="6"/>
        <v>0</v>
      </c>
      <c r="BH108" s="24">
        <f t="shared" si="7"/>
        <v>0</v>
      </c>
      <c r="BI108" s="24">
        <f t="shared" si="8"/>
        <v>0</v>
      </c>
      <c r="BJ108" s="23" t="s">
        <v>62</v>
      </c>
      <c r="BK108" s="24">
        <f t="shared" si="9"/>
        <v>0</v>
      </c>
      <c r="BL108" s="23" t="s">
        <v>71</v>
      </c>
      <c r="BM108" s="22" t="s">
        <v>116</v>
      </c>
    </row>
    <row r="109" spans="2:65" s="21" customFormat="1" ht="16.5" customHeight="1">
      <c r="B109" s="16"/>
      <c r="C109" s="6" t="s">
        <v>94</v>
      </c>
      <c r="D109" s="6" t="s">
        <v>67</v>
      </c>
      <c r="E109" s="7" t="s">
        <v>117</v>
      </c>
      <c r="F109" s="4" t="s">
        <v>110</v>
      </c>
      <c r="G109" s="8" t="s">
        <v>70</v>
      </c>
      <c r="H109" s="9">
        <v>1</v>
      </c>
      <c r="I109" s="1"/>
      <c r="J109" s="3">
        <f t="shared" si="0"/>
        <v>0</v>
      </c>
      <c r="K109" s="4" t="s">
        <v>12</v>
      </c>
      <c r="L109" s="16"/>
      <c r="M109" s="17" t="s">
        <v>12</v>
      </c>
      <c r="N109" s="18" t="s">
        <v>29</v>
      </c>
      <c r="O109" s="19">
        <v>0</v>
      </c>
      <c r="P109" s="19">
        <f t="shared" si="1"/>
        <v>0</v>
      </c>
      <c r="Q109" s="19">
        <v>0</v>
      </c>
      <c r="R109" s="19">
        <f t="shared" si="2"/>
        <v>0</v>
      </c>
      <c r="S109" s="19">
        <v>0</v>
      </c>
      <c r="T109" s="20">
        <f t="shared" si="3"/>
        <v>0</v>
      </c>
      <c r="AR109" s="22" t="s">
        <v>71</v>
      </c>
      <c r="AT109" s="22" t="s">
        <v>67</v>
      </c>
      <c r="AU109" s="22" t="s">
        <v>2</v>
      </c>
      <c r="AY109" s="23" t="s">
        <v>64</v>
      </c>
      <c r="BE109" s="24">
        <f t="shared" si="4"/>
        <v>0</v>
      </c>
      <c r="BF109" s="24">
        <f t="shared" si="5"/>
        <v>0</v>
      </c>
      <c r="BG109" s="24">
        <f t="shared" si="6"/>
        <v>0</v>
      </c>
      <c r="BH109" s="24">
        <f t="shared" si="7"/>
        <v>0</v>
      </c>
      <c r="BI109" s="24">
        <f t="shared" si="8"/>
        <v>0</v>
      </c>
      <c r="BJ109" s="23" t="s">
        <v>62</v>
      </c>
      <c r="BK109" s="24">
        <f t="shared" si="9"/>
        <v>0</v>
      </c>
      <c r="BL109" s="23" t="s">
        <v>71</v>
      </c>
      <c r="BM109" s="22" t="s">
        <v>118</v>
      </c>
    </row>
    <row r="110" spans="2:65" s="21" customFormat="1" ht="16.5" customHeight="1">
      <c r="B110" s="16"/>
      <c r="C110" s="6" t="s">
        <v>119</v>
      </c>
      <c r="D110" s="6" t="s">
        <v>67</v>
      </c>
      <c r="E110" s="7" t="s">
        <v>120</v>
      </c>
      <c r="F110" s="4" t="s">
        <v>121</v>
      </c>
      <c r="G110" s="8" t="s">
        <v>70</v>
      </c>
      <c r="H110" s="9">
        <v>18</v>
      </c>
      <c r="I110" s="1"/>
      <c r="J110" s="3">
        <f t="shared" si="0"/>
        <v>0</v>
      </c>
      <c r="K110" s="4" t="s">
        <v>12</v>
      </c>
      <c r="L110" s="16"/>
      <c r="M110" s="17" t="s">
        <v>12</v>
      </c>
      <c r="N110" s="18" t="s">
        <v>29</v>
      </c>
      <c r="O110" s="19">
        <v>0</v>
      </c>
      <c r="P110" s="19">
        <f t="shared" si="1"/>
        <v>0</v>
      </c>
      <c r="Q110" s="19">
        <v>0</v>
      </c>
      <c r="R110" s="19">
        <f t="shared" si="2"/>
        <v>0</v>
      </c>
      <c r="S110" s="19">
        <v>0</v>
      </c>
      <c r="T110" s="20">
        <f t="shared" si="3"/>
        <v>0</v>
      </c>
      <c r="AR110" s="22" t="s">
        <v>71</v>
      </c>
      <c r="AT110" s="22" t="s">
        <v>67</v>
      </c>
      <c r="AU110" s="22" t="s">
        <v>2</v>
      </c>
      <c r="AY110" s="23" t="s">
        <v>64</v>
      </c>
      <c r="BE110" s="24">
        <f t="shared" si="4"/>
        <v>0</v>
      </c>
      <c r="BF110" s="24">
        <f t="shared" si="5"/>
        <v>0</v>
      </c>
      <c r="BG110" s="24">
        <f t="shared" si="6"/>
        <v>0</v>
      </c>
      <c r="BH110" s="24">
        <f t="shared" si="7"/>
        <v>0</v>
      </c>
      <c r="BI110" s="24">
        <f t="shared" si="8"/>
        <v>0</v>
      </c>
      <c r="BJ110" s="23" t="s">
        <v>62</v>
      </c>
      <c r="BK110" s="24">
        <f t="shared" si="9"/>
        <v>0</v>
      </c>
      <c r="BL110" s="23" t="s">
        <v>71</v>
      </c>
      <c r="BM110" s="22" t="s">
        <v>122</v>
      </c>
    </row>
    <row r="111" spans="2:65" s="21" customFormat="1" ht="16.5" customHeight="1">
      <c r="B111" s="16"/>
      <c r="C111" s="6" t="s">
        <v>98</v>
      </c>
      <c r="D111" s="6" t="s">
        <v>67</v>
      </c>
      <c r="E111" s="7" t="s">
        <v>123</v>
      </c>
      <c r="F111" s="4" t="s">
        <v>124</v>
      </c>
      <c r="G111" s="8" t="s">
        <v>70</v>
      </c>
      <c r="H111" s="9">
        <v>3</v>
      </c>
      <c r="I111" s="1"/>
      <c r="J111" s="3">
        <f t="shared" si="0"/>
        <v>0</v>
      </c>
      <c r="K111" s="4" t="s">
        <v>12</v>
      </c>
      <c r="L111" s="16"/>
      <c r="M111" s="17" t="s">
        <v>12</v>
      </c>
      <c r="N111" s="18" t="s">
        <v>29</v>
      </c>
      <c r="O111" s="19">
        <v>0</v>
      </c>
      <c r="P111" s="19">
        <f t="shared" si="1"/>
        <v>0</v>
      </c>
      <c r="Q111" s="19">
        <v>0</v>
      </c>
      <c r="R111" s="19">
        <f t="shared" si="2"/>
        <v>0</v>
      </c>
      <c r="S111" s="19">
        <v>0</v>
      </c>
      <c r="T111" s="20">
        <f t="shared" si="3"/>
        <v>0</v>
      </c>
      <c r="AR111" s="22" t="s">
        <v>71</v>
      </c>
      <c r="AT111" s="22" t="s">
        <v>67</v>
      </c>
      <c r="AU111" s="22" t="s">
        <v>2</v>
      </c>
      <c r="AY111" s="23" t="s">
        <v>64</v>
      </c>
      <c r="BE111" s="24">
        <f t="shared" si="4"/>
        <v>0</v>
      </c>
      <c r="BF111" s="24">
        <f t="shared" si="5"/>
        <v>0</v>
      </c>
      <c r="BG111" s="24">
        <f t="shared" si="6"/>
        <v>0</v>
      </c>
      <c r="BH111" s="24">
        <f t="shared" si="7"/>
        <v>0</v>
      </c>
      <c r="BI111" s="24">
        <f t="shared" si="8"/>
        <v>0</v>
      </c>
      <c r="BJ111" s="23" t="s">
        <v>62</v>
      </c>
      <c r="BK111" s="24">
        <f t="shared" si="9"/>
        <v>0</v>
      </c>
      <c r="BL111" s="23" t="s">
        <v>71</v>
      </c>
      <c r="BM111" s="22" t="s">
        <v>125</v>
      </c>
    </row>
    <row r="112" spans="2:65" s="21" customFormat="1" ht="16.5" customHeight="1">
      <c r="B112" s="16"/>
      <c r="C112" s="6" t="s">
        <v>126</v>
      </c>
      <c r="D112" s="6" t="s">
        <v>67</v>
      </c>
      <c r="E112" s="7" t="s">
        <v>127</v>
      </c>
      <c r="F112" s="4" t="s">
        <v>128</v>
      </c>
      <c r="G112" s="8" t="s">
        <v>70</v>
      </c>
      <c r="H112" s="9">
        <v>8</v>
      </c>
      <c r="I112" s="1"/>
      <c r="J112" s="3">
        <f t="shared" si="0"/>
        <v>0</v>
      </c>
      <c r="K112" s="4" t="s">
        <v>12</v>
      </c>
      <c r="L112" s="16"/>
      <c r="M112" s="17" t="s">
        <v>12</v>
      </c>
      <c r="N112" s="18" t="s">
        <v>29</v>
      </c>
      <c r="O112" s="19">
        <v>0</v>
      </c>
      <c r="P112" s="19">
        <f t="shared" si="1"/>
        <v>0</v>
      </c>
      <c r="Q112" s="19">
        <v>0</v>
      </c>
      <c r="R112" s="19">
        <f t="shared" si="2"/>
        <v>0</v>
      </c>
      <c r="S112" s="19">
        <v>0</v>
      </c>
      <c r="T112" s="20">
        <f t="shared" si="3"/>
        <v>0</v>
      </c>
      <c r="AR112" s="22" t="s">
        <v>71</v>
      </c>
      <c r="AT112" s="22" t="s">
        <v>67</v>
      </c>
      <c r="AU112" s="22" t="s">
        <v>2</v>
      </c>
      <c r="AY112" s="23" t="s">
        <v>64</v>
      </c>
      <c r="BE112" s="24">
        <f t="shared" si="4"/>
        <v>0</v>
      </c>
      <c r="BF112" s="24">
        <f t="shared" si="5"/>
        <v>0</v>
      </c>
      <c r="BG112" s="24">
        <f t="shared" si="6"/>
        <v>0</v>
      </c>
      <c r="BH112" s="24">
        <f t="shared" si="7"/>
        <v>0</v>
      </c>
      <c r="BI112" s="24">
        <f t="shared" si="8"/>
        <v>0</v>
      </c>
      <c r="BJ112" s="23" t="s">
        <v>62</v>
      </c>
      <c r="BK112" s="24">
        <f t="shared" si="9"/>
        <v>0</v>
      </c>
      <c r="BL112" s="23" t="s">
        <v>71</v>
      </c>
      <c r="BM112" s="22" t="s">
        <v>129</v>
      </c>
    </row>
    <row r="113" spans="2:65" s="21" customFormat="1" ht="16.5" customHeight="1">
      <c r="B113" s="16"/>
      <c r="C113" s="6" t="s">
        <v>100</v>
      </c>
      <c r="D113" s="6" t="s">
        <v>67</v>
      </c>
      <c r="E113" s="7" t="s">
        <v>130</v>
      </c>
      <c r="F113" s="4" t="s">
        <v>131</v>
      </c>
      <c r="G113" s="8" t="s">
        <v>70</v>
      </c>
      <c r="H113" s="9">
        <v>3</v>
      </c>
      <c r="I113" s="1"/>
      <c r="J113" s="3">
        <f t="shared" si="0"/>
        <v>0</v>
      </c>
      <c r="K113" s="4" t="s">
        <v>12</v>
      </c>
      <c r="L113" s="16"/>
      <c r="M113" s="17" t="s">
        <v>12</v>
      </c>
      <c r="N113" s="18" t="s">
        <v>29</v>
      </c>
      <c r="O113" s="19">
        <v>0</v>
      </c>
      <c r="P113" s="19">
        <f t="shared" si="1"/>
        <v>0</v>
      </c>
      <c r="Q113" s="19">
        <v>0</v>
      </c>
      <c r="R113" s="19">
        <f t="shared" si="2"/>
        <v>0</v>
      </c>
      <c r="S113" s="19">
        <v>0</v>
      </c>
      <c r="T113" s="20">
        <f t="shared" si="3"/>
        <v>0</v>
      </c>
      <c r="AR113" s="22" t="s">
        <v>71</v>
      </c>
      <c r="AT113" s="22" t="s">
        <v>67</v>
      </c>
      <c r="AU113" s="22" t="s">
        <v>2</v>
      </c>
      <c r="AY113" s="23" t="s">
        <v>64</v>
      </c>
      <c r="BE113" s="24">
        <f t="shared" si="4"/>
        <v>0</v>
      </c>
      <c r="BF113" s="24">
        <f t="shared" si="5"/>
        <v>0</v>
      </c>
      <c r="BG113" s="24">
        <f t="shared" si="6"/>
        <v>0</v>
      </c>
      <c r="BH113" s="24">
        <f t="shared" si="7"/>
        <v>0</v>
      </c>
      <c r="BI113" s="24">
        <f t="shared" si="8"/>
        <v>0</v>
      </c>
      <c r="BJ113" s="23" t="s">
        <v>62</v>
      </c>
      <c r="BK113" s="24">
        <f t="shared" si="9"/>
        <v>0</v>
      </c>
      <c r="BL113" s="23" t="s">
        <v>71</v>
      </c>
      <c r="BM113" s="22" t="s">
        <v>132</v>
      </c>
    </row>
    <row r="114" spans="2:65" s="21" customFormat="1" ht="16.5" customHeight="1">
      <c r="B114" s="16"/>
      <c r="C114" s="6" t="s">
        <v>133</v>
      </c>
      <c r="D114" s="6" t="s">
        <v>67</v>
      </c>
      <c r="E114" s="7" t="s">
        <v>134</v>
      </c>
      <c r="F114" s="4" t="s">
        <v>135</v>
      </c>
      <c r="G114" s="8" t="s">
        <v>70</v>
      </c>
      <c r="H114" s="9">
        <v>9</v>
      </c>
      <c r="I114" s="1"/>
      <c r="J114" s="3">
        <f t="shared" si="0"/>
        <v>0</v>
      </c>
      <c r="K114" s="4" t="s">
        <v>12</v>
      </c>
      <c r="L114" s="16"/>
      <c r="M114" s="17" t="s">
        <v>12</v>
      </c>
      <c r="N114" s="18" t="s">
        <v>29</v>
      </c>
      <c r="O114" s="19">
        <v>0</v>
      </c>
      <c r="P114" s="19">
        <f t="shared" si="1"/>
        <v>0</v>
      </c>
      <c r="Q114" s="19">
        <v>0</v>
      </c>
      <c r="R114" s="19">
        <f t="shared" si="2"/>
        <v>0</v>
      </c>
      <c r="S114" s="19">
        <v>0</v>
      </c>
      <c r="T114" s="20">
        <f t="shared" si="3"/>
        <v>0</v>
      </c>
      <c r="AR114" s="22" t="s">
        <v>71</v>
      </c>
      <c r="AT114" s="22" t="s">
        <v>67</v>
      </c>
      <c r="AU114" s="22" t="s">
        <v>2</v>
      </c>
      <c r="AY114" s="23" t="s">
        <v>64</v>
      </c>
      <c r="BE114" s="24">
        <f t="shared" si="4"/>
        <v>0</v>
      </c>
      <c r="BF114" s="24">
        <f t="shared" si="5"/>
        <v>0</v>
      </c>
      <c r="BG114" s="24">
        <f t="shared" si="6"/>
        <v>0</v>
      </c>
      <c r="BH114" s="24">
        <f t="shared" si="7"/>
        <v>0</v>
      </c>
      <c r="BI114" s="24">
        <f t="shared" si="8"/>
        <v>0</v>
      </c>
      <c r="BJ114" s="23" t="s">
        <v>62</v>
      </c>
      <c r="BK114" s="24">
        <f t="shared" si="9"/>
        <v>0</v>
      </c>
      <c r="BL114" s="23" t="s">
        <v>71</v>
      </c>
      <c r="BM114" s="22" t="s">
        <v>136</v>
      </c>
    </row>
    <row r="115" spans="2:65" s="21" customFormat="1" ht="16.5" customHeight="1">
      <c r="B115" s="16"/>
      <c r="C115" s="6" t="s">
        <v>104</v>
      </c>
      <c r="D115" s="6" t="s">
        <v>67</v>
      </c>
      <c r="E115" s="7" t="s">
        <v>137</v>
      </c>
      <c r="F115" s="4" t="s">
        <v>121</v>
      </c>
      <c r="G115" s="8" t="s">
        <v>70</v>
      </c>
      <c r="H115" s="9">
        <v>1</v>
      </c>
      <c r="I115" s="1"/>
      <c r="J115" s="3">
        <f t="shared" si="0"/>
        <v>0</v>
      </c>
      <c r="K115" s="4" t="s">
        <v>12</v>
      </c>
      <c r="L115" s="16"/>
      <c r="M115" s="17" t="s">
        <v>12</v>
      </c>
      <c r="N115" s="18" t="s">
        <v>29</v>
      </c>
      <c r="O115" s="19">
        <v>0</v>
      </c>
      <c r="P115" s="19">
        <f t="shared" si="1"/>
        <v>0</v>
      </c>
      <c r="Q115" s="19">
        <v>0</v>
      </c>
      <c r="R115" s="19">
        <f t="shared" si="2"/>
        <v>0</v>
      </c>
      <c r="S115" s="19">
        <v>0</v>
      </c>
      <c r="T115" s="20">
        <f t="shared" si="3"/>
        <v>0</v>
      </c>
      <c r="AR115" s="22" t="s">
        <v>71</v>
      </c>
      <c r="AT115" s="22" t="s">
        <v>67</v>
      </c>
      <c r="AU115" s="22" t="s">
        <v>2</v>
      </c>
      <c r="AY115" s="23" t="s">
        <v>64</v>
      </c>
      <c r="BE115" s="24">
        <f t="shared" si="4"/>
        <v>0</v>
      </c>
      <c r="BF115" s="24">
        <f t="shared" si="5"/>
        <v>0</v>
      </c>
      <c r="BG115" s="24">
        <f t="shared" si="6"/>
        <v>0</v>
      </c>
      <c r="BH115" s="24">
        <f t="shared" si="7"/>
        <v>0</v>
      </c>
      <c r="BI115" s="24">
        <f t="shared" si="8"/>
        <v>0</v>
      </c>
      <c r="BJ115" s="23" t="s">
        <v>62</v>
      </c>
      <c r="BK115" s="24">
        <f t="shared" si="9"/>
        <v>0</v>
      </c>
      <c r="BL115" s="23" t="s">
        <v>71</v>
      </c>
      <c r="BM115" s="22" t="s">
        <v>138</v>
      </c>
    </row>
    <row r="116" spans="2:65" s="21" customFormat="1" ht="16.5" customHeight="1">
      <c r="B116" s="16"/>
      <c r="C116" s="6" t="s">
        <v>139</v>
      </c>
      <c r="D116" s="6" t="s">
        <v>67</v>
      </c>
      <c r="E116" s="7" t="s">
        <v>140</v>
      </c>
      <c r="F116" s="4" t="s">
        <v>141</v>
      </c>
      <c r="G116" s="8" t="s">
        <v>70</v>
      </c>
      <c r="H116" s="9">
        <v>1</v>
      </c>
      <c r="I116" s="1"/>
      <c r="J116" s="3">
        <f t="shared" si="0"/>
        <v>0</v>
      </c>
      <c r="K116" s="4" t="s">
        <v>12</v>
      </c>
      <c r="L116" s="16"/>
      <c r="M116" s="17" t="s">
        <v>12</v>
      </c>
      <c r="N116" s="18" t="s">
        <v>29</v>
      </c>
      <c r="O116" s="19">
        <v>0</v>
      </c>
      <c r="P116" s="19">
        <f t="shared" si="1"/>
        <v>0</v>
      </c>
      <c r="Q116" s="19">
        <v>0</v>
      </c>
      <c r="R116" s="19">
        <f t="shared" si="2"/>
        <v>0</v>
      </c>
      <c r="S116" s="19">
        <v>0</v>
      </c>
      <c r="T116" s="20">
        <f t="shared" si="3"/>
        <v>0</v>
      </c>
      <c r="AR116" s="22" t="s">
        <v>71</v>
      </c>
      <c r="AT116" s="22" t="s">
        <v>67</v>
      </c>
      <c r="AU116" s="22" t="s">
        <v>2</v>
      </c>
      <c r="AY116" s="23" t="s">
        <v>64</v>
      </c>
      <c r="BE116" s="24">
        <f t="shared" si="4"/>
        <v>0</v>
      </c>
      <c r="BF116" s="24">
        <f t="shared" si="5"/>
        <v>0</v>
      </c>
      <c r="BG116" s="24">
        <f t="shared" si="6"/>
        <v>0</v>
      </c>
      <c r="BH116" s="24">
        <f t="shared" si="7"/>
        <v>0</v>
      </c>
      <c r="BI116" s="24">
        <f t="shared" si="8"/>
        <v>0</v>
      </c>
      <c r="BJ116" s="23" t="s">
        <v>62</v>
      </c>
      <c r="BK116" s="24">
        <f t="shared" si="9"/>
        <v>0</v>
      </c>
      <c r="BL116" s="23" t="s">
        <v>71</v>
      </c>
      <c r="BM116" s="22" t="s">
        <v>142</v>
      </c>
    </row>
    <row r="117" spans="2:65" s="21" customFormat="1" ht="16.5" customHeight="1">
      <c r="B117" s="16"/>
      <c r="C117" s="6" t="s">
        <v>107</v>
      </c>
      <c r="D117" s="6" t="s">
        <v>67</v>
      </c>
      <c r="E117" s="7" t="s">
        <v>143</v>
      </c>
      <c r="F117" s="4" t="s">
        <v>144</v>
      </c>
      <c r="G117" s="8" t="s">
        <v>70</v>
      </c>
      <c r="H117" s="9">
        <v>36</v>
      </c>
      <c r="I117" s="1"/>
      <c r="J117" s="3">
        <f t="shared" si="0"/>
        <v>0</v>
      </c>
      <c r="K117" s="4" t="s">
        <v>12</v>
      </c>
      <c r="L117" s="16"/>
      <c r="M117" s="17" t="s">
        <v>12</v>
      </c>
      <c r="N117" s="18" t="s">
        <v>29</v>
      </c>
      <c r="O117" s="19">
        <v>0</v>
      </c>
      <c r="P117" s="19">
        <f t="shared" si="1"/>
        <v>0</v>
      </c>
      <c r="Q117" s="19">
        <v>0</v>
      </c>
      <c r="R117" s="19">
        <f t="shared" si="2"/>
        <v>0</v>
      </c>
      <c r="S117" s="19">
        <v>0</v>
      </c>
      <c r="T117" s="20">
        <f t="shared" si="3"/>
        <v>0</v>
      </c>
      <c r="AR117" s="22" t="s">
        <v>71</v>
      </c>
      <c r="AT117" s="22" t="s">
        <v>67</v>
      </c>
      <c r="AU117" s="22" t="s">
        <v>2</v>
      </c>
      <c r="AY117" s="23" t="s">
        <v>64</v>
      </c>
      <c r="BE117" s="24">
        <f t="shared" si="4"/>
        <v>0</v>
      </c>
      <c r="BF117" s="24">
        <f t="shared" si="5"/>
        <v>0</v>
      </c>
      <c r="BG117" s="24">
        <f t="shared" si="6"/>
        <v>0</v>
      </c>
      <c r="BH117" s="24">
        <f t="shared" si="7"/>
        <v>0</v>
      </c>
      <c r="BI117" s="24">
        <f t="shared" si="8"/>
        <v>0</v>
      </c>
      <c r="BJ117" s="23" t="s">
        <v>62</v>
      </c>
      <c r="BK117" s="24">
        <f t="shared" si="9"/>
        <v>0</v>
      </c>
      <c r="BL117" s="23" t="s">
        <v>71</v>
      </c>
      <c r="BM117" s="22" t="s">
        <v>145</v>
      </c>
    </row>
    <row r="118" spans="2:65" s="21" customFormat="1" ht="16.5" customHeight="1">
      <c r="B118" s="16"/>
      <c r="C118" s="6" t="s">
        <v>146</v>
      </c>
      <c r="D118" s="6" t="s">
        <v>67</v>
      </c>
      <c r="E118" s="7" t="s">
        <v>147</v>
      </c>
      <c r="F118" s="4" t="s">
        <v>148</v>
      </c>
      <c r="G118" s="8" t="s">
        <v>70</v>
      </c>
      <c r="H118" s="9">
        <v>3</v>
      </c>
      <c r="I118" s="1"/>
      <c r="J118" s="3">
        <f t="shared" si="0"/>
        <v>0</v>
      </c>
      <c r="K118" s="4" t="s">
        <v>12</v>
      </c>
      <c r="L118" s="16"/>
      <c r="M118" s="17" t="s">
        <v>12</v>
      </c>
      <c r="N118" s="18" t="s">
        <v>29</v>
      </c>
      <c r="O118" s="19">
        <v>0</v>
      </c>
      <c r="P118" s="19">
        <f t="shared" si="1"/>
        <v>0</v>
      </c>
      <c r="Q118" s="19">
        <v>0</v>
      </c>
      <c r="R118" s="19">
        <f t="shared" si="2"/>
        <v>0</v>
      </c>
      <c r="S118" s="19">
        <v>0</v>
      </c>
      <c r="T118" s="20">
        <f t="shared" si="3"/>
        <v>0</v>
      </c>
      <c r="AR118" s="22" t="s">
        <v>71</v>
      </c>
      <c r="AT118" s="22" t="s">
        <v>67</v>
      </c>
      <c r="AU118" s="22" t="s">
        <v>2</v>
      </c>
      <c r="AY118" s="23" t="s">
        <v>64</v>
      </c>
      <c r="BE118" s="24">
        <f t="shared" si="4"/>
        <v>0</v>
      </c>
      <c r="BF118" s="24">
        <f t="shared" si="5"/>
        <v>0</v>
      </c>
      <c r="BG118" s="24">
        <f t="shared" si="6"/>
        <v>0</v>
      </c>
      <c r="BH118" s="24">
        <f t="shared" si="7"/>
        <v>0</v>
      </c>
      <c r="BI118" s="24">
        <f t="shared" si="8"/>
        <v>0</v>
      </c>
      <c r="BJ118" s="23" t="s">
        <v>62</v>
      </c>
      <c r="BK118" s="24">
        <f t="shared" si="9"/>
        <v>0</v>
      </c>
      <c r="BL118" s="23" t="s">
        <v>71</v>
      </c>
      <c r="BM118" s="22" t="s">
        <v>149</v>
      </c>
    </row>
    <row r="119" spans="2:65" s="21" customFormat="1" ht="16.5" customHeight="1">
      <c r="B119" s="16"/>
      <c r="C119" s="6" t="s">
        <v>111</v>
      </c>
      <c r="D119" s="6" t="s">
        <v>67</v>
      </c>
      <c r="E119" s="7" t="s">
        <v>150</v>
      </c>
      <c r="F119" s="4" t="s">
        <v>151</v>
      </c>
      <c r="G119" s="8" t="s">
        <v>70</v>
      </c>
      <c r="H119" s="9">
        <v>1</v>
      </c>
      <c r="I119" s="1"/>
      <c r="J119" s="3">
        <f t="shared" si="0"/>
        <v>0</v>
      </c>
      <c r="K119" s="4" t="s">
        <v>12</v>
      </c>
      <c r="L119" s="16"/>
      <c r="M119" s="17" t="s">
        <v>12</v>
      </c>
      <c r="N119" s="18" t="s">
        <v>29</v>
      </c>
      <c r="O119" s="19">
        <v>0</v>
      </c>
      <c r="P119" s="19">
        <f t="shared" si="1"/>
        <v>0</v>
      </c>
      <c r="Q119" s="19">
        <v>0</v>
      </c>
      <c r="R119" s="19">
        <f t="shared" si="2"/>
        <v>0</v>
      </c>
      <c r="S119" s="19">
        <v>0</v>
      </c>
      <c r="T119" s="20">
        <f t="shared" si="3"/>
        <v>0</v>
      </c>
      <c r="AR119" s="22" t="s">
        <v>71</v>
      </c>
      <c r="AT119" s="22" t="s">
        <v>67</v>
      </c>
      <c r="AU119" s="22" t="s">
        <v>2</v>
      </c>
      <c r="AY119" s="23" t="s">
        <v>64</v>
      </c>
      <c r="BE119" s="24">
        <f t="shared" si="4"/>
        <v>0</v>
      </c>
      <c r="BF119" s="24">
        <f t="shared" si="5"/>
        <v>0</v>
      </c>
      <c r="BG119" s="24">
        <f t="shared" si="6"/>
        <v>0</v>
      </c>
      <c r="BH119" s="24">
        <f t="shared" si="7"/>
        <v>0</v>
      </c>
      <c r="BI119" s="24">
        <f t="shared" si="8"/>
        <v>0</v>
      </c>
      <c r="BJ119" s="23" t="s">
        <v>62</v>
      </c>
      <c r="BK119" s="24">
        <f t="shared" si="9"/>
        <v>0</v>
      </c>
      <c r="BL119" s="23" t="s">
        <v>71</v>
      </c>
      <c r="BM119" s="22" t="s">
        <v>152</v>
      </c>
    </row>
    <row r="120" spans="2:65" s="21" customFormat="1" ht="16.5" customHeight="1">
      <c r="B120" s="16"/>
      <c r="C120" s="6" t="s">
        <v>153</v>
      </c>
      <c r="D120" s="6" t="s">
        <v>67</v>
      </c>
      <c r="E120" s="7" t="s">
        <v>154</v>
      </c>
      <c r="F120" s="4" t="s">
        <v>155</v>
      </c>
      <c r="G120" s="8" t="s">
        <v>156</v>
      </c>
      <c r="H120" s="9">
        <v>3</v>
      </c>
      <c r="I120" s="1"/>
      <c r="J120" s="3">
        <f t="shared" si="0"/>
        <v>0</v>
      </c>
      <c r="K120" s="4" t="s">
        <v>12</v>
      </c>
      <c r="L120" s="16"/>
      <c r="M120" s="17" t="s">
        <v>12</v>
      </c>
      <c r="N120" s="18" t="s">
        <v>29</v>
      </c>
      <c r="O120" s="19">
        <v>0</v>
      </c>
      <c r="P120" s="19">
        <f t="shared" si="1"/>
        <v>0</v>
      </c>
      <c r="Q120" s="19">
        <v>0</v>
      </c>
      <c r="R120" s="19">
        <f t="shared" si="2"/>
        <v>0</v>
      </c>
      <c r="S120" s="19">
        <v>0</v>
      </c>
      <c r="T120" s="20">
        <f t="shared" si="3"/>
        <v>0</v>
      </c>
      <c r="AR120" s="22" t="s">
        <v>71</v>
      </c>
      <c r="AT120" s="22" t="s">
        <v>67</v>
      </c>
      <c r="AU120" s="22" t="s">
        <v>2</v>
      </c>
      <c r="AY120" s="23" t="s">
        <v>64</v>
      </c>
      <c r="BE120" s="24">
        <f t="shared" si="4"/>
        <v>0</v>
      </c>
      <c r="BF120" s="24">
        <f t="shared" si="5"/>
        <v>0</v>
      </c>
      <c r="BG120" s="24">
        <f t="shared" si="6"/>
        <v>0</v>
      </c>
      <c r="BH120" s="24">
        <f t="shared" si="7"/>
        <v>0</v>
      </c>
      <c r="BI120" s="24">
        <f t="shared" si="8"/>
        <v>0</v>
      </c>
      <c r="BJ120" s="23" t="s">
        <v>62</v>
      </c>
      <c r="BK120" s="24">
        <f t="shared" si="9"/>
        <v>0</v>
      </c>
      <c r="BL120" s="23" t="s">
        <v>71</v>
      </c>
      <c r="BM120" s="22" t="s">
        <v>157</v>
      </c>
    </row>
    <row r="121" spans="2:65" s="21" customFormat="1" ht="16.5" customHeight="1">
      <c r="B121" s="16"/>
      <c r="C121" s="6" t="s">
        <v>113</v>
      </c>
      <c r="D121" s="6" t="s">
        <v>67</v>
      </c>
      <c r="E121" s="7" t="s">
        <v>158</v>
      </c>
      <c r="F121" s="4" t="s">
        <v>155</v>
      </c>
      <c r="G121" s="8" t="s">
        <v>156</v>
      </c>
      <c r="H121" s="9">
        <v>1.2</v>
      </c>
      <c r="I121" s="1"/>
      <c r="J121" s="3">
        <f t="shared" si="0"/>
        <v>0</v>
      </c>
      <c r="K121" s="4" t="s">
        <v>12</v>
      </c>
      <c r="L121" s="16"/>
      <c r="M121" s="17" t="s">
        <v>12</v>
      </c>
      <c r="N121" s="18" t="s">
        <v>29</v>
      </c>
      <c r="O121" s="19">
        <v>0</v>
      </c>
      <c r="P121" s="19">
        <f t="shared" si="1"/>
        <v>0</v>
      </c>
      <c r="Q121" s="19">
        <v>0</v>
      </c>
      <c r="R121" s="19">
        <f t="shared" si="2"/>
        <v>0</v>
      </c>
      <c r="S121" s="19">
        <v>0</v>
      </c>
      <c r="T121" s="20">
        <f t="shared" si="3"/>
        <v>0</v>
      </c>
      <c r="AR121" s="22" t="s">
        <v>71</v>
      </c>
      <c r="AT121" s="22" t="s">
        <v>67</v>
      </c>
      <c r="AU121" s="22" t="s">
        <v>2</v>
      </c>
      <c r="AY121" s="23" t="s">
        <v>64</v>
      </c>
      <c r="BE121" s="24">
        <f t="shared" si="4"/>
        <v>0</v>
      </c>
      <c r="BF121" s="24">
        <f t="shared" si="5"/>
        <v>0</v>
      </c>
      <c r="BG121" s="24">
        <f t="shared" si="6"/>
        <v>0</v>
      </c>
      <c r="BH121" s="24">
        <f t="shared" si="7"/>
        <v>0</v>
      </c>
      <c r="BI121" s="24">
        <f t="shared" si="8"/>
        <v>0</v>
      </c>
      <c r="BJ121" s="23" t="s">
        <v>62</v>
      </c>
      <c r="BK121" s="24">
        <f t="shared" si="9"/>
        <v>0</v>
      </c>
      <c r="BL121" s="23" t="s">
        <v>71</v>
      </c>
      <c r="BM121" s="22" t="s">
        <v>159</v>
      </c>
    </row>
    <row r="122" spans="2:65" s="21" customFormat="1" ht="16.5" customHeight="1">
      <c r="B122" s="16"/>
      <c r="C122" s="6" t="s">
        <v>160</v>
      </c>
      <c r="D122" s="6" t="s">
        <v>67</v>
      </c>
      <c r="E122" s="7" t="s">
        <v>161</v>
      </c>
      <c r="F122" s="4" t="s">
        <v>155</v>
      </c>
      <c r="G122" s="8" t="s">
        <v>156</v>
      </c>
      <c r="H122" s="9">
        <v>1.2</v>
      </c>
      <c r="I122" s="1"/>
      <c r="J122" s="3">
        <f t="shared" si="0"/>
        <v>0</v>
      </c>
      <c r="K122" s="4" t="s">
        <v>12</v>
      </c>
      <c r="L122" s="16"/>
      <c r="M122" s="17" t="s">
        <v>12</v>
      </c>
      <c r="N122" s="18" t="s">
        <v>29</v>
      </c>
      <c r="O122" s="19">
        <v>0</v>
      </c>
      <c r="P122" s="19">
        <f t="shared" si="1"/>
        <v>0</v>
      </c>
      <c r="Q122" s="19">
        <v>0</v>
      </c>
      <c r="R122" s="19">
        <f t="shared" si="2"/>
        <v>0</v>
      </c>
      <c r="S122" s="19">
        <v>0</v>
      </c>
      <c r="T122" s="20">
        <f t="shared" si="3"/>
        <v>0</v>
      </c>
      <c r="AR122" s="22" t="s">
        <v>71</v>
      </c>
      <c r="AT122" s="22" t="s">
        <v>67</v>
      </c>
      <c r="AU122" s="22" t="s">
        <v>2</v>
      </c>
      <c r="AY122" s="23" t="s">
        <v>64</v>
      </c>
      <c r="BE122" s="24">
        <f t="shared" si="4"/>
        <v>0</v>
      </c>
      <c r="BF122" s="24">
        <f t="shared" si="5"/>
        <v>0</v>
      </c>
      <c r="BG122" s="24">
        <f t="shared" si="6"/>
        <v>0</v>
      </c>
      <c r="BH122" s="24">
        <f t="shared" si="7"/>
        <v>0</v>
      </c>
      <c r="BI122" s="24">
        <f t="shared" si="8"/>
        <v>0</v>
      </c>
      <c r="BJ122" s="23" t="s">
        <v>62</v>
      </c>
      <c r="BK122" s="24">
        <f t="shared" si="9"/>
        <v>0</v>
      </c>
      <c r="BL122" s="23" t="s">
        <v>71</v>
      </c>
      <c r="BM122" s="22" t="s">
        <v>162</v>
      </c>
    </row>
    <row r="123" spans="2:65" s="21" customFormat="1" ht="16.5" customHeight="1">
      <c r="B123" s="16"/>
      <c r="C123" s="6" t="s">
        <v>116</v>
      </c>
      <c r="D123" s="6" t="s">
        <v>67</v>
      </c>
      <c r="E123" s="7" t="s">
        <v>163</v>
      </c>
      <c r="F123" s="4" t="s">
        <v>155</v>
      </c>
      <c r="G123" s="8" t="s">
        <v>156</v>
      </c>
      <c r="H123" s="9">
        <v>1.2</v>
      </c>
      <c r="I123" s="1"/>
      <c r="J123" s="3">
        <f t="shared" si="0"/>
        <v>0</v>
      </c>
      <c r="K123" s="4" t="s">
        <v>12</v>
      </c>
      <c r="L123" s="16"/>
      <c r="M123" s="17" t="s">
        <v>12</v>
      </c>
      <c r="N123" s="18" t="s">
        <v>29</v>
      </c>
      <c r="O123" s="19">
        <v>0</v>
      </c>
      <c r="P123" s="19">
        <f t="shared" si="1"/>
        <v>0</v>
      </c>
      <c r="Q123" s="19">
        <v>0</v>
      </c>
      <c r="R123" s="19">
        <f t="shared" si="2"/>
        <v>0</v>
      </c>
      <c r="S123" s="19">
        <v>0</v>
      </c>
      <c r="T123" s="20">
        <f t="shared" si="3"/>
        <v>0</v>
      </c>
      <c r="AR123" s="22" t="s">
        <v>71</v>
      </c>
      <c r="AT123" s="22" t="s">
        <v>67</v>
      </c>
      <c r="AU123" s="22" t="s">
        <v>2</v>
      </c>
      <c r="AY123" s="23" t="s">
        <v>64</v>
      </c>
      <c r="BE123" s="24">
        <f t="shared" si="4"/>
        <v>0</v>
      </c>
      <c r="BF123" s="24">
        <f t="shared" si="5"/>
        <v>0</v>
      </c>
      <c r="BG123" s="24">
        <f t="shared" si="6"/>
        <v>0</v>
      </c>
      <c r="BH123" s="24">
        <f t="shared" si="7"/>
        <v>0</v>
      </c>
      <c r="BI123" s="24">
        <f t="shared" si="8"/>
        <v>0</v>
      </c>
      <c r="BJ123" s="23" t="s">
        <v>62</v>
      </c>
      <c r="BK123" s="24">
        <f t="shared" si="9"/>
        <v>0</v>
      </c>
      <c r="BL123" s="23" t="s">
        <v>71</v>
      </c>
      <c r="BM123" s="22" t="s">
        <v>164</v>
      </c>
    </row>
    <row r="124" spans="2:65" s="21" customFormat="1" ht="16.5" customHeight="1">
      <c r="B124" s="16"/>
      <c r="C124" s="6" t="s">
        <v>165</v>
      </c>
      <c r="D124" s="6" t="s">
        <v>67</v>
      </c>
      <c r="E124" s="7" t="s">
        <v>166</v>
      </c>
      <c r="F124" s="4" t="s">
        <v>155</v>
      </c>
      <c r="G124" s="8" t="s">
        <v>156</v>
      </c>
      <c r="H124" s="9">
        <v>1.2</v>
      </c>
      <c r="I124" s="1"/>
      <c r="J124" s="3">
        <f t="shared" si="0"/>
        <v>0</v>
      </c>
      <c r="K124" s="4" t="s">
        <v>12</v>
      </c>
      <c r="L124" s="16"/>
      <c r="M124" s="17" t="s">
        <v>12</v>
      </c>
      <c r="N124" s="18" t="s">
        <v>29</v>
      </c>
      <c r="O124" s="19">
        <v>0</v>
      </c>
      <c r="P124" s="19">
        <f t="shared" si="1"/>
        <v>0</v>
      </c>
      <c r="Q124" s="19">
        <v>0</v>
      </c>
      <c r="R124" s="19">
        <f t="shared" si="2"/>
        <v>0</v>
      </c>
      <c r="S124" s="19">
        <v>0</v>
      </c>
      <c r="T124" s="20">
        <f t="shared" si="3"/>
        <v>0</v>
      </c>
      <c r="AR124" s="22" t="s">
        <v>71</v>
      </c>
      <c r="AT124" s="22" t="s">
        <v>67</v>
      </c>
      <c r="AU124" s="22" t="s">
        <v>2</v>
      </c>
      <c r="AY124" s="23" t="s">
        <v>64</v>
      </c>
      <c r="BE124" s="24">
        <f t="shared" si="4"/>
        <v>0</v>
      </c>
      <c r="BF124" s="24">
        <f t="shared" si="5"/>
        <v>0</v>
      </c>
      <c r="BG124" s="24">
        <f t="shared" si="6"/>
        <v>0</v>
      </c>
      <c r="BH124" s="24">
        <f t="shared" si="7"/>
        <v>0</v>
      </c>
      <c r="BI124" s="24">
        <f t="shared" si="8"/>
        <v>0</v>
      </c>
      <c r="BJ124" s="23" t="s">
        <v>62</v>
      </c>
      <c r="BK124" s="24">
        <f t="shared" si="9"/>
        <v>0</v>
      </c>
      <c r="BL124" s="23" t="s">
        <v>71</v>
      </c>
      <c r="BM124" s="22" t="s">
        <v>167</v>
      </c>
    </row>
    <row r="125" spans="2:65" s="21" customFormat="1" ht="16.5" customHeight="1">
      <c r="B125" s="16"/>
      <c r="C125" s="6" t="s">
        <v>118</v>
      </c>
      <c r="D125" s="6" t="s">
        <v>67</v>
      </c>
      <c r="E125" s="7" t="s">
        <v>168</v>
      </c>
      <c r="F125" s="4" t="s">
        <v>169</v>
      </c>
      <c r="G125" s="8" t="s">
        <v>70</v>
      </c>
      <c r="H125" s="9">
        <v>5</v>
      </c>
      <c r="I125" s="1"/>
      <c r="J125" s="3">
        <f t="shared" si="0"/>
        <v>0</v>
      </c>
      <c r="K125" s="4" t="s">
        <v>12</v>
      </c>
      <c r="L125" s="16"/>
      <c r="M125" s="17" t="s">
        <v>12</v>
      </c>
      <c r="N125" s="18" t="s">
        <v>29</v>
      </c>
      <c r="O125" s="19">
        <v>0</v>
      </c>
      <c r="P125" s="19">
        <f t="shared" si="1"/>
        <v>0</v>
      </c>
      <c r="Q125" s="19">
        <v>0</v>
      </c>
      <c r="R125" s="19">
        <f t="shared" si="2"/>
        <v>0</v>
      </c>
      <c r="S125" s="19">
        <v>0</v>
      </c>
      <c r="T125" s="20">
        <f t="shared" si="3"/>
        <v>0</v>
      </c>
      <c r="AR125" s="22" t="s">
        <v>71</v>
      </c>
      <c r="AT125" s="22" t="s">
        <v>67</v>
      </c>
      <c r="AU125" s="22" t="s">
        <v>2</v>
      </c>
      <c r="AY125" s="23" t="s">
        <v>64</v>
      </c>
      <c r="BE125" s="24">
        <f t="shared" si="4"/>
        <v>0</v>
      </c>
      <c r="BF125" s="24">
        <f t="shared" si="5"/>
        <v>0</v>
      </c>
      <c r="BG125" s="24">
        <f t="shared" si="6"/>
        <v>0</v>
      </c>
      <c r="BH125" s="24">
        <f t="shared" si="7"/>
        <v>0</v>
      </c>
      <c r="BI125" s="24">
        <f t="shared" si="8"/>
        <v>0</v>
      </c>
      <c r="BJ125" s="23" t="s">
        <v>62</v>
      </c>
      <c r="BK125" s="24">
        <f t="shared" si="9"/>
        <v>0</v>
      </c>
      <c r="BL125" s="23" t="s">
        <v>71</v>
      </c>
      <c r="BM125" s="22" t="s">
        <v>170</v>
      </c>
    </row>
    <row r="126" spans="2:65" s="21" customFormat="1" ht="16.5" customHeight="1">
      <c r="B126" s="16"/>
      <c r="C126" s="6" t="s">
        <v>171</v>
      </c>
      <c r="D126" s="6" t="s">
        <v>67</v>
      </c>
      <c r="E126" s="7" t="s">
        <v>172</v>
      </c>
      <c r="F126" s="4" t="s">
        <v>173</v>
      </c>
      <c r="G126" s="8" t="s">
        <v>70</v>
      </c>
      <c r="H126" s="9">
        <v>2</v>
      </c>
      <c r="I126" s="1"/>
      <c r="J126" s="3">
        <f t="shared" si="0"/>
        <v>0</v>
      </c>
      <c r="K126" s="4" t="s">
        <v>12</v>
      </c>
      <c r="L126" s="16"/>
      <c r="M126" s="17" t="s">
        <v>12</v>
      </c>
      <c r="N126" s="18" t="s">
        <v>29</v>
      </c>
      <c r="O126" s="19">
        <v>0</v>
      </c>
      <c r="P126" s="19">
        <f t="shared" si="1"/>
        <v>0</v>
      </c>
      <c r="Q126" s="19">
        <v>0</v>
      </c>
      <c r="R126" s="19">
        <f t="shared" si="2"/>
        <v>0</v>
      </c>
      <c r="S126" s="19">
        <v>0</v>
      </c>
      <c r="T126" s="20">
        <f t="shared" si="3"/>
        <v>0</v>
      </c>
      <c r="AR126" s="22" t="s">
        <v>71</v>
      </c>
      <c r="AT126" s="22" t="s">
        <v>67</v>
      </c>
      <c r="AU126" s="22" t="s">
        <v>2</v>
      </c>
      <c r="AY126" s="23" t="s">
        <v>64</v>
      </c>
      <c r="BE126" s="24">
        <f t="shared" si="4"/>
        <v>0</v>
      </c>
      <c r="BF126" s="24">
        <f t="shared" si="5"/>
        <v>0</v>
      </c>
      <c r="BG126" s="24">
        <f t="shared" si="6"/>
        <v>0</v>
      </c>
      <c r="BH126" s="24">
        <f t="shared" si="7"/>
        <v>0</v>
      </c>
      <c r="BI126" s="24">
        <f t="shared" si="8"/>
        <v>0</v>
      </c>
      <c r="BJ126" s="23" t="s">
        <v>62</v>
      </c>
      <c r="BK126" s="24">
        <f t="shared" si="9"/>
        <v>0</v>
      </c>
      <c r="BL126" s="23" t="s">
        <v>71</v>
      </c>
      <c r="BM126" s="22" t="s">
        <v>174</v>
      </c>
    </row>
    <row r="127" spans="2:65" s="21" customFormat="1" ht="16.5" customHeight="1">
      <c r="B127" s="16"/>
      <c r="C127" s="6" t="s">
        <v>122</v>
      </c>
      <c r="D127" s="6" t="s">
        <v>67</v>
      </c>
      <c r="E127" s="7" t="s">
        <v>175</v>
      </c>
      <c r="F127" s="4" t="s">
        <v>176</v>
      </c>
      <c r="G127" s="8" t="s">
        <v>70</v>
      </c>
      <c r="H127" s="9">
        <v>2</v>
      </c>
      <c r="I127" s="1"/>
      <c r="J127" s="3">
        <f t="shared" si="0"/>
        <v>0</v>
      </c>
      <c r="K127" s="4" t="s">
        <v>12</v>
      </c>
      <c r="L127" s="16"/>
      <c r="M127" s="17" t="s">
        <v>12</v>
      </c>
      <c r="N127" s="18" t="s">
        <v>29</v>
      </c>
      <c r="O127" s="19">
        <v>0</v>
      </c>
      <c r="P127" s="19">
        <f t="shared" si="1"/>
        <v>0</v>
      </c>
      <c r="Q127" s="19">
        <v>0</v>
      </c>
      <c r="R127" s="19">
        <f t="shared" si="2"/>
        <v>0</v>
      </c>
      <c r="S127" s="19">
        <v>0</v>
      </c>
      <c r="T127" s="20">
        <f t="shared" si="3"/>
        <v>0</v>
      </c>
      <c r="AR127" s="22" t="s">
        <v>71</v>
      </c>
      <c r="AT127" s="22" t="s">
        <v>67</v>
      </c>
      <c r="AU127" s="22" t="s">
        <v>2</v>
      </c>
      <c r="AY127" s="23" t="s">
        <v>64</v>
      </c>
      <c r="BE127" s="24">
        <f t="shared" si="4"/>
        <v>0</v>
      </c>
      <c r="BF127" s="24">
        <f t="shared" si="5"/>
        <v>0</v>
      </c>
      <c r="BG127" s="24">
        <f t="shared" si="6"/>
        <v>0</v>
      </c>
      <c r="BH127" s="24">
        <f t="shared" si="7"/>
        <v>0</v>
      </c>
      <c r="BI127" s="24">
        <f t="shared" si="8"/>
        <v>0</v>
      </c>
      <c r="BJ127" s="23" t="s">
        <v>62</v>
      </c>
      <c r="BK127" s="24">
        <f t="shared" si="9"/>
        <v>0</v>
      </c>
      <c r="BL127" s="23" t="s">
        <v>71</v>
      </c>
      <c r="BM127" s="22" t="s">
        <v>177</v>
      </c>
    </row>
    <row r="128" spans="2:65" s="21" customFormat="1" ht="16.5" customHeight="1">
      <c r="B128" s="16"/>
      <c r="C128" s="6" t="s">
        <v>178</v>
      </c>
      <c r="D128" s="6" t="s">
        <v>67</v>
      </c>
      <c r="E128" s="7" t="s">
        <v>179</v>
      </c>
      <c r="F128" s="4" t="s">
        <v>176</v>
      </c>
      <c r="G128" s="8" t="s">
        <v>70</v>
      </c>
      <c r="H128" s="9">
        <v>7</v>
      </c>
      <c r="I128" s="1"/>
      <c r="J128" s="3">
        <f t="shared" si="0"/>
        <v>0</v>
      </c>
      <c r="K128" s="4" t="s">
        <v>12</v>
      </c>
      <c r="L128" s="16"/>
      <c r="M128" s="17" t="s">
        <v>12</v>
      </c>
      <c r="N128" s="18" t="s">
        <v>29</v>
      </c>
      <c r="O128" s="19">
        <v>0</v>
      </c>
      <c r="P128" s="19">
        <f t="shared" si="1"/>
        <v>0</v>
      </c>
      <c r="Q128" s="19">
        <v>0</v>
      </c>
      <c r="R128" s="19">
        <f t="shared" si="2"/>
        <v>0</v>
      </c>
      <c r="S128" s="19">
        <v>0</v>
      </c>
      <c r="T128" s="20">
        <f t="shared" si="3"/>
        <v>0</v>
      </c>
      <c r="AR128" s="22" t="s">
        <v>71</v>
      </c>
      <c r="AT128" s="22" t="s">
        <v>67</v>
      </c>
      <c r="AU128" s="22" t="s">
        <v>2</v>
      </c>
      <c r="AY128" s="23" t="s">
        <v>64</v>
      </c>
      <c r="BE128" s="24">
        <f t="shared" si="4"/>
        <v>0</v>
      </c>
      <c r="BF128" s="24">
        <f t="shared" si="5"/>
        <v>0</v>
      </c>
      <c r="BG128" s="24">
        <f t="shared" si="6"/>
        <v>0</v>
      </c>
      <c r="BH128" s="24">
        <f t="shared" si="7"/>
        <v>0</v>
      </c>
      <c r="BI128" s="24">
        <f t="shared" si="8"/>
        <v>0</v>
      </c>
      <c r="BJ128" s="23" t="s">
        <v>62</v>
      </c>
      <c r="BK128" s="24">
        <f t="shared" si="9"/>
        <v>0</v>
      </c>
      <c r="BL128" s="23" t="s">
        <v>71</v>
      </c>
      <c r="BM128" s="22" t="s">
        <v>180</v>
      </c>
    </row>
    <row r="129" spans="2:65" s="21" customFormat="1" ht="16.5" customHeight="1">
      <c r="B129" s="16"/>
      <c r="C129" s="6" t="s">
        <v>125</v>
      </c>
      <c r="D129" s="6" t="s">
        <v>67</v>
      </c>
      <c r="E129" s="7" t="s">
        <v>181</v>
      </c>
      <c r="F129" s="4" t="s">
        <v>182</v>
      </c>
      <c r="G129" s="8" t="s">
        <v>70</v>
      </c>
      <c r="H129" s="9">
        <v>1</v>
      </c>
      <c r="I129" s="1"/>
      <c r="J129" s="3">
        <f t="shared" si="0"/>
        <v>0</v>
      </c>
      <c r="K129" s="4" t="s">
        <v>12</v>
      </c>
      <c r="L129" s="16"/>
      <c r="M129" s="17" t="s">
        <v>12</v>
      </c>
      <c r="N129" s="18" t="s">
        <v>29</v>
      </c>
      <c r="O129" s="19">
        <v>0</v>
      </c>
      <c r="P129" s="19">
        <f t="shared" si="1"/>
        <v>0</v>
      </c>
      <c r="Q129" s="19">
        <v>0</v>
      </c>
      <c r="R129" s="19">
        <f t="shared" si="2"/>
        <v>0</v>
      </c>
      <c r="S129" s="19">
        <v>0</v>
      </c>
      <c r="T129" s="20">
        <f t="shared" si="3"/>
        <v>0</v>
      </c>
      <c r="AR129" s="22" t="s">
        <v>71</v>
      </c>
      <c r="AT129" s="22" t="s">
        <v>67</v>
      </c>
      <c r="AU129" s="22" t="s">
        <v>2</v>
      </c>
      <c r="AY129" s="23" t="s">
        <v>64</v>
      </c>
      <c r="BE129" s="24">
        <f t="shared" si="4"/>
        <v>0</v>
      </c>
      <c r="BF129" s="24">
        <f t="shared" si="5"/>
        <v>0</v>
      </c>
      <c r="BG129" s="24">
        <f t="shared" si="6"/>
        <v>0</v>
      </c>
      <c r="BH129" s="24">
        <f t="shared" si="7"/>
        <v>0</v>
      </c>
      <c r="BI129" s="24">
        <f t="shared" si="8"/>
        <v>0</v>
      </c>
      <c r="BJ129" s="23" t="s">
        <v>62</v>
      </c>
      <c r="BK129" s="24">
        <f t="shared" si="9"/>
        <v>0</v>
      </c>
      <c r="BL129" s="23" t="s">
        <v>71</v>
      </c>
      <c r="BM129" s="22" t="s">
        <v>183</v>
      </c>
    </row>
    <row r="130" spans="2:65" s="21" customFormat="1" ht="16.5" customHeight="1">
      <c r="B130" s="16"/>
      <c r="C130" s="6" t="s">
        <v>184</v>
      </c>
      <c r="D130" s="6" t="s">
        <v>67</v>
      </c>
      <c r="E130" s="7" t="s">
        <v>185</v>
      </c>
      <c r="F130" s="4" t="s">
        <v>186</v>
      </c>
      <c r="G130" s="8" t="s">
        <v>70</v>
      </c>
      <c r="H130" s="9">
        <v>18</v>
      </c>
      <c r="I130" s="1"/>
      <c r="J130" s="3">
        <f t="shared" si="0"/>
        <v>0</v>
      </c>
      <c r="K130" s="4" t="s">
        <v>12</v>
      </c>
      <c r="L130" s="16"/>
      <c r="M130" s="17" t="s">
        <v>12</v>
      </c>
      <c r="N130" s="18" t="s">
        <v>29</v>
      </c>
      <c r="O130" s="19">
        <v>0</v>
      </c>
      <c r="P130" s="19">
        <f t="shared" si="1"/>
        <v>0</v>
      </c>
      <c r="Q130" s="19">
        <v>0</v>
      </c>
      <c r="R130" s="19">
        <f t="shared" si="2"/>
        <v>0</v>
      </c>
      <c r="S130" s="19">
        <v>0</v>
      </c>
      <c r="T130" s="20">
        <f t="shared" si="3"/>
        <v>0</v>
      </c>
      <c r="AR130" s="22" t="s">
        <v>71</v>
      </c>
      <c r="AT130" s="22" t="s">
        <v>67</v>
      </c>
      <c r="AU130" s="22" t="s">
        <v>2</v>
      </c>
      <c r="AY130" s="23" t="s">
        <v>64</v>
      </c>
      <c r="BE130" s="24">
        <f t="shared" si="4"/>
        <v>0</v>
      </c>
      <c r="BF130" s="24">
        <f t="shared" si="5"/>
        <v>0</v>
      </c>
      <c r="BG130" s="24">
        <f t="shared" si="6"/>
        <v>0</v>
      </c>
      <c r="BH130" s="24">
        <f t="shared" si="7"/>
        <v>0</v>
      </c>
      <c r="BI130" s="24">
        <f t="shared" si="8"/>
        <v>0</v>
      </c>
      <c r="BJ130" s="23" t="s">
        <v>62</v>
      </c>
      <c r="BK130" s="24">
        <f t="shared" si="9"/>
        <v>0</v>
      </c>
      <c r="BL130" s="23" t="s">
        <v>71</v>
      </c>
      <c r="BM130" s="22" t="s">
        <v>187</v>
      </c>
    </row>
    <row r="131" spans="2:65" s="21" customFormat="1" ht="16.5" customHeight="1">
      <c r="B131" s="16"/>
      <c r="C131" s="6" t="s">
        <v>129</v>
      </c>
      <c r="D131" s="6" t="s">
        <v>67</v>
      </c>
      <c r="E131" s="7" t="s">
        <v>188</v>
      </c>
      <c r="F131" s="4" t="s">
        <v>176</v>
      </c>
      <c r="G131" s="8" t="s">
        <v>70</v>
      </c>
      <c r="H131" s="9">
        <v>1</v>
      </c>
      <c r="I131" s="1"/>
      <c r="J131" s="3">
        <f t="shared" si="0"/>
        <v>0</v>
      </c>
      <c r="K131" s="4" t="s">
        <v>12</v>
      </c>
      <c r="L131" s="16"/>
      <c r="M131" s="17" t="s">
        <v>12</v>
      </c>
      <c r="N131" s="18" t="s">
        <v>29</v>
      </c>
      <c r="O131" s="19">
        <v>0</v>
      </c>
      <c r="P131" s="19">
        <f t="shared" si="1"/>
        <v>0</v>
      </c>
      <c r="Q131" s="19">
        <v>0</v>
      </c>
      <c r="R131" s="19">
        <f t="shared" si="2"/>
        <v>0</v>
      </c>
      <c r="S131" s="19">
        <v>0</v>
      </c>
      <c r="T131" s="20">
        <f t="shared" si="3"/>
        <v>0</v>
      </c>
      <c r="AR131" s="22" t="s">
        <v>71</v>
      </c>
      <c r="AT131" s="22" t="s">
        <v>67</v>
      </c>
      <c r="AU131" s="22" t="s">
        <v>2</v>
      </c>
      <c r="AY131" s="23" t="s">
        <v>64</v>
      </c>
      <c r="BE131" s="24">
        <f t="shared" si="4"/>
        <v>0</v>
      </c>
      <c r="BF131" s="24">
        <f t="shared" si="5"/>
        <v>0</v>
      </c>
      <c r="BG131" s="24">
        <f t="shared" si="6"/>
        <v>0</v>
      </c>
      <c r="BH131" s="24">
        <f t="shared" si="7"/>
        <v>0</v>
      </c>
      <c r="BI131" s="24">
        <f t="shared" si="8"/>
        <v>0</v>
      </c>
      <c r="BJ131" s="23" t="s">
        <v>62</v>
      </c>
      <c r="BK131" s="24">
        <f t="shared" si="9"/>
        <v>0</v>
      </c>
      <c r="BL131" s="23" t="s">
        <v>71</v>
      </c>
      <c r="BM131" s="22" t="s">
        <v>189</v>
      </c>
    </row>
    <row r="132" spans="2:65" s="21" customFormat="1" ht="16.5" customHeight="1">
      <c r="B132" s="16"/>
      <c r="C132" s="6" t="s">
        <v>190</v>
      </c>
      <c r="D132" s="6" t="s">
        <v>67</v>
      </c>
      <c r="E132" s="7" t="s">
        <v>191</v>
      </c>
      <c r="F132" s="4" t="s">
        <v>192</v>
      </c>
      <c r="G132" s="8" t="s">
        <v>70</v>
      </c>
      <c r="H132" s="9">
        <v>1</v>
      </c>
      <c r="I132" s="1"/>
      <c r="J132" s="3">
        <f t="shared" si="0"/>
        <v>0</v>
      </c>
      <c r="K132" s="4" t="s">
        <v>12</v>
      </c>
      <c r="L132" s="16"/>
      <c r="M132" s="17" t="s">
        <v>12</v>
      </c>
      <c r="N132" s="18" t="s">
        <v>29</v>
      </c>
      <c r="O132" s="19">
        <v>0</v>
      </c>
      <c r="P132" s="19">
        <f t="shared" si="1"/>
        <v>0</v>
      </c>
      <c r="Q132" s="19">
        <v>0</v>
      </c>
      <c r="R132" s="19">
        <f t="shared" si="2"/>
        <v>0</v>
      </c>
      <c r="S132" s="19">
        <v>0</v>
      </c>
      <c r="T132" s="20">
        <f t="shared" si="3"/>
        <v>0</v>
      </c>
      <c r="AR132" s="22" t="s">
        <v>71</v>
      </c>
      <c r="AT132" s="22" t="s">
        <v>67</v>
      </c>
      <c r="AU132" s="22" t="s">
        <v>2</v>
      </c>
      <c r="AY132" s="23" t="s">
        <v>64</v>
      </c>
      <c r="BE132" s="24">
        <f t="shared" si="4"/>
        <v>0</v>
      </c>
      <c r="BF132" s="24">
        <f t="shared" si="5"/>
        <v>0</v>
      </c>
      <c r="BG132" s="24">
        <f t="shared" si="6"/>
        <v>0</v>
      </c>
      <c r="BH132" s="24">
        <f t="shared" si="7"/>
        <v>0</v>
      </c>
      <c r="BI132" s="24">
        <f t="shared" si="8"/>
        <v>0</v>
      </c>
      <c r="BJ132" s="23" t="s">
        <v>62</v>
      </c>
      <c r="BK132" s="24">
        <f t="shared" si="9"/>
        <v>0</v>
      </c>
      <c r="BL132" s="23" t="s">
        <v>71</v>
      </c>
      <c r="BM132" s="22" t="s">
        <v>193</v>
      </c>
    </row>
    <row r="133" spans="2:65" s="21" customFormat="1" ht="16.5" customHeight="1">
      <c r="B133" s="16"/>
      <c r="C133" s="6" t="s">
        <v>132</v>
      </c>
      <c r="D133" s="6" t="s">
        <v>67</v>
      </c>
      <c r="E133" s="7" t="s">
        <v>194</v>
      </c>
      <c r="F133" s="4" t="s">
        <v>192</v>
      </c>
      <c r="G133" s="8" t="s">
        <v>70</v>
      </c>
      <c r="H133" s="9">
        <v>3</v>
      </c>
      <c r="I133" s="1"/>
      <c r="J133" s="3">
        <f t="shared" si="0"/>
        <v>0</v>
      </c>
      <c r="K133" s="4" t="s">
        <v>12</v>
      </c>
      <c r="L133" s="16"/>
      <c r="M133" s="17" t="s">
        <v>12</v>
      </c>
      <c r="N133" s="18" t="s">
        <v>29</v>
      </c>
      <c r="O133" s="19">
        <v>0</v>
      </c>
      <c r="P133" s="19">
        <f t="shared" si="1"/>
        <v>0</v>
      </c>
      <c r="Q133" s="19">
        <v>0</v>
      </c>
      <c r="R133" s="19">
        <f t="shared" si="2"/>
        <v>0</v>
      </c>
      <c r="S133" s="19">
        <v>0</v>
      </c>
      <c r="T133" s="20">
        <f t="shared" si="3"/>
        <v>0</v>
      </c>
      <c r="AR133" s="22" t="s">
        <v>71</v>
      </c>
      <c r="AT133" s="22" t="s">
        <v>67</v>
      </c>
      <c r="AU133" s="22" t="s">
        <v>2</v>
      </c>
      <c r="AY133" s="23" t="s">
        <v>64</v>
      </c>
      <c r="BE133" s="24">
        <f t="shared" si="4"/>
        <v>0</v>
      </c>
      <c r="BF133" s="24">
        <f t="shared" si="5"/>
        <v>0</v>
      </c>
      <c r="BG133" s="24">
        <f t="shared" si="6"/>
        <v>0</v>
      </c>
      <c r="BH133" s="24">
        <f t="shared" si="7"/>
        <v>0</v>
      </c>
      <c r="BI133" s="24">
        <f t="shared" si="8"/>
        <v>0</v>
      </c>
      <c r="BJ133" s="23" t="s">
        <v>62</v>
      </c>
      <c r="BK133" s="24">
        <f t="shared" si="9"/>
        <v>0</v>
      </c>
      <c r="BL133" s="23" t="s">
        <v>71</v>
      </c>
      <c r="BM133" s="22" t="s">
        <v>195</v>
      </c>
    </row>
    <row r="134" spans="2:65" s="21" customFormat="1" ht="16.5" customHeight="1">
      <c r="B134" s="16"/>
      <c r="C134" s="6" t="s">
        <v>196</v>
      </c>
      <c r="D134" s="6" t="s">
        <v>67</v>
      </c>
      <c r="E134" s="7" t="s">
        <v>197</v>
      </c>
      <c r="F134" s="4" t="s">
        <v>198</v>
      </c>
      <c r="G134" s="8" t="s">
        <v>70</v>
      </c>
      <c r="H134" s="9">
        <v>36</v>
      </c>
      <c r="I134" s="1"/>
      <c r="J134" s="3">
        <f t="shared" si="0"/>
        <v>0</v>
      </c>
      <c r="K134" s="4" t="s">
        <v>12</v>
      </c>
      <c r="L134" s="16"/>
      <c r="M134" s="17" t="s">
        <v>12</v>
      </c>
      <c r="N134" s="18" t="s">
        <v>29</v>
      </c>
      <c r="O134" s="19">
        <v>0</v>
      </c>
      <c r="P134" s="19">
        <f t="shared" si="1"/>
        <v>0</v>
      </c>
      <c r="Q134" s="19">
        <v>0</v>
      </c>
      <c r="R134" s="19">
        <f t="shared" si="2"/>
        <v>0</v>
      </c>
      <c r="S134" s="19">
        <v>0</v>
      </c>
      <c r="T134" s="20">
        <f t="shared" si="3"/>
        <v>0</v>
      </c>
      <c r="AR134" s="22" t="s">
        <v>71</v>
      </c>
      <c r="AT134" s="22" t="s">
        <v>67</v>
      </c>
      <c r="AU134" s="22" t="s">
        <v>2</v>
      </c>
      <c r="AY134" s="23" t="s">
        <v>64</v>
      </c>
      <c r="BE134" s="24">
        <f t="shared" si="4"/>
        <v>0</v>
      </c>
      <c r="BF134" s="24">
        <f t="shared" si="5"/>
        <v>0</v>
      </c>
      <c r="BG134" s="24">
        <f t="shared" si="6"/>
        <v>0</v>
      </c>
      <c r="BH134" s="24">
        <f t="shared" si="7"/>
        <v>0</v>
      </c>
      <c r="BI134" s="24">
        <f t="shared" si="8"/>
        <v>0</v>
      </c>
      <c r="BJ134" s="23" t="s">
        <v>62</v>
      </c>
      <c r="BK134" s="24">
        <f t="shared" si="9"/>
        <v>0</v>
      </c>
      <c r="BL134" s="23" t="s">
        <v>71</v>
      </c>
      <c r="BM134" s="22" t="s">
        <v>199</v>
      </c>
    </row>
    <row r="135" spans="2:65" s="21" customFormat="1" ht="16.5" customHeight="1">
      <c r="B135" s="16"/>
      <c r="C135" s="6" t="s">
        <v>136</v>
      </c>
      <c r="D135" s="6" t="s">
        <v>67</v>
      </c>
      <c r="E135" s="7" t="s">
        <v>200</v>
      </c>
      <c r="F135" s="4" t="s">
        <v>201</v>
      </c>
      <c r="G135" s="8" t="s">
        <v>70</v>
      </c>
      <c r="H135" s="9">
        <v>36</v>
      </c>
      <c r="I135" s="1"/>
      <c r="J135" s="3">
        <f t="shared" si="0"/>
        <v>0</v>
      </c>
      <c r="K135" s="4" t="s">
        <v>12</v>
      </c>
      <c r="L135" s="16"/>
      <c r="M135" s="17" t="s">
        <v>12</v>
      </c>
      <c r="N135" s="18" t="s">
        <v>29</v>
      </c>
      <c r="O135" s="19">
        <v>0</v>
      </c>
      <c r="P135" s="19">
        <f t="shared" si="1"/>
        <v>0</v>
      </c>
      <c r="Q135" s="19">
        <v>0</v>
      </c>
      <c r="R135" s="19">
        <f t="shared" si="2"/>
        <v>0</v>
      </c>
      <c r="S135" s="19">
        <v>0</v>
      </c>
      <c r="T135" s="20">
        <f t="shared" si="3"/>
        <v>0</v>
      </c>
      <c r="AR135" s="22" t="s">
        <v>71</v>
      </c>
      <c r="AT135" s="22" t="s">
        <v>67</v>
      </c>
      <c r="AU135" s="22" t="s">
        <v>2</v>
      </c>
      <c r="AY135" s="23" t="s">
        <v>64</v>
      </c>
      <c r="BE135" s="24">
        <f t="shared" si="4"/>
        <v>0</v>
      </c>
      <c r="BF135" s="24">
        <f t="shared" si="5"/>
        <v>0</v>
      </c>
      <c r="BG135" s="24">
        <f t="shared" si="6"/>
        <v>0</v>
      </c>
      <c r="BH135" s="24">
        <f t="shared" si="7"/>
        <v>0</v>
      </c>
      <c r="BI135" s="24">
        <f t="shared" si="8"/>
        <v>0</v>
      </c>
      <c r="BJ135" s="23" t="s">
        <v>62</v>
      </c>
      <c r="BK135" s="24">
        <f t="shared" si="9"/>
        <v>0</v>
      </c>
      <c r="BL135" s="23" t="s">
        <v>71</v>
      </c>
      <c r="BM135" s="22" t="s">
        <v>202</v>
      </c>
    </row>
    <row r="136" spans="2:65" s="21" customFormat="1" ht="16.5" customHeight="1">
      <c r="B136" s="16"/>
      <c r="C136" s="6" t="s">
        <v>203</v>
      </c>
      <c r="D136" s="6" t="s">
        <v>67</v>
      </c>
      <c r="E136" s="7" t="s">
        <v>204</v>
      </c>
      <c r="F136" s="4" t="s">
        <v>205</v>
      </c>
      <c r="G136" s="8" t="s">
        <v>70</v>
      </c>
      <c r="H136" s="9">
        <v>4</v>
      </c>
      <c r="I136" s="1"/>
      <c r="J136" s="3">
        <f t="shared" si="0"/>
        <v>0</v>
      </c>
      <c r="K136" s="4" t="s">
        <v>12</v>
      </c>
      <c r="L136" s="16"/>
      <c r="M136" s="17" t="s">
        <v>12</v>
      </c>
      <c r="N136" s="18" t="s">
        <v>29</v>
      </c>
      <c r="O136" s="19">
        <v>0</v>
      </c>
      <c r="P136" s="19">
        <f t="shared" si="1"/>
        <v>0</v>
      </c>
      <c r="Q136" s="19">
        <v>0</v>
      </c>
      <c r="R136" s="19">
        <f t="shared" si="2"/>
        <v>0</v>
      </c>
      <c r="S136" s="19">
        <v>0</v>
      </c>
      <c r="T136" s="20">
        <f t="shared" si="3"/>
        <v>0</v>
      </c>
      <c r="AR136" s="22" t="s">
        <v>71</v>
      </c>
      <c r="AT136" s="22" t="s">
        <v>67</v>
      </c>
      <c r="AU136" s="22" t="s">
        <v>2</v>
      </c>
      <c r="AY136" s="23" t="s">
        <v>64</v>
      </c>
      <c r="BE136" s="24">
        <f t="shared" si="4"/>
        <v>0</v>
      </c>
      <c r="BF136" s="24">
        <f t="shared" si="5"/>
        <v>0</v>
      </c>
      <c r="BG136" s="24">
        <f t="shared" si="6"/>
        <v>0</v>
      </c>
      <c r="BH136" s="24">
        <f t="shared" si="7"/>
        <v>0</v>
      </c>
      <c r="BI136" s="24">
        <f t="shared" si="8"/>
        <v>0</v>
      </c>
      <c r="BJ136" s="23" t="s">
        <v>62</v>
      </c>
      <c r="BK136" s="24">
        <f t="shared" si="9"/>
        <v>0</v>
      </c>
      <c r="BL136" s="23" t="s">
        <v>71</v>
      </c>
      <c r="BM136" s="22" t="s">
        <v>206</v>
      </c>
    </row>
    <row r="137" spans="2:65" s="21" customFormat="1" ht="16.5" customHeight="1">
      <c r="B137" s="16"/>
      <c r="C137" s="6" t="s">
        <v>138</v>
      </c>
      <c r="D137" s="6" t="s">
        <v>67</v>
      </c>
      <c r="E137" s="7" t="s">
        <v>207</v>
      </c>
      <c r="F137" s="4" t="s">
        <v>208</v>
      </c>
      <c r="G137" s="8" t="s">
        <v>70</v>
      </c>
      <c r="H137" s="9">
        <v>1</v>
      </c>
      <c r="I137" s="1"/>
      <c r="J137" s="3">
        <f t="shared" si="0"/>
        <v>0</v>
      </c>
      <c r="K137" s="4" t="s">
        <v>12</v>
      </c>
      <c r="L137" s="16"/>
      <c r="M137" s="17" t="s">
        <v>12</v>
      </c>
      <c r="N137" s="18" t="s">
        <v>29</v>
      </c>
      <c r="O137" s="19">
        <v>0</v>
      </c>
      <c r="P137" s="19">
        <f t="shared" si="1"/>
        <v>0</v>
      </c>
      <c r="Q137" s="19">
        <v>0</v>
      </c>
      <c r="R137" s="19">
        <f t="shared" si="2"/>
        <v>0</v>
      </c>
      <c r="S137" s="19">
        <v>0</v>
      </c>
      <c r="T137" s="20">
        <f t="shared" si="3"/>
        <v>0</v>
      </c>
      <c r="AR137" s="22" t="s">
        <v>71</v>
      </c>
      <c r="AT137" s="22" t="s">
        <v>67</v>
      </c>
      <c r="AU137" s="22" t="s">
        <v>2</v>
      </c>
      <c r="AY137" s="23" t="s">
        <v>64</v>
      </c>
      <c r="BE137" s="24">
        <f t="shared" si="4"/>
        <v>0</v>
      </c>
      <c r="BF137" s="24">
        <f t="shared" si="5"/>
        <v>0</v>
      </c>
      <c r="BG137" s="24">
        <f t="shared" si="6"/>
        <v>0</v>
      </c>
      <c r="BH137" s="24">
        <f t="shared" si="7"/>
        <v>0</v>
      </c>
      <c r="BI137" s="24">
        <f t="shared" si="8"/>
        <v>0</v>
      </c>
      <c r="BJ137" s="23" t="s">
        <v>62</v>
      </c>
      <c r="BK137" s="24">
        <f t="shared" si="9"/>
        <v>0</v>
      </c>
      <c r="BL137" s="23" t="s">
        <v>71</v>
      </c>
      <c r="BM137" s="22" t="s">
        <v>209</v>
      </c>
    </row>
    <row r="138" spans="2:65" s="21" customFormat="1" ht="16.5" customHeight="1">
      <c r="B138" s="16"/>
      <c r="C138" s="6" t="s">
        <v>210</v>
      </c>
      <c r="D138" s="6" t="s">
        <v>67</v>
      </c>
      <c r="E138" s="7" t="s">
        <v>211</v>
      </c>
      <c r="F138" s="4" t="s">
        <v>205</v>
      </c>
      <c r="G138" s="8" t="s">
        <v>70</v>
      </c>
      <c r="H138" s="9">
        <v>7</v>
      </c>
      <c r="I138" s="1"/>
      <c r="J138" s="3">
        <f t="shared" si="0"/>
        <v>0</v>
      </c>
      <c r="K138" s="4" t="s">
        <v>12</v>
      </c>
      <c r="L138" s="16"/>
      <c r="M138" s="17" t="s">
        <v>12</v>
      </c>
      <c r="N138" s="18" t="s">
        <v>29</v>
      </c>
      <c r="O138" s="19">
        <v>0</v>
      </c>
      <c r="P138" s="19">
        <f t="shared" si="1"/>
        <v>0</v>
      </c>
      <c r="Q138" s="19">
        <v>0</v>
      </c>
      <c r="R138" s="19">
        <f t="shared" si="2"/>
        <v>0</v>
      </c>
      <c r="S138" s="19">
        <v>0</v>
      </c>
      <c r="T138" s="20">
        <f t="shared" si="3"/>
        <v>0</v>
      </c>
      <c r="AR138" s="22" t="s">
        <v>71</v>
      </c>
      <c r="AT138" s="22" t="s">
        <v>67</v>
      </c>
      <c r="AU138" s="22" t="s">
        <v>2</v>
      </c>
      <c r="AY138" s="23" t="s">
        <v>64</v>
      </c>
      <c r="BE138" s="24">
        <f t="shared" si="4"/>
        <v>0</v>
      </c>
      <c r="BF138" s="24">
        <f t="shared" si="5"/>
        <v>0</v>
      </c>
      <c r="BG138" s="24">
        <f t="shared" si="6"/>
        <v>0</v>
      </c>
      <c r="BH138" s="24">
        <f t="shared" si="7"/>
        <v>0</v>
      </c>
      <c r="BI138" s="24">
        <f t="shared" si="8"/>
        <v>0</v>
      </c>
      <c r="BJ138" s="23" t="s">
        <v>62</v>
      </c>
      <c r="BK138" s="24">
        <f t="shared" si="9"/>
        <v>0</v>
      </c>
      <c r="BL138" s="23" t="s">
        <v>71</v>
      </c>
      <c r="BM138" s="22" t="s">
        <v>212</v>
      </c>
    </row>
    <row r="139" spans="2:65" s="21" customFormat="1" ht="16.5" customHeight="1">
      <c r="B139" s="16"/>
      <c r="C139" s="6" t="s">
        <v>142</v>
      </c>
      <c r="D139" s="6" t="s">
        <v>67</v>
      </c>
      <c r="E139" s="7" t="s">
        <v>213</v>
      </c>
      <c r="F139" s="4" t="s">
        <v>214</v>
      </c>
      <c r="G139" s="8" t="s">
        <v>70</v>
      </c>
      <c r="H139" s="9">
        <v>4</v>
      </c>
      <c r="I139" s="1"/>
      <c r="J139" s="3">
        <f t="shared" si="0"/>
        <v>0</v>
      </c>
      <c r="K139" s="4" t="s">
        <v>12</v>
      </c>
      <c r="L139" s="16"/>
      <c r="M139" s="17" t="s">
        <v>12</v>
      </c>
      <c r="N139" s="18" t="s">
        <v>29</v>
      </c>
      <c r="O139" s="19">
        <v>0</v>
      </c>
      <c r="P139" s="19">
        <f t="shared" si="1"/>
        <v>0</v>
      </c>
      <c r="Q139" s="19">
        <v>0</v>
      </c>
      <c r="R139" s="19">
        <f t="shared" si="2"/>
        <v>0</v>
      </c>
      <c r="S139" s="19">
        <v>0</v>
      </c>
      <c r="T139" s="20">
        <f t="shared" si="3"/>
        <v>0</v>
      </c>
      <c r="AR139" s="22" t="s">
        <v>71</v>
      </c>
      <c r="AT139" s="22" t="s">
        <v>67</v>
      </c>
      <c r="AU139" s="22" t="s">
        <v>2</v>
      </c>
      <c r="AY139" s="23" t="s">
        <v>64</v>
      </c>
      <c r="BE139" s="24">
        <f t="shared" si="4"/>
        <v>0</v>
      </c>
      <c r="BF139" s="24">
        <f t="shared" si="5"/>
        <v>0</v>
      </c>
      <c r="BG139" s="24">
        <f t="shared" si="6"/>
        <v>0</v>
      </c>
      <c r="BH139" s="24">
        <f t="shared" si="7"/>
        <v>0</v>
      </c>
      <c r="BI139" s="24">
        <f t="shared" si="8"/>
        <v>0</v>
      </c>
      <c r="BJ139" s="23" t="s">
        <v>62</v>
      </c>
      <c r="BK139" s="24">
        <f t="shared" si="9"/>
        <v>0</v>
      </c>
      <c r="BL139" s="23" t="s">
        <v>71</v>
      </c>
      <c r="BM139" s="22" t="s">
        <v>215</v>
      </c>
    </row>
    <row r="140" spans="2:65" s="21" customFormat="1" ht="16.5" customHeight="1">
      <c r="B140" s="16"/>
      <c r="C140" s="6" t="s">
        <v>216</v>
      </c>
      <c r="D140" s="6" t="s">
        <v>67</v>
      </c>
      <c r="E140" s="7" t="s">
        <v>217</v>
      </c>
      <c r="F140" s="4" t="s">
        <v>218</v>
      </c>
      <c r="G140" s="8" t="s">
        <v>70</v>
      </c>
      <c r="H140" s="9">
        <v>3</v>
      </c>
      <c r="I140" s="1"/>
      <c r="J140" s="3">
        <f t="shared" si="0"/>
        <v>0</v>
      </c>
      <c r="K140" s="4" t="s">
        <v>12</v>
      </c>
      <c r="L140" s="16"/>
      <c r="M140" s="17" t="s">
        <v>12</v>
      </c>
      <c r="N140" s="18" t="s">
        <v>29</v>
      </c>
      <c r="O140" s="19">
        <v>0</v>
      </c>
      <c r="P140" s="19">
        <f t="shared" si="1"/>
        <v>0</v>
      </c>
      <c r="Q140" s="19">
        <v>0</v>
      </c>
      <c r="R140" s="19">
        <f t="shared" si="2"/>
        <v>0</v>
      </c>
      <c r="S140" s="19">
        <v>0</v>
      </c>
      <c r="T140" s="20">
        <f t="shared" si="3"/>
        <v>0</v>
      </c>
      <c r="AR140" s="22" t="s">
        <v>71</v>
      </c>
      <c r="AT140" s="22" t="s">
        <v>67</v>
      </c>
      <c r="AU140" s="22" t="s">
        <v>2</v>
      </c>
      <c r="AY140" s="23" t="s">
        <v>64</v>
      </c>
      <c r="BE140" s="24">
        <f t="shared" si="4"/>
        <v>0</v>
      </c>
      <c r="BF140" s="24">
        <f t="shared" si="5"/>
        <v>0</v>
      </c>
      <c r="BG140" s="24">
        <f t="shared" si="6"/>
        <v>0</v>
      </c>
      <c r="BH140" s="24">
        <f t="shared" si="7"/>
        <v>0</v>
      </c>
      <c r="BI140" s="24">
        <f t="shared" si="8"/>
        <v>0</v>
      </c>
      <c r="BJ140" s="23" t="s">
        <v>62</v>
      </c>
      <c r="BK140" s="24">
        <f t="shared" si="9"/>
        <v>0</v>
      </c>
      <c r="BL140" s="23" t="s">
        <v>71</v>
      </c>
      <c r="BM140" s="22" t="s">
        <v>219</v>
      </c>
    </row>
    <row r="141" spans="2:65" s="21" customFormat="1" ht="16.5" customHeight="1">
      <c r="B141" s="16"/>
      <c r="C141" s="6" t="s">
        <v>145</v>
      </c>
      <c r="D141" s="6" t="s">
        <v>67</v>
      </c>
      <c r="E141" s="7" t="s">
        <v>220</v>
      </c>
      <c r="F141" s="4" t="s">
        <v>221</v>
      </c>
      <c r="G141" s="8" t="s">
        <v>70</v>
      </c>
      <c r="H141" s="9">
        <v>3</v>
      </c>
      <c r="I141" s="1"/>
      <c r="J141" s="3">
        <f t="shared" si="0"/>
        <v>0</v>
      </c>
      <c r="K141" s="4" t="s">
        <v>12</v>
      </c>
      <c r="L141" s="16"/>
      <c r="M141" s="17" t="s">
        <v>12</v>
      </c>
      <c r="N141" s="18" t="s">
        <v>29</v>
      </c>
      <c r="O141" s="19">
        <v>0</v>
      </c>
      <c r="P141" s="19">
        <f t="shared" si="1"/>
        <v>0</v>
      </c>
      <c r="Q141" s="19">
        <v>0</v>
      </c>
      <c r="R141" s="19">
        <f t="shared" si="2"/>
        <v>0</v>
      </c>
      <c r="S141" s="19">
        <v>0</v>
      </c>
      <c r="T141" s="20">
        <f t="shared" si="3"/>
        <v>0</v>
      </c>
      <c r="AR141" s="22" t="s">
        <v>71</v>
      </c>
      <c r="AT141" s="22" t="s">
        <v>67</v>
      </c>
      <c r="AU141" s="22" t="s">
        <v>2</v>
      </c>
      <c r="AY141" s="23" t="s">
        <v>64</v>
      </c>
      <c r="BE141" s="24">
        <f t="shared" si="4"/>
        <v>0</v>
      </c>
      <c r="BF141" s="24">
        <f t="shared" si="5"/>
        <v>0</v>
      </c>
      <c r="BG141" s="24">
        <f t="shared" si="6"/>
        <v>0</v>
      </c>
      <c r="BH141" s="24">
        <f t="shared" si="7"/>
        <v>0</v>
      </c>
      <c r="BI141" s="24">
        <f t="shared" si="8"/>
        <v>0</v>
      </c>
      <c r="BJ141" s="23" t="s">
        <v>62</v>
      </c>
      <c r="BK141" s="24">
        <f t="shared" si="9"/>
        <v>0</v>
      </c>
      <c r="BL141" s="23" t="s">
        <v>71</v>
      </c>
      <c r="BM141" s="22" t="s">
        <v>222</v>
      </c>
    </row>
    <row r="142" spans="2:65" s="21" customFormat="1" ht="16.5" customHeight="1">
      <c r="B142" s="16"/>
      <c r="C142" s="6" t="s">
        <v>223</v>
      </c>
      <c r="D142" s="6" t="s">
        <v>67</v>
      </c>
      <c r="E142" s="7" t="s">
        <v>224</v>
      </c>
      <c r="F142" s="4" t="s">
        <v>225</v>
      </c>
      <c r="G142" s="8" t="s">
        <v>70</v>
      </c>
      <c r="H142" s="9">
        <v>6</v>
      </c>
      <c r="I142" s="1"/>
      <c r="J142" s="3">
        <f t="shared" si="0"/>
        <v>0</v>
      </c>
      <c r="K142" s="4" t="s">
        <v>12</v>
      </c>
      <c r="L142" s="16"/>
      <c r="M142" s="17" t="s">
        <v>12</v>
      </c>
      <c r="N142" s="18" t="s">
        <v>29</v>
      </c>
      <c r="O142" s="19">
        <v>0</v>
      </c>
      <c r="P142" s="19">
        <f t="shared" si="1"/>
        <v>0</v>
      </c>
      <c r="Q142" s="19">
        <v>0</v>
      </c>
      <c r="R142" s="19">
        <f t="shared" si="2"/>
        <v>0</v>
      </c>
      <c r="S142" s="19">
        <v>0</v>
      </c>
      <c r="T142" s="20">
        <f t="shared" si="3"/>
        <v>0</v>
      </c>
      <c r="AR142" s="22" t="s">
        <v>71</v>
      </c>
      <c r="AT142" s="22" t="s">
        <v>67</v>
      </c>
      <c r="AU142" s="22" t="s">
        <v>2</v>
      </c>
      <c r="AY142" s="23" t="s">
        <v>64</v>
      </c>
      <c r="BE142" s="24">
        <f t="shared" si="4"/>
        <v>0</v>
      </c>
      <c r="BF142" s="24">
        <f t="shared" si="5"/>
        <v>0</v>
      </c>
      <c r="BG142" s="24">
        <f t="shared" si="6"/>
        <v>0</v>
      </c>
      <c r="BH142" s="24">
        <f t="shared" si="7"/>
        <v>0</v>
      </c>
      <c r="BI142" s="24">
        <f t="shared" si="8"/>
        <v>0</v>
      </c>
      <c r="BJ142" s="23" t="s">
        <v>62</v>
      </c>
      <c r="BK142" s="24">
        <f t="shared" si="9"/>
        <v>0</v>
      </c>
      <c r="BL142" s="23" t="s">
        <v>71</v>
      </c>
      <c r="BM142" s="22" t="s">
        <v>226</v>
      </c>
    </row>
    <row r="143" spans="2:65" s="21" customFormat="1" ht="16.5" customHeight="1">
      <c r="B143" s="16"/>
      <c r="C143" s="6" t="s">
        <v>149</v>
      </c>
      <c r="D143" s="6" t="s">
        <v>67</v>
      </c>
      <c r="E143" s="7" t="s">
        <v>227</v>
      </c>
      <c r="F143" s="4" t="s">
        <v>228</v>
      </c>
      <c r="G143" s="8" t="s">
        <v>70</v>
      </c>
      <c r="H143" s="9">
        <v>9</v>
      </c>
      <c r="I143" s="1"/>
      <c r="J143" s="3">
        <f t="shared" si="0"/>
        <v>0</v>
      </c>
      <c r="K143" s="4" t="s">
        <v>12</v>
      </c>
      <c r="L143" s="16"/>
      <c r="M143" s="17" t="s">
        <v>12</v>
      </c>
      <c r="N143" s="18" t="s">
        <v>29</v>
      </c>
      <c r="O143" s="19">
        <v>0</v>
      </c>
      <c r="P143" s="19">
        <f t="shared" si="1"/>
        <v>0</v>
      </c>
      <c r="Q143" s="19">
        <v>0</v>
      </c>
      <c r="R143" s="19">
        <f t="shared" si="2"/>
        <v>0</v>
      </c>
      <c r="S143" s="19">
        <v>0</v>
      </c>
      <c r="T143" s="20">
        <f t="shared" si="3"/>
        <v>0</v>
      </c>
      <c r="AR143" s="22" t="s">
        <v>71</v>
      </c>
      <c r="AT143" s="22" t="s">
        <v>67</v>
      </c>
      <c r="AU143" s="22" t="s">
        <v>2</v>
      </c>
      <c r="AY143" s="23" t="s">
        <v>64</v>
      </c>
      <c r="BE143" s="24">
        <f t="shared" si="4"/>
        <v>0</v>
      </c>
      <c r="BF143" s="24">
        <f t="shared" si="5"/>
        <v>0</v>
      </c>
      <c r="BG143" s="24">
        <f t="shared" si="6"/>
        <v>0</v>
      </c>
      <c r="BH143" s="24">
        <f t="shared" si="7"/>
        <v>0</v>
      </c>
      <c r="BI143" s="24">
        <f t="shared" si="8"/>
        <v>0</v>
      </c>
      <c r="BJ143" s="23" t="s">
        <v>62</v>
      </c>
      <c r="BK143" s="24">
        <f t="shared" si="9"/>
        <v>0</v>
      </c>
      <c r="BL143" s="23" t="s">
        <v>71</v>
      </c>
      <c r="BM143" s="22" t="s">
        <v>229</v>
      </c>
    </row>
    <row r="144" spans="2:65" s="21" customFormat="1" ht="16.5" customHeight="1">
      <c r="B144" s="16"/>
      <c r="C144" s="6" t="s">
        <v>230</v>
      </c>
      <c r="D144" s="6" t="s">
        <v>67</v>
      </c>
      <c r="E144" s="7" t="s">
        <v>231</v>
      </c>
      <c r="F144" s="4" t="s">
        <v>232</v>
      </c>
      <c r="G144" s="8" t="s">
        <v>70</v>
      </c>
      <c r="H144" s="9">
        <v>1</v>
      </c>
      <c r="I144" s="1"/>
      <c r="J144" s="3">
        <f t="shared" si="0"/>
        <v>0</v>
      </c>
      <c r="K144" s="4" t="s">
        <v>12</v>
      </c>
      <c r="L144" s="16"/>
      <c r="M144" s="17" t="s">
        <v>12</v>
      </c>
      <c r="N144" s="18" t="s">
        <v>29</v>
      </c>
      <c r="O144" s="19">
        <v>0</v>
      </c>
      <c r="P144" s="19">
        <f t="shared" si="1"/>
        <v>0</v>
      </c>
      <c r="Q144" s="19">
        <v>0</v>
      </c>
      <c r="R144" s="19">
        <f t="shared" si="2"/>
        <v>0</v>
      </c>
      <c r="S144" s="19">
        <v>0</v>
      </c>
      <c r="T144" s="20">
        <f t="shared" si="3"/>
        <v>0</v>
      </c>
      <c r="AR144" s="22" t="s">
        <v>71</v>
      </c>
      <c r="AT144" s="22" t="s">
        <v>67</v>
      </c>
      <c r="AU144" s="22" t="s">
        <v>2</v>
      </c>
      <c r="AY144" s="23" t="s">
        <v>64</v>
      </c>
      <c r="BE144" s="24">
        <f t="shared" si="4"/>
        <v>0</v>
      </c>
      <c r="BF144" s="24">
        <f t="shared" si="5"/>
        <v>0</v>
      </c>
      <c r="BG144" s="24">
        <f t="shared" si="6"/>
        <v>0</v>
      </c>
      <c r="BH144" s="24">
        <f t="shared" si="7"/>
        <v>0</v>
      </c>
      <c r="BI144" s="24">
        <f t="shared" si="8"/>
        <v>0</v>
      </c>
      <c r="BJ144" s="23" t="s">
        <v>62</v>
      </c>
      <c r="BK144" s="24">
        <f t="shared" si="9"/>
        <v>0</v>
      </c>
      <c r="BL144" s="23" t="s">
        <v>71</v>
      </c>
      <c r="BM144" s="22" t="s">
        <v>233</v>
      </c>
    </row>
    <row r="145" spans="2:65" s="21" customFormat="1" ht="16.5" customHeight="1">
      <c r="B145" s="16"/>
      <c r="C145" s="6" t="s">
        <v>152</v>
      </c>
      <c r="D145" s="6" t="s">
        <v>67</v>
      </c>
      <c r="E145" s="7" t="s">
        <v>234</v>
      </c>
      <c r="F145" s="4" t="s">
        <v>235</v>
      </c>
      <c r="G145" s="8" t="s">
        <v>70</v>
      </c>
      <c r="H145" s="9">
        <v>5</v>
      </c>
      <c r="I145" s="1"/>
      <c r="J145" s="3">
        <f t="shared" si="0"/>
        <v>0</v>
      </c>
      <c r="K145" s="4" t="s">
        <v>12</v>
      </c>
      <c r="L145" s="16"/>
      <c r="M145" s="17" t="s">
        <v>12</v>
      </c>
      <c r="N145" s="18" t="s">
        <v>29</v>
      </c>
      <c r="O145" s="19">
        <v>0</v>
      </c>
      <c r="P145" s="19">
        <f t="shared" si="1"/>
        <v>0</v>
      </c>
      <c r="Q145" s="19">
        <v>0</v>
      </c>
      <c r="R145" s="19">
        <f t="shared" si="2"/>
        <v>0</v>
      </c>
      <c r="S145" s="19">
        <v>0</v>
      </c>
      <c r="T145" s="20">
        <f t="shared" si="3"/>
        <v>0</v>
      </c>
      <c r="AR145" s="22" t="s">
        <v>71</v>
      </c>
      <c r="AT145" s="22" t="s">
        <v>67</v>
      </c>
      <c r="AU145" s="22" t="s">
        <v>2</v>
      </c>
      <c r="AY145" s="23" t="s">
        <v>64</v>
      </c>
      <c r="BE145" s="24">
        <f t="shared" si="4"/>
        <v>0</v>
      </c>
      <c r="BF145" s="24">
        <f t="shared" si="5"/>
        <v>0</v>
      </c>
      <c r="BG145" s="24">
        <f t="shared" si="6"/>
        <v>0</v>
      </c>
      <c r="BH145" s="24">
        <f t="shared" si="7"/>
        <v>0</v>
      </c>
      <c r="BI145" s="24">
        <f t="shared" si="8"/>
        <v>0</v>
      </c>
      <c r="BJ145" s="23" t="s">
        <v>62</v>
      </c>
      <c r="BK145" s="24">
        <f t="shared" si="9"/>
        <v>0</v>
      </c>
      <c r="BL145" s="23" t="s">
        <v>71</v>
      </c>
      <c r="BM145" s="22" t="s">
        <v>236</v>
      </c>
    </row>
    <row r="146" spans="2:65" s="21" customFormat="1" ht="16.5" customHeight="1">
      <c r="B146" s="16"/>
      <c r="C146" s="6" t="s">
        <v>237</v>
      </c>
      <c r="D146" s="6" t="s">
        <v>67</v>
      </c>
      <c r="E146" s="7" t="s">
        <v>238</v>
      </c>
      <c r="F146" s="4" t="s">
        <v>235</v>
      </c>
      <c r="G146" s="8" t="s">
        <v>70</v>
      </c>
      <c r="H146" s="9">
        <v>1</v>
      </c>
      <c r="I146" s="1"/>
      <c r="J146" s="3">
        <f t="shared" si="0"/>
        <v>0</v>
      </c>
      <c r="K146" s="4" t="s">
        <v>12</v>
      </c>
      <c r="L146" s="16"/>
      <c r="M146" s="17" t="s">
        <v>12</v>
      </c>
      <c r="N146" s="18" t="s">
        <v>29</v>
      </c>
      <c r="O146" s="19">
        <v>0</v>
      </c>
      <c r="P146" s="19">
        <f t="shared" si="1"/>
        <v>0</v>
      </c>
      <c r="Q146" s="19">
        <v>0</v>
      </c>
      <c r="R146" s="19">
        <f t="shared" si="2"/>
        <v>0</v>
      </c>
      <c r="S146" s="19">
        <v>0</v>
      </c>
      <c r="T146" s="20">
        <f t="shared" si="3"/>
        <v>0</v>
      </c>
      <c r="AR146" s="22" t="s">
        <v>71</v>
      </c>
      <c r="AT146" s="22" t="s">
        <v>67</v>
      </c>
      <c r="AU146" s="22" t="s">
        <v>2</v>
      </c>
      <c r="AY146" s="23" t="s">
        <v>64</v>
      </c>
      <c r="BE146" s="24">
        <f t="shared" si="4"/>
        <v>0</v>
      </c>
      <c r="BF146" s="24">
        <f t="shared" si="5"/>
        <v>0</v>
      </c>
      <c r="BG146" s="24">
        <f t="shared" si="6"/>
        <v>0</v>
      </c>
      <c r="BH146" s="24">
        <f t="shared" si="7"/>
        <v>0</v>
      </c>
      <c r="BI146" s="24">
        <f t="shared" si="8"/>
        <v>0</v>
      </c>
      <c r="BJ146" s="23" t="s">
        <v>62</v>
      </c>
      <c r="BK146" s="24">
        <f t="shared" si="9"/>
        <v>0</v>
      </c>
      <c r="BL146" s="23" t="s">
        <v>71</v>
      </c>
      <c r="BM146" s="22" t="s">
        <v>239</v>
      </c>
    </row>
    <row r="147" spans="2:65" s="21" customFormat="1" ht="16.5" customHeight="1">
      <c r="B147" s="16"/>
      <c r="C147" s="6" t="s">
        <v>157</v>
      </c>
      <c r="D147" s="6" t="s">
        <v>67</v>
      </c>
      <c r="E147" s="7" t="s">
        <v>240</v>
      </c>
      <c r="F147" s="4" t="s">
        <v>241</v>
      </c>
      <c r="G147" s="8" t="s">
        <v>70</v>
      </c>
      <c r="H147" s="9">
        <v>1</v>
      </c>
      <c r="I147" s="1"/>
      <c r="J147" s="3">
        <f t="shared" si="0"/>
        <v>0</v>
      </c>
      <c r="K147" s="4" t="s">
        <v>12</v>
      </c>
      <c r="L147" s="16"/>
      <c r="M147" s="17" t="s">
        <v>12</v>
      </c>
      <c r="N147" s="18" t="s">
        <v>29</v>
      </c>
      <c r="O147" s="19">
        <v>0</v>
      </c>
      <c r="P147" s="19">
        <f t="shared" si="1"/>
        <v>0</v>
      </c>
      <c r="Q147" s="19">
        <v>0</v>
      </c>
      <c r="R147" s="19">
        <f t="shared" si="2"/>
        <v>0</v>
      </c>
      <c r="S147" s="19">
        <v>0</v>
      </c>
      <c r="T147" s="20">
        <f t="shared" si="3"/>
        <v>0</v>
      </c>
      <c r="AR147" s="22" t="s">
        <v>71</v>
      </c>
      <c r="AT147" s="22" t="s">
        <v>67</v>
      </c>
      <c r="AU147" s="22" t="s">
        <v>2</v>
      </c>
      <c r="AY147" s="23" t="s">
        <v>64</v>
      </c>
      <c r="BE147" s="24">
        <f t="shared" si="4"/>
        <v>0</v>
      </c>
      <c r="BF147" s="24">
        <f t="shared" si="5"/>
        <v>0</v>
      </c>
      <c r="BG147" s="24">
        <f t="shared" si="6"/>
        <v>0</v>
      </c>
      <c r="BH147" s="24">
        <f t="shared" si="7"/>
        <v>0</v>
      </c>
      <c r="BI147" s="24">
        <f t="shared" si="8"/>
        <v>0</v>
      </c>
      <c r="BJ147" s="23" t="s">
        <v>62</v>
      </c>
      <c r="BK147" s="24">
        <f t="shared" si="9"/>
        <v>0</v>
      </c>
      <c r="BL147" s="23" t="s">
        <v>71</v>
      </c>
      <c r="BM147" s="22" t="s">
        <v>242</v>
      </c>
    </row>
    <row r="148" spans="2:65" s="21" customFormat="1" ht="16.5" customHeight="1">
      <c r="B148" s="16"/>
      <c r="C148" s="6" t="s">
        <v>243</v>
      </c>
      <c r="D148" s="6" t="s">
        <v>67</v>
      </c>
      <c r="E148" s="7" t="s">
        <v>244</v>
      </c>
      <c r="F148" s="4" t="s">
        <v>245</v>
      </c>
      <c r="G148" s="8" t="s">
        <v>70</v>
      </c>
      <c r="H148" s="9">
        <v>1</v>
      </c>
      <c r="I148" s="1"/>
      <c r="J148" s="3">
        <f t="shared" si="0"/>
        <v>0</v>
      </c>
      <c r="K148" s="4" t="s">
        <v>12</v>
      </c>
      <c r="L148" s="16"/>
      <c r="M148" s="17" t="s">
        <v>12</v>
      </c>
      <c r="N148" s="18" t="s">
        <v>29</v>
      </c>
      <c r="O148" s="19">
        <v>0</v>
      </c>
      <c r="P148" s="19">
        <f t="shared" si="1"/>
        <v>0</v>
      </c>
      <c r="Q148" s="19">
        <v>0</v>
      </c>
      <c r="R148" s="19">
        <f t="shared" si="2"/>
        <v>0</v>
      </c>
      <c r="S148" s="19">
        <v>0</v>
      </c>
      <c r="T148" s="20">
        <f t="shared" si="3"/>
        <v>0</v>
      </c>
      <c r="AR148" s="22" t="s">
        <v>71</v>
      </c>
      <c r="AT148" s="22" t="s">
        <v>67</v>
      </c>
      <c r="AU148" s="22" t="s">
        <v>2</v>
      </c>
      <c r="AY148" s="23" t="s">
        <v>64</v>
      </c>
      <c r="BE148" s="24">
        <f t="shared" si="4"/>
        <v>0</v>
      </c>
      <c r="BF148" s="24">
        <f t="shared" si="5"/>
        <v>0</v>
      </c>
      <c r="BG148" s="24">
        <f t="shared" si="6"/>
        <v>0</v>
      </c>
      <c r="BH148" s="24">
        <f t="shared" si="7"/>
        <v>0</v>
      </c>
      <c r="BI148" s="24">
        <f t="shared" si="8"/>
        <v>0</v>
      </c>
      <c r="BJ148" s="23" t="s">
        <v>62</v>
      </c>
      <c r="BK148" s="24">
        <f t="shared" si="9"/>
        <v>0</v>
      </c>
      <c r="BL148" s="23" t="s">
        <v>71</v>
      </c>
      <c r="BM148" s="22" t="s">
        <v>246</v>
      </c>
    </row>
    <row r="149" spans="2:65" s="21" customFormat="1" ht="16.5" customHeight="1">
      <c r="B149" s="16"/>
      <c r="C149" s="6" t="s">
        <v>159</v>
      </c>
      <c r="D149" s="6" t="s">
        <v>67</v>
      </c>
      <c r="E149" s="7" t="s">
        <v>247</v>
      </c>
      <c r="F149" s="4" t="s">
        <v>245</v>
      </c>
      <c r="G149" s="8" t="s">
        <v>70</v>
      </c>
      <c r="H149" s="9">
        <v>1</v>
      </c>
      <c r="I149" s="1"/>
      <c r="J149" s="3">
        <f t="shared" si="0"/>
        <v>0</v>
      </c>
      <c r="K149" s="4" t="s">
        <v>12</v>
      </c>
      <c r="L149" s="16"/>
      <c r="M149" s="17" t="s">
        <v>12</v>
      </c>
      <c r="N149" s="18" t="s">
        <v>29</v>
      </c>
      <c r="O149" s="19">
        <v>0</v>
      </c>
      <c r="P149" s="19">
        <f t="shared" si="1"/>
        <v>0</v>
      </c>
      <c r="Q149" s="19">
        <v>0</v>
      </c>
      <c r="R149" s="19">
        <f t="shared" si="2"/>
        <v>0</v>
      </c>
      <c r="S149" s="19">
        <v>0</v>
      </c>
      <c r="T149" s="20">
        <f t="shared" si="3"/>
        <v>0</v>
      </c>
      <c r="AR149" s="22" t="s">
        <v>71</v>
      </c>
      <c r="AT149" s="22" t="s">
        <v>67</v>
      </c>
      <c r="AU149" s="22" t="s">
        <v>2</v>
      </c>
      <c r="AY149" s="23" t="s">
        <v>64</v>
      </c>
      <c r="BE149" s="24">
        <f t="shared" si="4"/>
        <v>0</v>
      </c>
      <c r="BF149" s="24">
        <f t="shared" si="5"/>
        <v>0</v>
      </c>
      <c r="BG149" s="24">
        <f t="shared" si="6"/>
        <v>0</v>
      </c>
      <c r="BH149" s="24">
        <f t="shared" si="7"/>
        <v>0</v>
      </c>
      <c r="BI149" s="24">
        <f t="shared" si="8"/>
        <v>0</v>
      </c>
      <c r="BJ149" s="23" t="s">
        <v>62</v>
      </c>
      <c r="BK149" s="24">
        <f t="shared" si="9"/>
        <v>0</v>
      </c>
      <c r="BL149" s="23" t="s">
        <v>71</v>
      </c>
      <c r="BM149" s="22" t="s">
        <v>248</v>
      </c>
    </row>
    <row r="150" spans="2:65" s="21" customFormat="1" ht="16.5" customHeight="1">
      <c r="B150" s="16"/>
      <c r="C150" s="6" t="s">
        <v>249</v>
      </c>
      <c r="D150" s="6" t="s">
        <v>67</v>
      </c>
      <c r="E150" s="7" t="s">
        <v>250</v>
      </c>
      <c r="F150" s="4" t="s">
        <v>251</v>
      </c>
      <c r="G150" s="8" t="s">
        <v>70</v>
      </c>
      <c r="H150" s="9">
        <v>3</v>
      </c>
      <c r="I150" s="1"/>
      <c r="J150" s="3">
        <f t="shared" si="0"/>
        <v>0</v>
      </c>
      <c r="K150" s="5"/>
      <c r="L150" s="16"/>
      <c r="M150" s="17" t="s">
        <v>12</v>
      </c>
      <c r="N150" s="18" t="s">
        <v>29</v>
      </c>
      <c r="O150" s="19">
        <v>0</v>
      </c>
      <c r="P150" s="19">
        <f t="shared" si="1"/>
        <v>0</v>
      </c>
      <c r="Q150" s="19">
        <v>0</v>
      </c>
      <c r="R150" s="19">
        <f t="shared" si="2"/>
        <v>0</v>
      </c>
      <c r="S150" s="19">
        <v>0</v>
      </c>
      <c r="T150" s="20">
        <f t="shared" si="3"/>
        <v>0</v>
      </c>
      <c r="AR150" s="22" t="s">
        <v>71</v>
      </c>
      <c r="AT150" s="22" t="s">
        <v>67</v>
      </c>
      <c r="AU150" s="22" t="s">
        <v>2</v>
      </c>
      <c r="AY150" s="23" t="s">
        <v>64</v>
      </c>
      <c r="BE150" s="24">
        <f t="shared" si="4"/>
        <v>0</v>
      </c>
      <c r="BF150" s="24">
        <f t="shared" si="5"/>
        <v>0</v>
      </c>
      <c r="BG150" s="24">
        <f t="shared" si="6"/>
        <v>0</v>
      </c>
      <c r="BH150" s="24">
        <f t="shared" si="7"/>
        <v>0</v>
      </c>
      <c r="BI150" s="24">
        <f t="shared" si="8"/>
        <v>0</v>
      </c>
      <c r="BJ150" s="23" t="s">
        <v>62</v>
      </c>
      <c r="BK150" s="24">
        <f t="shared" si="9"/>
        <v>0</v>
      </c>
      <c r="BL150" s="23" t="s">
        <v>71</v>
      </c>
      <c r="BM150" s="22" t="s">
        <v>252</v>
      </c>
    </row>
    <row r="152" spans="3:11" ht="17" customHeight="1">
      <c r="C152" s="10"/>
      <c r="D152" s="11" t="s">
        <v>59</v>
      </c>
      <c r="E152" s="12" t="s">
        <v>60</v>
      </c>
      <c r="F152" s="12" t="s">
        <v>253</v>
      </c>
      <c r="G152" s="10"/>
      <c r="H152" s="10"/>
      <c r="I152" s="10"/>
      <c r="J152" s="13">
        <f>J153</f>
        <v>0</v>
      </c>
      <c r="K152" s="10"/>
    </row>
    <row r="153" spans="3:11" ht="17" customHeight="1">
      <c r="C153" s="10"/>
      <c r="D153" s="11" t="s">
        <v>59</v>
      </c>
      <c r="E153" s="14" t="s">
        <v>65</v>
      </c>
      <c r="F153" s="14" t="s">
        <v>66</v>
      </c>
      <c r="G153" s="10"/>
      <c r="H153" s="10"/>
      <c r="I153" s="10"/>
      <c r="J153" s="15">
        <f>SUM(J154:J176)</f>
        <v>0</v>
      </c>
      <c r="K153" s="10"/>
    </row>
    <row r="154" spans="3:11" ht="17" customHeight="1">
      <c r="C154" s="6" t="s">
        <v>62</v>
      </c>
      <c r="D154" s="6" t="s">
        <v>67</v>
      </c>
      <c r="E154" s="7" t="s">
        <v>254</v>
      </c>
      <c r="F154" s="4" t="s">
        <v>255</v>
      </c>
      <c r="G154" s="8" t="s">
        <v>70</v>
      </c>
      <c r="H154" s="9">
        <v>1</v>
      </c>
      <c r="I154" s="1"/>
      <c r="J154" s="3">
        <f aca="true" t="shared" si="10" ref="J154:J176">ROUND(I154*H154,2)</f>
        <v>0</v>
      </c>
      <c r="K154" s="4" t="s">
        <v>12</v>
      </c>
    </row>
    <row r="155" spans="3:11" ht="17" customHeight="1">
      <c r="C155" s="6" t="s">
        <v>2</v>
      </c>
      <c r="D155" s="6" t="s">
        <v>67</v>
      </c>
      <c r="E155" s="7" t="s">
        <v>256</v>
      </c>
      <c r="F155" s="4" t="s">
        <v>257</v>
      </c>
      <c r="G155" s="8" t="s">
        <v>70</v>
      </c>
      <c r="H155" s="9">
        <v>1</v>
      </c>
      <c r="I155" s="1"/>
      <c r="J155" s="3">
        <f t="shared" si="10"/>
        <v>0</v>
      </c>
      <c r="K155" s="4" t="s">
        <v>12</v>
      </c>
    </row>
    <row r="156" spans="3:11" ht="17" customHeight="1">
      <c r="C156" s="6" t="s">
        <v>74</v>
      </c>
      <c r="D156" s="6" t="s">
        <v>67</v>
      </c>
      <c r="E156" s="7" t="s">
        <v>258</v>
      </c>
      <c r="F156" s="4" t="s">
        <v>259</v>
      </c>
      <c r="G156" s="8" t="s">
        <v>70</v>
      </c>
      <c r="H156" s="9">
        <v>1</v>
      </c>
      <c r="I156" s="1"/>
      <c r="J156" s="3">
        <f t="shared" si="10"/>
        <v>0</v>
      </c>
      <c r="K156" s="4" t="s">
        <v>12</v>
      </c>
    </row>
    <row r="157" spans="3:11" ht="17" customHeight="1">
      <c r="C157" s="6" t="s">
        <v>71</v>
      </c>
      <c r="D157" s="6" t="s">
        <v>67</v>
      </c>
      <c r="E157" s="7" t="s">
        <v>260</v>
      </c>
      <c r="F157" s="4" t="s">
        <v>261</v>
      </c>
      <c r="G157" s="8" t="s">
        <v>70</v>
      </c>
      <c r="H157" s="9">
        <v>1</v>
      </c>
      <c r="I157" s="1"/>
      <c r="J157" s="3">
        <f t="shared" si="10"/>
        <v>0</v>
      </c>
      <c r="K157" s="4" t="s">
        <v>12</v>
      </c>
    </row>
    <row r="158" spans="3:11" ht="17" customHeight="1">
      <c r="C158" s="6" t="s">
        <v>81</v>
      </c>
      <c r="D158" s="6" t="s">
        <v>67</v>
      </c>
      <c r="E158" s="7" t="s">
        <v>262</v>
      </c>
      <c r="F158" s="4" t="s">
        <v>97</v>
      </c>
      <c r="G158" s="8" t="s">
        <v>70</v>
      </c>
      <c r="H158" s="9">
        <v>1</v>
      </c>
      <c r="I158" s="1"/>
      <c r="J158" s="3">
        <f t="shared" si="10"/>
        <v>0</v>
      </c>
      <c r="K158" s="4" t="s">
        <v>12</v>
      </c>
    </row>
    <row r="159" spans="3:11" ht="17" customHeight="1">
      <c r="C159" s="6" t="s">
        <v>77</v>
      </c>
      <c r="D159" s="6" t="s">
        <v>67</v>
      </c>
      <c r="E159" s="7" t="s">
        <v>263</v>
      </c>
      <c r="F159" s="4" t="s">
        <v>97</v>
      </c>
      <c r="G159" s="8" t="s">
        <v>70</v>
      </c>
      <c r="H159" s="9">
        <v>1</v>
      </c>
      <c r="I159" s="1"/>
      <c r="J159" s="3">
        <f t="shared" si="10"/>
        <v>0</v>
      </c>
      <c r="K159" s="4" t="s">
        <v>12</v>
      </c>
    </row>
    <row r="160" spans="3:11" ht="17" customHeight="1">
      <c r="C160" s="6" t="s">
        <v>88</v>
      </c>
      <c r="D160" s="6" t="s">
        <v>67</v>
      </c>
      <c r="E160" s="7" t="s">
        <v>264</v>
      </c>
      <c r="F160" s="4" t="s">
        <v>131</v>
      </c>
      <c r="G160" s="8" t="s">
        <v>70</v>
      </c>
      <c r="H160" s="9">
        <v>1</v>
      </c>
      <c r="I160" s="1"/>
      <c r="J160" s="3">
        <f t="shared" si="10"/>
        <v>0</v>
      </c>
      <c r="K160" s="4" t="s">
        <v>12</v>
      </c>
    </row>
    <row r="161" spans="3:11" ht="17" customHeight="1">
      <c r="C161" s="6" t="s">
        <v>80</v>
      </c>
      <c r="D161" s="6" t="s">
        <v>67</v>
      </c>
      <c r="E161" s="7" t="s">
        <v>265</v>
      </c>
      <c r="F161" s="4" t="s">
        <v>121</v>
      </c>
      <c r="G161" s="8" t="s">
        <v>70</v>
      </c>
      <c r="H161" s="9">
        <v>2</v>
      </c>
      <c r="I161" s="1"/>
      <c r="J161" s="3">
        <f t="shared" si="10"/>
        <v>0</v>
      </c>
      <c r="K161" s="4" t="s">
        <v>12</v>
      </c>
    </row>
    <row r="162" spans="3:11" ht="17" customHeight="1">
      <c r="C162" s="6" t="s">
        <v>95</v>
      </c>
      <c r="D162" s="6" t="s">
        <v>67</v>
      </c>
      <c r="E162" s="7" t="s">
        <v>266</v>
      </c>
      <c r="F162" s="4" t="s">
        <v>267</v>
      </c>
      <c r="G162" s="8" t="s">
        <v>70</v>
      </c>
      <c r="H162" s="9">
        <v>1</v>
      </c>
      <c r="I162" s="1"/>
      <c r="J162" s="3">
        <f t="shared" si="10"/>
        <v>0</v>
      </c>
      <c r="K162" s="4" t="s">
        <v>12</v>
      </c>
    </row>
    <row r="163" spans="3:11" ht="17" customHeight="1">
      <c r="C163" s="6" t="s">
        <v>84</v>
      </c>
      <c r="D163" s="6" t="s">
        <v>67</v>
      </c>
      <c r="E163" s="7" t="s">
        <v>268</v>
      </c>
      <c r="F163" s="4" t="s">
        <v>269</v>
      </c>
      <c r="G163" s="8" t="s">
        <v>70</v>
      </c>
      <c r="H163" s="9">
        <v>4</v>
      </c>
      <c r="I163" s="1"/>
      <c r="J163" s="3">
        <f t="shared" si="10"/>
        <v>0</v>
      </c>
      <c r="K163" s="4" t="s">
        <v>12</v>
      </c>
    </row>
    <row r="164" spans="3:11" ht="17" customHeight="1">
      <c r="C164" s="6" t="s">
        <v>101</v>
      </c>
      <c r="D164" s="6" t="s">
        <v>67</v>
      </c>
      <c r="E164" s="7" t="s">
        <v>270</v>
      </c>
      <c r="F164" s="4" t="s">
        <v>271</v>
      </c>
      <c r="G164" s="8" t="s">
        <v>70</v>
      </c>
      <c r="H164" s="9">
        <v>1</v>
      </c>
      <c r="I164" s="1"/>
      <c r="J164" s="3">
        <f t="shared" si="10"/>
        <v>0</v>
      </c>
      <c r="K164" s="4" t="s">
        <v>12</v>
      </c>
    </row>
    <row r="165" spans="3:11" ht="17" customHeight="1">
      <c r="C165" s="6" t="s">
        <v>87</v>
      </c>
      <c r="D165" s="6" t="s">
        <v>67</v>
      </c>
      <c r="E165" s="7" t="s">
        <v>272</v>
      </c>
      <c r="F165" s="4" t="s">
        <v>273</v>
      </c>
      <c r="G165" s="8" t="s">
        <v>70</v>
      </c>
      <c r="H165" s="9">
        <v>1</v>
      </c>
      <c r="I165" s="1"/>
      <c r="J165" s="3">
        <f t="shared" si="10"/>
        <v>0</v>
      </c>
      <c r="K165" s="4" t="s">
        <v>12</v>
      </c>
    </row>
    <row r="166" spans="3:11" ht="17" customHeight="1">
      <c r="C166" s="6" t="s">
        <v>108</v>
      </c>
      <c r="D166" s="6" t="s">
        <v>67</v>
      </c>
      <c r="E166" s="7" t="s">
        <v>274</v>
      </c>
      <c r="F166" s="4" t="s">
        <v>275</v>
      </c>
      <c r="G166" s="8" t="s">
        <v>70</v>
      </c>
      <c r="H166" s="9">
        <v>1</v>
      </c>
      <c r="I166" s="1"/>
      <c r="J166" s="3">
        <f t="shared" si="10"/>
        <v>0</v>
      </c>
      <c r="K166" s="4" t="s">
        <v>12</v>
      </c>
    </row>
    <row r="167" spans="3:11" ht="17" customHeight="1">
      <c r="C167" s="6" t="s">
        <v>91</v>
      </c>
      <c r="D167" s="6" t="s">
        <v>67</v>
      </c>
      <c r="E167" s="7" t="s">
        <v>276</v>
      </c>
      <c r="F167" s="4" t="s">
        <v>277</v>
      </c>
      <c r="G167" s="8" t="s">
        <v>70</v>
      </c>
      <c r="H167" s="9">
        <v>1</v>
      </c>
      <c r="I167" s="1"/>
      <c r="J167" s="3">
        <f t="shared" si="10"/>
        <v>0</v>
      </c>
      <c r="K167" s="4" t="s">
        <v>12</v>
      </c>
    </row>
    <row r="168" spans="3:11" ht="17" customHeight="1">
      <c r="C168" s="6" t="s">
        <v>114</v>
      </c>
      <c r="D168" s="6" t="s">
        <v>67</v>
      </c>
      <c r="E168" s="7" t="s">
        <v>278</v>
      </c>
      <c r="F168" s="4" t="s">
        <v>273</v>
      </c>
      <c r="G168" s="8" t="s">
        <v>70</v>
      </c>
      <c r="H168" s="9">
        <v>3</v>
      </c>
      <c r="I168" s="1"/>
      <c r="J168" s="3">
        <f t="shared" si="10"/>
        <v>0</v>
      </c>
      <c r="K168" s="4" t="s">
        <v>12</v>
      </c>
    </row>
    <row r="169" spans="3:11" ht="17" customHeight="1">
      <c r="C169" s="6" t="s">
        <v>94</v>
      </c>
      <c r="D169" s="6" t="s">
        <v>67</v>
      </c>
      <c r="E169" s="7" t="s">
        <v>279</v>
      </c>
      <c r="F169" s="4" t="s">
        <v>280</v>
      </c>
      <c r="G169" s="8" t="s">
        <v>70</v>
      </c>
      <c r="H169" s="9">
        <v>1</v>
      </c>
      <c r="I169" s="1"/>
      <c r="J169" s="3">
        <f t="shared" si="10"/>
        <v>0</v>
      </c>
      <c r="K169" s="4" t="s">
        <v>12</v>
      </c>
    </row>
    <row r="170" spans="3:11" ht="17" customHeight="1">
      <c r="C170" s="6" t="s">
        <v>119</v>
      </c>
      <c r="D170" s="6" t="s">
        <v>67</v>
      </c>
      <c r="E170" s="7" t="s">
        <v>281</v>
      </c>
      <c r="F170" s="4" t="s">
        <v>282</v>
      </c>
      <c r="G170" s="8" t="s">
        <v>70</v>
      </c>
      <c r="H170" s="9">
        <v>2</v>
      </c>
      <c r="I170" s="1"/>
      <c r="J170" s="3">
        <f t="shared" si="10"/>
        <v>0</v>
      </c>
      <c r="K170" s="4" t="s">
        <v>12</v>
      </c>
    </row>
    <row r="171" spans="3:11" ht="17" customHeight="1">
      <c r="C171" s="6" t="s">
        <v>98</v>
      </c>
      <c r="D171" s="6" t="s">
        <v>67</v>
      </c>
      <c r="E171" s="7" t="s">
        <v>283</v>
      </c>
      <c r="F171" s="4" t="s">
        <v>284</v>
      </c>
      <c r="G171" s="8" t="s">
        <v>70</v>
      </c>
      <c r="H171" s="9">
        <v>1</v>
      </c>
      <c r="I171" s="1"/>
      <c r="J171" s="3">
        <f t="shared" si="10"/>
        <v>0</v>
      </c>
      <c r="K171" s="4" t="s">
        <v>12</v>
      </c>
    </row>
    <row r="172" spans="3:11" ht="17" customHeight="1">
      <c r="C172" s="6" t="s">
        <v>126</v>
      </c>
      <c r="D172" s="6" t="s">
        <v>67</v>
      </c>
      <c r="E172" s="7" t="s">
        <v>285</v>
      </c>
      <c r="F172" s="4" t="s">
        <v>286</v>
      </c>
      <c r="G172" s="8" t="s">
        <v>70</v>
      </c>
      <c r="H172" s="9">
        <v>1</v>
      </c>
      <c r="I172" s="1"/>
      <c r="J172" s="3">
        <f t="shared" si="10"/>
        <v>0</v>
      </c>
      <c r="K172" s="4" t="s">
        <v>12</v>
      </c>
    </row>
    <row r="173" spans="3:11" ht="17" customHeight="1">
      <c r="C173" s="6" t="s">
        <v>100</v>
      </c>
      <c r="D173" s="6" t="s">
        <v>67</v>
      </c>
      <c r="E173" s="7" t="s">
        <v>287</v>
      </c>
      <c r="F173" s="4" t="s">
        <v>288</v>
      </c>
      <c r="G173" s="8" t="s">
        <v>70</v>
      </c>
      <c r="H173" s="9">
        <v>1</v>
      </c>
      <c r="I173" s="1"/>
      <c r="J173" s="3">
        <f t="shared" si="10"/>
        <v>0</v>
      </c>
      <c r="K173" s="4" t="s">
        <v>12</v>
      </c>
    </row>
    <row r="174" spans="3:11" ht="17" customHeight="1">
      <c r="C174" s="6" t="s">
        <v>133</v>
      </c>
      <c r="D174" s="6" t="s">
        <v>67</v>
      </c>
      <c r="E174" s="7" t="s">
        <v>289</v>
      </c>
      <c r="F174" s="4" t="s">
        <v>290</v>
      </c>
      <c r="G174" s="8" t="s">
        <v>70</v>
      </c>
      <c r="H174" s="9">
        <v>3</v>
      </c>
      <c r="I174" s="1"/>
      <c r="J174" s="3">
        <f t="shared" si="10"/>
        <v>0</v>
      </c>
      <c r="K174" s="5"/>
    </row>
    <row r="175" spans="3:11" ht="17" customHeight="1">
      <c r="C175" s="6" t="s">
        <v>104</v>
      </c>
      <c r="D175" s="6" t="s">
        <v>67</v>
      </c>
      <c r="E175" s="7" t="s">
        <v>291</v>
      </c>
      <c r="F175" s="4" t="s">
        <v>292</v>
      </c>
      <c r="G175" s="8" t="s">
        <v>70</v>
      </c>
      <c r="H175" s="9">
        <v>3</v>
      </c>
      <c r="I175" s="1"/>
      <c r="J175" s="3">
        <f t="shared" si="10"/>
        <v>0</v>
      </c>
      <c r="K175" s="4"/>
    </row>
    <row r="176" spans="3:11" ht="17" customHeight="1">
      <c r="C176" s="6" t="s">
        <v>139</v>
      </c>
      <c r="D176" s="6" t="s">
        <v>67</v>
      </c>
      <c r="E176" s="7" t="s">
        <v>293</v>
      </c>
      <c r="F176" s="4" t="s">
        <v>294</v>
      </c>
      <c r="G176" s="8" t="s">
        <v>70</v>
      </c>
      <c r="H176" s="9">
        <v>2</v>
      </c>
      <c r="I176" s="1"/>
      <c r="J176" s="3">
        <f t="shared" si="10"/>
        <v>0</v>
      </c>
      <c r="K176" s="5"/>
    </row>
  </sheetData>
  <sheetProtection algorithmName="SHA-512" hashValue="aaD+pkXUxbedPbmGxNZG3yyMObG43wNAkjZ7BehNt1OCCqvIwRDMjADwWXE6/FsbXYOQs7ijV5rBr1AU6QvPQw==" saltValue="kvEdwObZg146vv1iNQqlag==" spinCount="100000" sheet="1" objects="1" scenarios="1"/>
  <autoFilter ref="C90:K150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dcterms:created xsi:type="dcterms:W3CDTF">2023-01-06T14:39:37Z</dcterms:created>
  <dcterms:modified xsi:type="dcterms:W3CDTF">2023-01-06T15:03:46Z</dcterms:modified>
  <cp:category/>
  <cp:version/>
  <cp:contentType/>
  <cp:contentStatus/>
</cp:coreProperties>
</file>