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/>
  <bookViews>
    <workbookView xWindow="0" yWindow="0" windowWidth="36090" windowHeight="17760" tabRatio="881" activeTab="3"/>
  </bookViews>
  <sheets>
    <sheet name="Rekapitulace celkem" sheetId="7" r:id="rId1"/>
    <sheet name="1.PP - suterén" sheetId="4" r:id="rId2"/>
    <sheet name="1.NP - přízemí" sheetId="5" r:id="rId3"/>
    <sheet name="2.NP - patro" sheetId="6" r:id="rId4"/>
  </sheets>
  <definedNames>
    <definedName name="_GoBack" localSheetId="2">#REF!</definedName>
    <definedName name="_xlnm.Print_Area" localSheetId="2">'1.NP - přízemí'!$A$1:$Z$219</definedName>
    <definedName name="_xlnm.Print_Area" localSheetId="1">'1.PP - suterén'!$A$1:$J$130</definedName>
    <definedName name="_xlnm.Print_Area" localSheetId="3">'2.NP - patro'!$A$1:$J$183</definedName>
  </definedNames>
  <calcPr calcId="144525"/>
</workbook>
</file>

<file path=xl/sharedStrings.xml><?xml version="1.0" encoding="utf-8"?>
<sst xmlns="http://schemas.openxmlformats.org/spreadsheetml/2006/main" count="504" uniqueCount="241">
  <si>
    <t>Popis</t>
  </si>
  <si>
    <t>Dodavatel 1 :</t>
  </si>
  <si>
    <t>Dodavatel 2:</t>
  </si>
  <si>
    <t>Dodavatel 3:</t>
  </si>
  <si>
    <t>Průměr:</t>
  </si>
  <si>
    <t>DOMOV PRO OSOBY SE ZDRAVOTNÍM POSTIŽENÍM HRADEC KRÁLOVÉ - ROUDNIČKA</t>
  </si>
  <si>
    <t>Nábytek a zařízení</t>
  </si>
  <si>
    <t>Místnost :</t>
  </si>
  <si>
    <t>003  -  ŠATNA ŽENY</t>
  </si>
  <si>
    <t>005  -  ŠATNA MUŽI</t>
  </si>
  <si>
    <t>Položka číslo</t>
  </si>
  <si>
    <t>počet ks</t>
  </si>
  <si>
    <t>svařovaný dvou-dveřový šatník na společné uzavíraní dveří jedním zámkem
-2 oddíly po 250 mm, svislá přepážka pro oddělené uložení civilního a pracovního oděvu úprava rámu proti vtlačení dveří do skříně
- vybavení oddílu - polička, výztuhy dveří, tyč na ramínka se 2 háčky, větrací otvory, jmenovka na dveřích, otvory v bocích skříně pro jejich spojení do bloků povrchová úprava práškovým lakem, barva šedá/modrá</t>
  </si>
  <si>
    <t>konstrukce lavice vyrobena z ocelových profilů</t>
  </si>
  <si>
    <t>na konci podnoží plastové kluzáky</t>
  </si>
  <si>
    <t>povrchová úprava podnoží - práškový lak modrá</t>
  </si>
  <si>
    <t>sedací plocha je ze smrkových latí 85x24 mm</t>
  </si>
  <si>
    <t>007  -  ŠATNA REHABILITACE</t>
  </si>
  <si>
    <t>z desky LTD tl. 18 mm, hrany ABS v barvě lamina, provedení v dekoru dřeva</t>
  </si>
  <si>
    <t xml:space="preserve">4 ks věšáků </t>
  </si>
  <si>
    <t xml:space="preserve">Židle </t>
  </si>
  <si>
    <t>robustní svařovaná ocelová konstrukce, nosnost 120 kg</t>
  </si>
  <si>
    <t>008  -  REHABILITACE</t>
  </si>
  <si>
    <t>pracovní deska stolu o tloušťce 25 mm včetně 2 mm ABS hranou, která stoly pomáhá chránit před poškozením, boky i příčka z plných desek tl. 18 mm a jejich odolnost zajišťují 2 mm ABS hrany na vnější i vnitřní straně</t>
  </si>
  <si>
    <t>kancelářská kolečková židle s područkami, čalouněná s výškovým nastavením a klobouvou opěrkou</t>
  </si>
  <si>
    <t>kancelářská policová skříň dvéřová, tl. samostatných polic je 25 mm s nosností 80 kg</t>
  </si>
  <si>
    <t>konstrukce z desek tl. 25 mm hrany pomocí ABS 2 m</t>
  </si>
  <si>
    <t>tiché zavírání dveří</t>
  </si>
  <si>
    <t>výškově stavitelné police</t>
  </si>
  <si>
    <t>povrchová úprava v dekoru dřeva</t>
  </si>
  <si>
    <t>014  -  ÚKLID</t>
  </si>
  <si>
    <t>Stabilní ocelová konstrukce s dvoukřídlými dveřmi. Skříň uzamykatelná tříbodovým cylindrickým zámkem. Dveře hladké, cirkulace vzduchu zajištěna perforací v zadní stěně. Povrchová úprava práškovým lakem, korpus skříně šedý RAL 7035, dveře vbarvě modré. Vnitřní uspořádání: čtyři pevné police v levé části, pravá volná část s úchytem na smeták</t>
  </si>
  <si>
    <t>016  -  DENNÍ PROGRAMY</t>
  </si>
  <si>
    <t>Možnost rektifika stolu. Nohy spojeny 18 mm tlustou laminovanou dřevotřískovou deskou.</t>
  </si>
  <si>
    <t xml:space="preserve">Kancelářská židle </t>
  </si>
  <si>
    <t>polstrovaný sedák a opěrák, plastové područky</t>
  </si>
  <si>
    <t>019  -  ČISTÉ PRÁDLO</t>
  </si>
  <si>
    <t xml:space="preserve">Vozík na čisté prádlo </t>
  </si>
  <si>
    <t xml:space="preserve">opláštění vozíku MDF deskamu v dekoru dřeva </t>
  </si>
  <si>
    <t>3 x police, 1 x uzamykatelné dveře, 2 x pevná kola, 2 x otočná kola</t>
  </si>
  <si>
    <t>020  -  ŠPINAVÉ PRÁDLO</t>
  </si>
  <si>
    <t>Pojízdný vozík na prádlo  nosnost 200 kg</t>
  </si>
  <si>
    <t xml:space="preserve">rozměry 900 x 600 x 1070 mm, ocelová konstrukce vozíku s povrchovou úpravou pomocé práškové barvy </t>
  </si>
  <si>
    <t>povrchové úpravy odolné proti vodě</t>
  </si>
  <si>
    <t>4 x otočná kola</t>
  </si>
  <si>
    <t>023  -  DOMÁCÍ PRÁCE</t>
  </si>
  <si>
    <t>komplet</t>
  </si>
  <si>
    <t>hloubka 600 mm, posuvné dveře</t>
  </si>
  <si>
    <t xml:space="preserve">nastavitelné police </t>
  </si>
  <si>
    <t>Výškově stavitelná pracovní židle s plynovým pístem</t>
  </si>
  <si>
    <t>VEDLEJŠÍ VÝDAJE - VYBAVENÍ</t>
  </si>
  <si>
    <t>Dodavatel 1:</t>
  </si>
  <si>
    <t xml:space="preserve">Dodavatel 2: </t>
  </si>
  <si>
    <t>1.06 - ÚKLID</t>
  </si>
  <si>
    <t>včetně úklidového vozíku se 2 košíky, včetně vybavení ( tyč, mop,</t>
  </si>
  <si>
    <t>1.07 - KANCELÁŘ VEDENÍ SLUŽBY</t>
  </si>
  <si>
    <t>Kancelářská kolečková židle s područkami, čalouněná s výškovým nastavením a klobouvou opěrkou</t>
  </si>
  <si>
    <t>Kancelářská židle jednací</t>
  </si>
  <si>
    <t>pracovní deska stolu o tloušťce 25 mm včetně 2 mm ABS hranou, která stoly pomáhá chránit před poškozením, kovová noha</t>
  </si>
  <si>
    <t>1.08 - OŠETŘOVNA</t>
  </si>
  <si>
    <t>Univerzální stolek na léky a dokumentaci - pojízdný</t>
  </si>
  <si>
    <t>BYT 1.09</t>
  </si>
  <si>
    <t>1.09.1 - CHODBA</t>
  </si>
  <si>
    <t>Šatní skříň a skříň na boty</t>
  </si>
  <si>
    <t>1.09.3 - POKOJ 1L</t>
  </si>
  <si>
    <t>1.09.4 - POKOJ 1L</t>
  </si>
  <si>
    <t>1.09.5 - POKOJ 1L</t>
  </si>
  <si>
    <t>1.09.6 - POKOJ 1L</t>
  </si>
  <si>
    <t>1.09.8 - POKOJ 1L</t>
  </si>
  <si>
    <t>1.09.13 - POKOJ 1L</t>
  </si>
  <si>
    <t xml:space="preserve">Židle polokřeslo </t>
  </si>
  <si>
    <t>1.09.12 - SPOLEČENSKÁ MÍSTNOST</t>
  </si>
  <si>
    <t>Konferenční stolek - 1200 x 800 mm  výška 470 mm</t>
  </si>
  <si>
    <t>Židle k jídelnímu stolu</t>
  </si>
  <si>
    <t>Sestava pohovky a křesla</t>
  </si>
  <si>
    <t>BYT 1.10</t>
  </si>
  <si>
    <t>1.10.1 - CHODBA</t>
  </si>
  <si>
    <t>Šatní skříň  a skříň na boty</t>
  </si>
  <si>
    <t>jedna skříň s tyčí na ramínka</t>
  </si>
  <si>
    <t>druhá skříň policová na boty</t>
  </si>
  <si>
    <t>1.10.4 - POKOJ 2L</t>
  </si>
  <si>
    <t>1.10.5 - POKOJ 1L</t>
  </si>
  <si>
    <t>1.10.6 - POKOJ 1L</t>
  </si>
  <si>
    <t>1.10.7 - POKOJ 1L</t>
  </si>
  <si>
    <t>1.10.8 - POKOJ 1L</t>
  </si>
  <si>
    <t>1.10.12 - SPOLEČENSKÁ MÍSTNOST</t>
  </si>
  <si>
    <t>2.05 - ÚKLID</t>
  </si>
  <si>
    <t>2.06 - KANCELÁŘ</t>
  </si>
  <si>
    <t>uzamykatelná</t>
  </si>
  <si>
    <t>2.07 - DENNÍ MÍSTNOST</t>
  </si>
  <si>
    <t xml:space="preserve">Židle k jídelnímu stolu </t>
  </si>
  <si>
    <t xml:space="preserve">2.08 - KANCELÁŘ VEDENÍ </t>
  </si>
  <si>
    <t xml:space="preserve">stolek z DTD + lamino v dekoru dřeva </t>
  </si>
  <si>
    <t>2.12 -  DENNÍ PROGRAMY</t>
  </si>
  <si>
    <t>klasická kovová podnož se čtyřmi nohami, deska DTD + lamino tl.25 mm, hrany ABS tl.2 mm</t>
  </si>
  <si>
    <t>možnost posazení ze všech stran</t>
  </si>
  <si>
    <t xml:space="preserve">Židle k pracovnímu stolu - omyvatelná, v barevném provedení </t>
  </si>
  <si>
    <t>BYT 2.13</t>
  </si>
  <si>
    <t>2.13.1 - CHODBA</t>
  </si>
  <si>
    <t>2.13.4 - POKOJ 1L</t>
  </si>
  <si>
    <t>2.13.5 - POKOJ 1L</t>
  </si>
  <si>
    <t>2.13.6 - POKOJ 1L</t>
  </si>
  <si>
    <t>2.13.7 - POKOJ 1L</t>
  </si>
  <si>
    <t>2.13.9 - POKOJ 1L</t>
  </si>
  <si>
    <t>2.13.14 - POKOJ 1L</t>
  </si>
  <si>
    <t>2.13.13 - SPOLEČENSKÁ MÍSTNOST</t>
  </si>
  <si>
    <t>1.PP - Suterén</t>
  </si>
  <si>
    <t>1.NP - Přízemí</t>
  </si>
  <si>
    <t>2.NP - Patro</t>
  </si>
  <si>
    <t>---------------------------------------------------------------------------------------------------------------------------------------------------------------------------------------</t>
  </si>
  <si>
    <t>Cena bez DPH celkem</t>
  </si>
  <si>
    <t>Cenová úroveň 2021</t>
  </si>
  <si>
    <r>
      <t xml:space="preserve">·         </t>
    </r>
    <r>
      <rPr>
        <sz val="11"/>
        <rFont val="Calibri"/>
        <family val="2"/>
        <scheme val="minor"/>
      </rPr>
      <t>Závěsy dveří: skryté panty 125°. Plastové čočky k tlumení dorazu dveří a zásuvek.</t>
    </r>
  </si>
  <si>
    <r>
      <t>·</t>
    </r>
    <r>
      <rPr>
        <sz val="11"/>
        <color rgb="FFFF0000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až do stropu uzamykatelná –2 velké a 2 malé dveře, vpravo a vlevo jako šatní (tyč + 2 police), 2 prostory uprostřed (v každém 2 hl. police), 4x jednocestný zámek (na 2 klíče), podnož</t>
    </r>
  </si>
  <si>
    <r>
      <t xml:space="preserve">·         </t>
    </r>
    <r>
      <rPr>
        <sz val="11"/>
        <rFont val="Calibri"/>
        <family val="2"/>
        <scheme val="minor"/>
      </rPr>
      <t>komoda může sloužit jako podstavec pod televizi</t>
    </r>
  </si>
  <si>
    <r>
      <t xml:space="preserve">·         </t>
    </r>
    <r>
      <rPr>
        <sz val="11"/>
        <rFont val="Calibri"/>
        <family val="2"/>
        <scheme val="minor"/>
      </rPr>
      <t>po stranách uzavřené skříňky s policemi a uprostřed komody šuplata</t>
    </r>
  </si>
  <si>
    <r>
      <t xml:space="preserve">·         </t>
    </r>
    <r>
      <rPr>
        <sz val="11"/>
        <rFont val="Calibri"/>
        <family val="2"/>
        <scheme val="minor"/>
      </rPr>
      <t>korpusy, dveře, čela závěsy dveří stejně jako u skříní, šuplíky tlumené dojezdy</t>
    </r>
  </si>
  <si>
    <r>
      <t xml:space="preserve">·         </t>
    </r>
    <r>
      <rPr>
        <sz val="11"/>
        <rFont val="Calibri"/>
        <family val="2"/>
        <scheme val="minor"/>
      </rPr>
      <t>police v dekoru dřeva, stejný jako nábytek</t>
    </r>
  </si>
  <si>
    <r>
      <t xml:space="preserve">·         </t>
    </r>
    <r>
      <rPr>
        <sz val="11"/>
        <rFont val="Calibri"/>
        <family val="2"/>
        <scheme val="minor"/>
      </rPr>
      <t>z desky LTD tl. 18 mm, hrany ABS v barvě lamina, provedení v dekoru dřeva</t>
    </r>
  </si>
  <si>
    <r>
      <t xml:space="preserve">·         </t>
    </r>
    <r>
      <rPr>
        <sz val="11"/>
        <rFont val="Calibri"/>
        <family val="2"/>
        <scheme val="minor"/>
      </rPr>
      <t xml:space="preserve">3 ks věšáků </t>
    </r>
  </si>
  <si>
    <r>
      <t xml:space="preserve">·         </t>
    </r>
    <r>
      <rPr>
        <sz val="11"/>
        <rFont val="Calibri"/>
        <family val="2"/>
        <scheme val="minor"/>
      </rPr>
      <t>s područkou bez koleček, rám masivní</t>
    </r>
  </si>
  <si>
    <r>
      <t xml:space="preserve">·         </t>
    </r>
    <r>
      <rPr>
        <sz val="11"/>
        <rFont val="Calibri"/>
        <family val="2"/>
        <scheme val="minor"/>
      </rPr>
      <t xml:space="preserve"> snímatelný čistitelný potah, podčalounění sedáku nepropustnou vrstvou</t>
    </r>
  </si>
  <si>
    <r>
      <t xml:space="preserve">·         </t>
    </r>
    <r>
      <rPr>
        <sz val="11"/>
        <rFont val="Calibri"/>
        <family val="2"/>
        <scheme val="minor"/>
      </rPr>
      <t xml:space="preserve"> včetně podnožky 40x40, čalounění omyvatelné</t>
    </r>
  </si>
  <si>
    <t>·        horní zásuvka uzamykatelná klíčkem</t>
  </si>
  <si>
    <r>
      <t xml:space="preserve">·         </t>
    </r>
    <r>
      <rPr>
        <sz val="11"/>
        <rFont val="Calibri"/>
        <family val="2"/>
        <scheme val="minor"/>
      </rPr>
      <t>materiál: laminovaná dřevotříska tl.16 mm</t>
    </r>
  </si>
  <si>
    <r>
      <t xml:space="preserve">·         </t>
    </r>
    <r>
      <rPr>
        <sz val="11"/>
        <rFont val="Calibri"/>
        <family val="2"/>
        <scheme val="minor"/>
      </rPr>
      <t>hrana ABS tl.2 mm</t>
    </r>
  </si>
  <si>
    <r>
      <t xml:space="preserve">·         </t>
    </r>
    <r>
      <rPr>
        <sz val="11"/>
        <rFont val="Calibri"/>
        <family val="2"/>
        <scheme val="minor"/>
      </rPr>
      <t>dolní dvířka, prostor dělený 1 volnou policí</t>
    </r>
  </si>
  <si>
    <r>
      <t xml:space="preserve">·         </t>
    </r>
    <r>
      <rPr>
        <sz val="11"/>
        <rFont val="Calibri"/>
        <family val="2"/>
        <scheme val="minor"/>
      </rPr>
      <t>na kolečkách</t>
    </r>
  </si>
  <si>
    <r>
      <t>·         </t>
    </r>
    <r>
      <rPr>
        <sz val="11"/>
        <rFont val="Calibri"/>
        <family val="2"/>
        <scheme val="minor"/>
      </rPr>
      <t>kovové úchytky</t>
    </r>
  </si>
  <si>
    <r>
      <t>·        </t>
    </r>
    <r>
      <rPr>
        <sz val="11"/>
        <rFont val="Calibri"/>
        <family val="2"/>
        <scheme val="minor"/>
      </rPr>
      <t>dřevěná deska, nohy v rozích, masivní provedení</t>
    </r>
  </si>
  <si>
    <r>
      <t>·        </t>
    </r>
    <r>
      <rPr>
        <sz val="11"/>
        <rFont val="Calibri"/>
        <family val="2"/>
        <scheme val="minor"/>
      </rPr>
      <t>dekor dle ostatního nábytku</t>
    </r>
  </si>
  <si>
    <r>
      <t>·        </t>
    </r>
    <r>
      <rPr>
        <sz val="11"/>
        <rFont val="Calibri"/>
        <family val="2"/>
        <scheme val="minor"/>
      </rPr>
      <t>barevné provedení dle investora</t>
    </r>
  </si>
  <si>
    <r>
      <t>·        </t>
    </r>
    <r>
      <rPr>
        <sz val="11"/>
        <rFont val="Calibri"/>
        <family val="2"/>
        <scheme val="minor"/>
      </rPr>
      <t xml:space="preserve">sestava 1 x dvojsedák a 2 x křeslo  </t>
    </r>
  </si>
  <si>
    <r>
      <t>·        </t>
    </r>
    <r>
      <rPr>
        <sz val="11"/>
        <rFont val="Calibri"/>
        <family val="2"/>
        <scheme val="minor"/>
      </rPr>
      <t>povrch snadno udržovatelný a odolný proti otěru</t>
    </r>
  </si>
  <si>
    <r>
      <t>·        </t>
    </r>
    <r>
      <rPr>
        <sz val="11"/>
        <rFont val="Calibri"/>
        <family val="2"/>
        <scheme val="minor"/>
      </rPr>
      <t xml:space="preserve">moderní provedení,snadné vstávání  </t>
    </r>
  </si>
  <si>
    <r>
      <t>·        </t>
    </r>
    <r>
      <rPr>
        <sz val="11"/>
        <rFont val="Calibri"/>
        <family val="2"/>
        <scheme val="minor"/>
      </rPr>
      <t>barevné provedení dle ostatního nábytku</t>
    </r>
  </si>
  <si>
    <r>
      <t xml:space="preserve">·         </t>
    </r>
    <r>
      <rPr>
        <sz val="11"/>
        <rFont val="Calibri"/>
        <family val="2"/>
        <scheme val="minor"/>
      </rPr>
      <t xml:space="preserve">4 ks věšáků </t>
    </r>
  </si>
  <si>
    <r>
      <t xml:space="preserve">·         </t>
    </r>
    <r>
      <rPr>
        <sz val="11"/>
        <rFont val="Calibri"/>
        <family val="2"/>
        <scheme val="minor"/>
      </rPr>
      <t>v dekoru dřeva, stejný jako nábytek, pro zajetí inv.vozíku s v. područek 730 mm</t>
    </r>
  </si>
  <si>
    <r>
      <t xml:space="preserve">·         </t>
    </r>
    <r>
      <rPr>
        <sz val="11"/>
        <rFont val="Calibri"/>
        <family val="2"/>
        <scheme val="minor"/>
      </rPr>
      <t>v dekoru dřeva, stejný jako nábytek, pro zajetí inv. vozíku v. područky 730 mm</t>
    </r>
  </si>
  <si>
    <r>
      <t>·        </t>
    </r>
    <r>
      <rPr>
        <sz val="11"/>
        <rFont val="Calibri"/>
        <family val="2"/>
        <scheme val="minor"/>
      </rPr>
      <t>dekor dle ostatního nábytku, pro zajetí inv. vozíku v. područek 730 mm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</si>
  <si>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  <scheme val="minor"/>
      </rPr>
      <t>police v dekoru dřeva, stejný jako nábytek</t>
    </r>
  </si>
  <si>
    <r>
      <t>·        </t>
    </r>
    <r>
      <rPr>
        <sz val="11"/>
        <rFont val="Calibri"/>
        <family val="2"/>
        <scheme val="minor"/>
      </rPr>
      <t xml:space="preserve"> materiál: laminovaná dřevotříska</t>
    </r>
  </si>
  <si>
    <r>
      <t>·        </t>
    </r>
    <r>
      <rPr>
        <sz val="11"/>
        <rFont val="Calibri"/>
        <family val="2"/>
        <scheme val="minor"/>
      </rPr>
      <t>horní zásuvka uzamykatelná klíčkem</t>
    </r>
  </si>
  <si>
    <r>
      <t xml:space="preserve">·         </t>
    </r>
    <r>
      <rPr>
        <sz val="11"/>
        <rFont val="Calibri"/>
        <family val="2"/>
        <scheme val="minor"/>
      </rPr>
      <t>kovové úchytky</t>
    </r>
  </si>
  <si>
    <r>
      <t>·        </t>
    </r>
    <r>
      <rPr>
        <sz val="11"/>
        <rFont val="Calibri"/>
        <family val="2"/>
        <scheme val="minor"/>
      </rPr>
      <t>dekor dle ostatního nábytku, pro zajetí inv. vozíku s v..područek 730 mm</t>
    </r>
  </si>
  <si>
    <t>*     barevnost dle investora, nosnost min.110 kg</t>
  </si>
  <si>
    <t>možnost rektifikace stolu, pro zajetí inv. vozíku s v.područek 730 mm</t>
  </si>
  <si>
    <r>
      <t>·        </t>
    </r>
    <r>
      <rPr>
        <sz val="11"/>
        <rFont val="Calibri"/>
        <family val="2"/>
        <scheme val="minor"/>
      </rPr>
      <t xml:space="preserve">sestava 1 x dvojpohovka a 2 x křeslo  </t>
    </r>
  </si>
  <si>
    <r>
      <t xml:space="preserve">·         </t>
    </r>
    <r>
      <rPr>
        <sz val="11"/>
        <rFont val="Calibri"/>
        <family val="2"/>
        <scheme val="minor"/>
      </rPr>
      <t>v dekoru dřeva, stejný jako nábytek, pro zajetí inv. vozíku s v.područek 730 mm</t>
    </r>
  </si>
  <si>
    <t>*      barevnost dle investora, nosnost min.110 kg</t>
  </si>
  <si>
    <r>
      <t>*       </t>
    </r>
    <r>
      <rPr>
        <sz val="11"/>
        <rFont val="Calibri"/>
        <family val="2"/>
        <scheme val="minor"/>
      </rPr>
      <t>dekor dle ostatního nábytku</t>
    </r>
  </si>
  <si>
    <r>
      <t>·        </t>
    </r>
    <r>
      <rPr>
        <sz val="11"/>
        <rFont val="Calibri"/>
        <family val="2"/>
        <scheme val="minor"/>
      </rPr>
      <t xml:space="preserve">sestava 1 x dvojkřeslo a 2 x křeslo  </t>
    </r>
  </si>
  <si>
    <t>Šatní skříňky dvouprostorové -cca  1800 x 500 x 500</t>
  </si>
  <si>
    <t>Šatní lavice - délka cca 1,5 m</t>
  </si>
  <si>
    <t>Šatní lavice - délka cca 1,2 m</t>
  </si>
  <si>
    <t>Šatní skíň - cca 1820 x 1200 x 600</t>
  </si>
  <si>
    <t>Věšáková stěna -cca 800 x 1500</t>
  </si>
  <si>
    <t>Psací stůl pod PC včetně uzamykatelného kontejneru  -  cca 1400 x 800, v.750</t>
  </si>
  <si>
    <t>Skříň policová na šanony dvéřová cca 1800 x 800 mm, hl. 400 mm</t>
  </si>
  <si>
    <t>Úklidová kovová skříň - cca 1800 x 600 x 500</t>
  </si>
  <si>
    <t>včetně úklidového vozíku se 2 nádobami na vodu, ždímání a vybavení ( tyč, mop )</t>
  </si>
  <si>
    <t>Věšáková stěna - cca 800 x 1500</t>
  </si>
  <si>
    <t>z desky LTD tl. cca 18 mm, hrany ABS v barvě lamina, provedení v dekoru dřeva</t>
  </si>
  <si>
    <t>konstrukce z desek tl.cca 25 mm hrany pomocí ABS 2 m</t>
  </si>
  <si>
    <t>Síla stolové desky cca 25 mm, chráněna 2 mm silnou ABS hranou. Kovové nohy s možností ukrytí kabeláže.</t>
  </si>
  <si>
    <t>Jednoduchý psací/jídelní stůl cca 1800 x 800, v. 750 mm</t>
  </si>
  <si>
    <t xml:space="preserve">rozměry cca 1180 x 570 x 1350 mm, ocelová konstrukce vozíku s povrchovou úpravou pomocé práškové barvy </t>
  </si>
  <si>
    <t>Výškově nastavitelný stůl na skládání prádla cca 1600 x 800 mm</t>
  </si>
  <si>
    <t>elektrický výškově stavitelný stůl cca  625 - 1275 mm, tl. desky 25 mm, ABS hrana 2 mm</t>
  </si>
  <si>
    <t>Skříň volně stojící policová - celková délka cca 5 m</t>
  </si>
  <si>
    <t>Skříň policová na šanony dvéřová cca 1920 x1000 mm, hl. 400 mm</t>
  </si>
  <si>
    <t>Psací stůl pod PC včetně uzamykatelného kontejneru cca 1400 x 800 mm, v.750</t>
  </si>
  <si>
    <t>Jednací půlkulatý stůl přídavný oblouk cca 1600 mm</t>
  </si>
  <si>
    <t>Psací stůl pod PC včetně uzamykatelného kontejneru -  cca 1400 x 800 mm, v.750</t>
  </si>
  <si>
    <t>šatní skříň cca 900x600, v. 1800, dvoudvéřová, šatní tyč</t>
  </si>
  <si>
    <t>skříň na boty,  cca 900x400, v.1800, dvoudvéřová, nastavitelné police</t>
  </si>
  <si>
    <t>Šatní skříň -  cca 1820 x 900 x 600 mm + 600 x 1200 x 600 mm</t>
  </si>
  <si>
    <t>Komoda se šuplíky - cca 2400 x 810 x 450 mm</t>
  </si>
  <si>
    <t>Jednoduchý psací/jídelní stůl -cca  800 x 800 x 750 mm</t>
  </si>
  <si>
    <t>Závěsná police na zeď - cca 900 x 350 x hl. 250 mm</t>
  </si>
  <si>
    <t>Věšáková stěna - cca 600x1500 mm</t>
  </si>
  <si>
    <t>Noční stolek v 1.NP -cca  500 x 450 x v.650 mm</t>
  </si>
  <si>
    <t>Jednoduchý psací/jídelní stůl - cca 800 x 800 x 750 mm</t>
  </si>
  <si>
    <t>Psací stůl pod PC včetně uzamykatelného kontejneru  - cca 1400 x 800 mm, v.750</t>
  </si>
  <si>
    <t>Konferenční stolek - cca 1200 x 800 mm  výška 470 mm</t>
  </si>
  <si>
    <t>Obýváková stěna - délka cca 3000 mm,  hl. 450 mm</t>
  </si>
  <si>
    <t>Věšáková stěna - cca 800x1500 mm</t>
  </si>
  <si>
    <t>Šatní skříň -cca  1820 x 1200 x 600 mm + 600 x 1200 x 600 mm</t>
  </si>
  <si>
    <t>Komoda se šuplíky - cca 2000 x 810 x 450 mm</t>
  </si>
  <si>
    <t>Noční stolek v 1.NP - cca 500 x 450 x v.650 mm</t>
  </si>
  <si>
    <t>Psací stůl pod PC včetně uzamykatelného kontejneru + kancelářská židle - cca 1400 x 800 mm, v.750</t>
  </si>
  <si>
    <t>Konferenční stolek -  cca 1200 x 800 mm, výška 470 mm</t>
  </si>
  <si>
    <t>Obýváková stěna - cca  délka  3000 mm,  hl. 450 mm</t>
  </si>
  <si>
    <t>včetně úklidového vozíku se 2 nádobami na vodu, ždímání a včetně vybavení ( tyč, mop,</t>
  </si>
  <si>
    <t>Psací stůl pod PC včetně uzamykatelného kontejneru  - cca 1400 x 800, v.750</t>
  </si>
  <si>
    <t xml:space="preserve">Skříň policová dvéřová - cca 1200 x 800, hl.400 mm </t>
  </si>
  <si>
    <t>Jednoduchý psací/jídelní stůl - cca 1600 x 800 x 750 mm</t>
  </si>
  <si>
    <t>Psací stůl pod PC včetně uzamykatelného kontejneru -cca 1400 x 800, v.750 mm</t>
  </si>
  <si>
    <t>Přídavný jednací stůl s obloukem - cca 1600 x 800 x 750 mm</t>
  </si>
  <si>
    <t>robustní svařovaná ocelová konstrukce, nosnost cca 120 kg</t>
  </si>
  <si>
    <t>kancelářská policová skříň dvéřová, tl. samostatných polic je 25 mm s nosností cca 80 kg</t>
  </si>
  <si>
    <t>Šatní skříň dvéřová cca 1800 x1200 mm, hl. 600 mm</t>
  </si>
  <si>
    <t>Konferenční stolek -cca 800 x 800 mm, včetně 2 ks křesel</t>
  </si>
  <si>
    <t>Kancelářský stůl rovný  cca 1500 x800 mm, v. 750 mm</t>
  </si>
  <si>
    <r>
      <t>*     </t>
    </r>
    <r>
      <rPr>
        <sz val="11"/>
        <rFont val="Calibri"/>
        <family val="2"/>
        <scheme val="minor"/>
      </rPr>
      <t>kovová konstrukce,  sedák a opěrák plast, koženka nebo překližka nebo celoplastové provedení</t>
    </r>
  </si>
  <si>
    <r>
      <t>·        </t>
    </r>
    <r>
      <rPr>
        <sz val="11"/>
        <rFont val="Calibri"/>
        <family val="2"/>
        <scheme val="minor"/>
      </rPr>
      <t>barevné provedení dle investora , kovová konstrukce, sedák a opěrák plast, koženka nebo překližka</t>
    </r>
  </si>
  <si>
    <t>Šatní skříň - cca 1820 x 1200 x 600 mm + 600 x 1200 x 600 mm</t>
  </si>
  <si>
    <t>skříň na boty, cca 900x400, v.1800, dvoudvéřová, nastavitelné police</t>
  </si>
  <si>
    <t>Jednoduchý psací/jídelní stůl -cca 800x800 x 750 mm</t>
  </si>
  <si>
    <t>Věšáková stěna - cca 600 x 1500 mm</t>
  </si>
  <si>
    <t>Noční stolek v 1.NP - cca 500 x 450 x v. 650 mm</t>
  </si>
  <si>
    <t>·       materiál laminovaná dřevotříska, hrana ABS tl. 2mm</t>
  </si>
  <si>
    <t>Psací stůl pod PC včetně uzamykatelného kontejneru - cca 1400 x 800, v.750</t>
  </si>
  <si>
    <t>Konferenční stolek -cca  1200 x 800 mm  výška 470 mm</t>
  </si>
  <si>
    <t>Obýváková stěna - cca délka 3000 mm,  hl. 450 mm</t>
  </si>
  <si>
    <r>
      <t xml:space="preserve">·        horní skříňky zavěšené pomocí seřiditelných závěsů.  </t>
    </r>
    <r>
      <rPr>
        <sz val="11"/>
        <rFont val="Calibri"/>
        <family val="2"/>
        <scheme val="minor"/>
      </rPr>
      <t>Dveře, čela zásuvek: LTD o tloušťce 18 mm, hrany ABS 2 mm v barvě lamina, různé barevné dekory.</t>
    </r>
  </si>
  <si>
    <r>
      <t xml:space="preserve">·         </t>
    </r>
    <r>
      <rPr>
        <sz val="11"/>
        <rFont val="Calibri"/>
        <family val="2"/>
        <scheme val="minor"/>
      </rPr>
      <t>Korpusy: LTD o tloušťce 18 mm, v dezénu bílá perlička, hrany ABS 0,5 mm bílé včetně zad, suchá montáž (korpus rozebiratelný pomocí excentrů), záda jednostranně lakovaná MDF 3 mm bílá</t>
    </r>
  </si>
  <si>
    <r>
      <t>·          horní skříňky zavěšené pomocí seřiditelných závěsů.</t>
    </r>
    <r>
      <rPr>
        <sz val="11"/>
        <rFont val="Calibri"/>
        <family val="2"/>
        <scheme val="minor"/>
      </rPr>
      <t>Dveře, čela zásuvek: LTD o tloušťce 18 mm, hrany ABS 2 mm v barvě lamina, různé barevné dekory.</t>
    </r>
  </si>
  <si>
    <t>s DPH 21%</t>
  </si>
  <si>
    <t>bez DPH</t>
  </si>
  <si>
    <t>s DPH 15%</t>
  </si>
  <si>
    <t xml:space="preserve">křesla polstrovaná s opěrkami </t>
  </si>
  <si>
    <t>Celkem s DPH 21%</t>
  </si>
  <si>
    <t>Celkem bez DPH</t>
  </si>
  <si>
    <t>VEDLEJŠÍ VÝDAJE - VYBAVENÍ celkem bez DPH</t>
  </si>
  <si>
    <t>DPH 21% Celkem</t>
  </si>
  <si>
    <t>Cena celkem včetně DPH</t>
  </si>
  <si>
    <t>polstrovaný sedák a opěrák</t>
  </si>
  <si>
    <r>
      <t>·</t>
    </r>
    <r>
      <rPr>
        <sz val="11"/>
        <color theme="1"/>
        <rFont val="Times New Roman"/>
        <family val="1"/>
      </rPr>
      <t>        </t>
    </r>
    <r>
      <rPr>
        <sz val="11"/>
        <rFont val="Arial CE"/>
        <family val="2"/>
      </rPr>
      <t>kovová konstrukce, sedák a opěrák plast nebo překližka</t>
    </r>
  </si>
  <si>
    <r>
      <t>·        </t>
    </r>
    <r>
      <rPr>
        <sz val="11"/>
        <rFont val="Calibri"/>
        <family val="2"/>
        <scheme val="minor"/>
      </rPr>
      <t>lamino v dekoru dřeva</t>
    </r>
  </si>
  <si>
    <t>·         kovová konstrukce, sedák a opěrák plast nebo překližka</t>
  </si>
  <si>
    <t>·         lamino v dekoru dřeva</t>
  </si>
  <si>
    <t>·          kovová konstrukce, sedák a opěrák plast nebo překližka</t>
  </si>
  <si>
    <r>
      <t>·        </t>
    </r>
    <r>
      <rPr>
        <sz val="11"/>
        <rFont val="Calibri"/>
        <family val="2"/>
        <scheme val="minor"/>
      </rPr>
      <t>provedení lamino</t>
    </r>
  </si>
  <si>
    <r>
      <t>*        </t>
    </r>
    <r>
      <rPr>
        <sz val="11"/>
        <rFont val="Calibri"/>
        <family val="2"/>
        <scheme val="minor"/>
      </rPr>
      <t>provedení lamino</t>
    </r>
  </si>
  <si>
    <t>*      kovová konstrukce, sedák a opěrák plast nebo překližka</t>
  </si>
  <si>
    <r>
      <t xml:space="preserve">·         </t>
    </r>
    <r>
      <rPr>
        <sz val="11"/>
        <rFont val="Calibri"/>
        <family val="2"/>
        <scheme val="minor"/>
      </rPr>
      <t xml:space="preserve"> včetně samostatné podnožky 40x40, čalounění omyvatelné</t>
    </r>
  </si>
  <si>
    <r>
      <t xml:space="preserve">·         </t>
    </r>
    <r>
      <rPr>
        <sz val="11"/>
        <rFont val="Calibri"/>
        <family val="2"/>
        <scheme val="minor"/>
      </rPr>
      <t xml:space="preserve"> včetně samostatné podnožky cca 40x40, čalounění omyvatelné</t>
    </r>
  </si>
  <si>
    <r>
      <t xml:space="preserve">·         </t>
    </r>
    <r>
      <rPr>
        <sz val="11"/>
        <rFont val="Calibri"/>
        <family val="2"/>
        <scheme val="minor"/>
      </rPr>
      <t>DTD deska tl. 18 mm, hrany ABS v barvě lamina, provedení v dekoru dřeva</t>
    </r>
  </si>
  <si>
    <t>polstrovaný sedák i opěrák</t>
  </si>
  <si>
    <t>·       lamino  v dekoru dřeva tl.25 mm, hrany ABS tl.2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</si>
</sst>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164" formatCode="#,##0.00\ &quot;Kč&quot;"/>
    <numFmt numFmtId="165" formatCode="#,##0.00\ _K_č"/>
    <numFmt numFmtId="166" formatCode="#,##0\ &quot;Kč&quot;"/>
  </numFmts>
  <fonts count="23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ymbol"/>
      <family val="1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name val="Arial CE"/>
      <family val="2"/>
    </font>
    <font>
      <sz val="11"/>
      <name val="Symbol"/>
      <family val="1"/>
    </font>
    <font>
      <sz val="7"/>
      <name val="Times New Roman"/>
      <family val="1"/>
    </font>
    <font>
      <sz val="10"/>
      <name val="Arial CE"/>
      <family val="2"/>
    </font>
    <font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/>
    </border>
    <border>
      <left style="medium"/>
      <right/>
      <top/>
      <bottom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2">
    <xf numFmtId="0" fontId="0" fillId="0" borderId="0" xfId="0"/>
    <xf numFmtId="0" fontId="2" fillId="0" borderId="0" xfId="20">
      <alignment/>
      <protection/>
    </xf>
    <xf numFmtId="0" fontId="4" fillId="0" borderId="0" xfId="20" applyFont="1">
      <alignment/>
      <protection/>
    </xf>
    <xf numFmtId="0" fontId="3" fillId="0" borderId="0" xfId="20" applyFont="1">
      <alignment/>
      <protection/>
    </xf>
    <xf numFmtId="0" fontId="2" fillId="0" borderId="0" xfId="20" applyAlignment="1">
      <alignment horizontal="center" vertical="center"/>
      <protection/>
    </xf>
    <xf numFmtId="0" fontId="5" fillId="0" borderId="0" xfId="20" applyFont="1">
      <alignment/>
      <protection/>
    </xf>
    <xf numFmtId="6" fontId="2" fillId="0" borderId="0" xfId="20" applyNumberFormat="1">
      <alignment/>
      <protection/>
    </xf>
    <xf numFmtId="0" fontId="6" fillId="0" borderId="0" xfId="20" applyFont="1" applyAlignment="1">
      <alignment horizontal="center" vertical="center"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left" vertical="center"/>
      <protection/>
    </xf>
    <xf numFmtId="0" fontId="2" fillId="0" borderId="0" xfId="20" applyAlignment="1">
      <alignment vertical="top" wrapText="1"/>
      <protection/>
    </xf>
    <xf numFmtId="0" fontId="3" fillId="0" borderId="0" xfId="20" applyFont="1" applyAlignment="1">
      <alignment horizontal="center" vertical="center"/>
      <protection/>
    </xf>
    <xf numFmtId="0" fontId="2" fillId="0" borderId="0" xfId="20" applyAlignment="1">
      <alignment vertical="top"/>
      <protection/>
    </xf>
    <xf numFmtId="6" fontId="2" fillId="0" borderId="0" xfId="20" applyNumberFormat="1" applyAlignment="1">
      <alignment vertical="top"/>
      <protection/>
    </xf>
    <xf numFmtId="0" fontId="7" fillId="0" borderId="0" xfId="20" applyFont="1">
      <alignment/>
      <protection/>
    </xf>
    <xf numFmtId="8" fontId="2" fillId="0" borderId="0" xfId="20" applyNumberFormat="1">
      <alignment/>
      <protection/>
    </xf>
    <xf numFmtId="0" fontId="8" fillId="0" borderId="0" xfId="20" applyFont="1">
      <alignment/>
      <protection/>
    </xf>
    <xf numFmtId="0" fontId="8" fillId="0" borderId="0" xfId="20" applyFont="1" applyAlignment="1">
      <alignment horizontal="center" vertical="center"/>
      <protection/>
    </xf>
    <xf numFmtId="6" fontId="2" fillId="0" borderId="0" xfId="20" applyNumberFormat="1" applyFill="1">
      <alignment/>
      <protection/>
    </xf>
    <xf numFmtId="0" fontId="2" fillId="0" borderId="0" xfId="20" applyAlignment="1">
      <alignment wrapText="1"/>
      <protection/>
    </xf>
    <xf numFmtId="0" fontId="6" fillId="0" borderId="0" xfId="20" applyFont="1" applyAlignment="1">
      <alignment horizontal="left" vertical="top" wrapText="1" indent="1"/>
      <protection/>
    </xf>
    <xf numFmtId="0" fontId="2" fillId="0" borderId="0" xfId="20" applyAlignment="1">
      <alignment horizontal="left" indent="1"/>
      <protection/>
    </xf>
    <xf numFmtId="0" fontId="2" fillId="0" borderId="0" xfId="20" applyAlignment="1">
      <alignment horizontal="left" vertical="top" wrapText="1" indent="1"/>
      <protection/>
    </xf>
    <xf numFmtId="0" fontId="9" fillId="0" borderId="0" xfId="20" applyFont="1" applyAlignment="1">
      <alignment horizontal="center" vertical="center"/>
      <protection/>
    </xf>
    <xf numFmtId="0" fontId="9" fillId="0" borderId="0" xfId="20" applyFont="1">
      <alignment/>
      <protection/>
    </xf>
    <xf numFmtId="0" fontId="9" fillId="0" borderId="0" xfId="20" applyFont="1" applyAlignment="1">
      <alignment horizontal="left" vertical="center"/>
      <protection/>
    </xf>
    <xf numFmtId="164" fontId="9" fillId="0" borderId="0" xfId="20" applyNumberFormat="1" applyFont="1">
      <alignment/>
      <protection/>
    </xf>
    <xf numFmtId="0" fontId="2" fillId="0" borderId="0" xfId="20" applyAlignment="1">
      <alignment horizontal="left" indent="5"/>
      <protection/>
    </xf>
    <xf numFmtId="0" fontId="7" fillId="0" borderId="0" xfId="20" applyFont="1" applyAlignment="1">
      <alignment wrapText="1"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center" vertical="center"/>
      <protection/>
    </xf>
    <xf numFmtId="0" fontId="2" fillId="0" borderId="1" xfId="20" applyBorder="1">
      <alignment/>
      <protection/>
    </xf>
    <xf numFmtId="0" fontId="3" fillId="0" borderId="0" xfId="20" applyFont="1" applyAlignment="1">
      <alignment horizontal="left" vertical="center"/>
      <protection/>
    </xf>
    <xf numFmtId="49" fontId="3" fillId="0" borderId="0" xfId="20" applyNumberFormat="1" applyFont="1">
      <alignment/>
      <protection/>
    </xf>
    <xf numFmtId="0" fontId="2" fillId="0" borderId="0" xfId="20" applyFill="1">
      <alignment/>
      <protection/>
    </xf>
    <xf numFmtId="0" fontId="11" fillId="0" borderId="0" xfId="20" applyFont="1" applyAlignment="1">
      <alignment horizontal="left" indent="5"/>
      <protection/>
    </xf>
    <xf numFmtId="8" fontId="2" fillId="0" borderId="0" xfId="20" applyNumberFormat="1" applyFill="1">
      <alignment/>
      <protection/>
    </xf>
    <xf numFmtId="0" fontId="9" fillId="0" borderId="0" xfId="20" applyFont="1" applyBorder="1" applyAlignment="1">
      <alignment horizontal="left" vertical="center"/>
      <protection/>
    </xf>
    <xf numFmtId="0" fontId="2" fillId="0" borderId="0" xfId="20" applyBorder="1" applyAlignment="1">
      <alignment vertical="top" wrapText="1"/>
      <protection/>
    </xf>
    <xf numFmtId="0" fontId="8" fillId="0" borderId="0" xfId="20" applyFont="1" applyBorder="1" applyAlignment="1">
      <alignment vertical="top" wrapText="1"/>
      <protection/>
    </xf>
    <xf numFmtId="0" fontId="12" fillId="0" borderId="0" xfId="20" applyFont="1" applyAlignment="1">
      <alignment horizontal="center" vertical="center"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left" vertical="center"/>
      <protection/>
    </xf>
    <xf numFmtId="165" fontId="6" fillId="0" borderId="0" xfId="20" applyNumberFormat="1" applyFont="1">
      <alignment/>
      <protection/>
    </xf>
    <xf numFmtId="165" fontId="3" fillId="0" borderId="0" xfId="20" applyNumberFormat="1" applyFont="1">
      <alignment/>
      <protection/>
    </xf>
    <xf numFmtId="0" fontId="2" fillId="0" borderId="0" xfId="20" quotePrefix="1">
      <alignment/>
      <protection/>
    </xf>
    <xf numFmtId="0" fontId="2" fillId="0" borderId="0" xfId="20" applyBorder="1">
      <alignment/>
      <protection/>
    </xf>
    <xf numFmtId="164" fontId="14" fillId="0" borderId="0" xfId="20" applyNumberFormat="1" applyFont="1" applyBorder="1">
      <alignment/>
      <protection/>
    </xf>
    <xf numFmtId="164" fontId="15" fillId="0" borderId="0" xfId="20" applyNumberFormat="1" applyFont="1" applyBorder="1">
      <alignment/>
      <protection/>
    </xf>
    <xf numFmtId="0" fontId="2" fillId="0" borderId="0" xfId="20" applyFont="1">
      <alignment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indent="5"/>
    </xf>
    <xf numFmtId="0" fontId="2" fillId="0" borderId="0" xfId="20" applyFont="1">
      <alignment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horizontal="left" indent="5"/>
      <protection/>
    </xf>
    <xf numFmtId="0" fontId="2" fillId="0" borderId="0" xfId="0" applyFont="1" applyAlignment="1">
      <alignment horizontal="left" indent="5"/>
    </xf>
    <xf numFmtId="0" fontId="19" fillId="0" borderId="0" xfId="20" applyFont="1" applyAlignment="1">
      <alignment horizontal="left" indent="5"/>
      <protection/>
    </xf>
    <xf numFmtId="0" fontId="10" fillId="0" borderId="0" xfId="0" applyFont="1"/>
    <xf numFmtId="3" fontId="7" fillId="0" borderId="0" xfId="20" applyNumberFormat="1" applyFont="1">
      <alignment/>
      <protection/>
    </xf>
    <xf numFmtId="0" fontId="2" fillId="0" borderId="0" xfId="20" applyFont="1">
      <alignment/>
      <protection/>
    </xf>
    <xf numFmtId="3" fontId="6" fillId="0" borderId="0" xfId="20" applyNumberFormat="1" applyFont="1">
      <alignment/>
      <protection/>
    </xf>
    <xf numFmtId="3" fontId="2" fillId="0" borderId="0" xfId="20" applyNumberFormat="1">
      <alignment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left" vertical="top" wrapText="1" indent="1"/>
      <protection/>
    </xf>
    <xf numFmtId="0" fontId="2" fillId="0" borderId="0" xfId="20" applyFont="1" applyAlignment="1">
      <alignment vertical="top" wrapText="1"/>
      <protection/>
    </xf>
    <xf numFmtId="0" fontId="2" fillId="0" borderId="0" xfId="20" applyFont="1" applyAlignment="1">
      <alignment horizontal="left" indent="5"/>
      <protection/>
    </xf>
    <xf numFmtId="0" fontId="2" fillId="0" borderId="0" xfId="20" applyFont="1" applyAlignment="1">
      <alignment wrapText="1"/>
      <protection/>
    </xf>
    <xf numFmtId="0" fontId="2" fillId="0" borderId="0" xfId="20" applyFont="1" applyAlignment="1">
      <alignment horizontal="left" indent="5"/>
      <protection/>
    </xf>
    <xf numFmtId="0" fontId="3" fillId="0" borderId="0" xfId="20" applyFont="1" applyAlignment="1">
      <alignment wrapText="1"/>
      <protection/>
    </xf>
    <xf numFmtId="0" fontId="2" fillId="0" borderId="0" xfId="20" applyFont="1">
      <alignment/>
      <protection/>
    </xf>
    <xf numFmtId="2" fontId="6" fillId="0" borderId="0" xfId="20" applyNumberFormat="1" applyFont="1">
      <alignment/>
      <protection/>
    </xf>
    <xf numFmtId="0" fontId="6" fillId="0" borderId="0" xfId="20" applyFont="1" applyFill="1">
      <alignment/>
      <protection/>
    </xf>
    <xf numFmtId="4" fontId="6" fillId="0" borderId="0" xfId="20" applyNumberFormat="1" applyFont="1" applyFill="1">
      <alignment/>
      <protection/>
    </xf>
    <xf numFmtId="0" fontId="3" fillId="0" borderId="0" xfId="20" applyFont="1" applyAlignment="1">
      <alignment horizontal="center" wrapText="1"/>
      <protection/>
    </xf>
    <xf numFmtId="4" fontId="3" fillId="0" borderId="0" xfId="20" applyNumberFormat="1" applyFont="1" applyAlignment="1">
      <alignment/>
      <protection/>
    </xf>
    <xf numFmtId="0" fontId="3" fillId="0" borderId="0" xfId="20" applyFont="1" applyFill="1" applyAlignment="1">
      <alignment wrapText="1"/>
      <protection/>
    </xf>
    <xf numFmtId="4" fontId="6" fillId="0" borderId="0" xfId="20" applyNumberFormat="1" applyFont="1">
      <alignment/>
      <protection/>
    </xf>
    <xf numFmtId="4" fontId="6" fillId="0" borderId="0" xfId="20" applyNumberFormat="1" applyFont="1" applyAlignment="1">
      <alignment/>
      <protection/>
    </xf>
    <xf numFmtId="4" fontId="2" fillId="0" borderId="0" xfId="20" applyNumberFormat="1">
      <alignment/>
      <protection/>
    </xf>
    <xf numFmtId="2" fontId="6" fillId="0" borderId="1" xfId="20" applyNumberFormat="1" applyFont="1" applyBorder="1">
      <alignment/>
      <protection/>
    </xf>
    <xf numFmtId="0" fontId="6" fillId="0" borderId="1" xfId="20" applyFont="1" applyBorder="1" applyAlignment="1">
      <alignment horizontal="center" vertical="center"/>
      <protection/>
    </xf>
    <xf numFmtId="3" fontId="6" fillId="0" borderId="1" xfId="20" applyNumberFormat="1" applyFont="1" applyBorder="1">
      <alignment/>
      <protection/>
    </xf>
    <xf numFmtId="0" fontId="21" fillId="0" borderId="0" xfId="0" applyFont="1"/>
    <xf numFmtId="166" fontId="2" fillId="0" borderId="0" xfId="20" applyNumberFormat="1">
      <alignment/>
      <protection/>
    </xf>
    <xf numFmtId="0" fontId="13" fillId="0" borderId="2" xfId="0" applyFont="1" applyBorder="1"/>
    <xf numFmtId="166" fontId="6" fillId="0" borderId="0" xfId="20" applyNumberFormat="1" applyFont="1">
      <alignment/>
      <protection/>
    </xf>
    <xf numFmtId="4" fontId="6" fillId="0" borderId="1" xfId="20" applyNumberFormat="1" applyFont="1" applyBorder="1" applyAlignment="1">
      <alignment/>
      <protection/>
    </xf>
    <xf numFmtId="164" fontId="7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0" fontId="9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13" fillId="0" borderId="0" xfId="20" applyFont="1" applyBorder="1">
      <alignment/>
      <protection/>
    </xf>
    <xf numFmtId="0" fontId="18" fillId="0" borderId="0" xfId="0" applyFont="1"/>
    <xf numFmtId="164" fontId="22" fillId="0" borderId="0" xfId="20" applyNumberFormat="1" applyFont="1" applyBorder="1">
      <alignment/>
      <protection/>
    </xf>
    <xf numFmtId="164" fontId="15" fillId="0" borderId="3" xfId="20" applyNumberFormat="1" applyFont="1" applyBorder="1">
      <alignment/>
      <protection/>
    </xf>
    <xf numFmtId="0" fontId="6" fillId="2" borderId="0" xfId="20" applyFont="1" applyFill="1" applyAlignment="1" applyProtection="1">
      <alignment horizontal="center" vertical="center"/>
      <protection locked="0"/>
    </xf>
    <xf numFmtId="0" fontId="6" fillId="0" borderId="0" xfId="20" applyFont="1" applyFill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Alignment="1">
      <alignment horizontal="left" indent="5"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left" indent="5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9"/>
  <sheetViews>
    <sheetView workbookViewId="0" topLeftCell="A1">
      <selection activeCell="H17" sqref="H17"/>
    </sheetView>
  </sheetViews>
  <sheetFormatPr defaultColWidth="9.28125" defaultRowHeight="12"/>
  <cols>
    <col min="1" max="4" width="9.28125" style="1" customWidth="1"/>
    <col min="5" max="5" width="25.00390625" style="1" bestFit="1" customWidth="1"/>
    <col min="6" max="7" width="9.28125" style="1" customWidth="1"/>
    <col min="8" max="8" width="24.8515625" style="1" customWidth="1"/>
    <col min="9" max="16384" width="9.28125" style="1" customWidth="1"/>
  </cols>
  <sheetData>
    <row r="3" ht="18.75">
      <c r="C3" s="2" t="s">
        <v>5</v>
      </c>
    </row>
    <row r="4" spans="1:3" ht="18.75">
      <c r="A4" s="3" t="s">
        <v>6</v>
      </c>
      <c r="C4" s="2"/>
    </row>
    <row r="5" spans="5:9" ht="12">
      <c r="E5" s="23"/>
      <c r="F5" s="4"/>
      <c r="G5" s="4"/>
      <c r="H5" s="7" t="s">
        <v>50</v>
      </c>
      <c r="I5" s="4"/>
    </row>
    <row r="6" spans="5:9" ht="12">
      <c r="E6" s="4"/>
      <c r="F6" s="4"/>
      <c r="G6" s="4"/>
      <c r="H6" s="4"/>
      <c r="I6" s="4"/>
    </row>
    <row r="7" spans="1:9" ht="12">
      <c r="A7" s="5" t="s">
        <v>106</v>
      </c>
      <c r="E7" s="26"/>
      <c r="H7" s="43">
        <f>'1.PP - suterén'!G130</f>
        <v>0</v>
      </c>
      <c r="I7" s="44"/>
    </row>
    <row r="8" spans="8:9" ht="12">
      <c r="H8" s="43"/>
      <c r="I8" s="44"/>
    </row>
    <row r="9" spans="1:9" ht="12">
      <c r="A9" s="5" t="s">
        <v>107</v>
      </c>
      <c r="E9" s="26"/>
      <c r="H9" s="43">
        <f>'1.NP - přízemí'!F219</f>
        <v>0</v>
      </c>
      <c r="I9" s="44"/>
    </row>
    <row r="10" spans="8:9" ht="12">
      <c r="H10" s="43"/>
      <c r="I10" s="44"/>
    </row>
    <row r="11" spans="1:9" ht="12">
      <c r="A11" s="5" t="s">
        <v>108</v>
      </c>
      <c r="E11" s="26"/>
      <c r="H11" s="43">
        <f>'2.NP - patro'!G183</f>
        <v>0</v>
      </c>
      <c r="I11" s="44"/>
    </row>
    <row r="13" ht="12">
      <c r="A13" s="45" t="s">
        <v>109</v>
      </c>
    </row>
    <row r="14" spans="1:9" ht="12">
      <c r="A14" s="46"/>
      <c r="B14" s="46"/>
      <c r="C14" s="46"/>
      <c r="D14" s="46"/>
      <c r="E14" s="90"/>
      <c r="F14" s="46"/>
      <c r="G14" s="46"/>
      <c r="H14" s="91" t="s">
        <v>50</v>
      </c>
      <c r="I14" s="46"/>
    </row>
    <row r="15" spans="1:9" ht="18.75">
      <c r="A15" s="92" t="s">
        <v>110</v>
      </c>
      <c r="B15" s="46"/>
      <c r="C15" s="46"/>
      <c r="D15" s="46"/>
      <c r="E15" s="47"/>
      <c r="F15" s="46"/>
      <c r="G15" s="46"/>
      <c r="H15" s="48">
        <f>SUM(H7:H11)</f>
        <v>0</v>
      </c>
      <c r="I15" s="46"/>
    </row>
    <row r="16" spans="1:9" ht="12">
      <c r="A16" s="46"/>
      <c r="B16" s="46"/>
      <c r="C16" s="46"/>
      <c r="D16" s="46"/>
      <c r="E16" s="46"/>
      <c r="F16" s="46"/>
      <c r="G16" s="46"/>
      <c r="H16" s="46"/>
      <c r="I16" s="46"/>
    </row>
    <row r="17" spans="1:8" ht="15.75">
      <c r="A17" s="93" t="s">
        <v>225</v>
      </c>
      <c r="H17" s="94">
        <f>H15*0.21</f>
        <v>0</v>
      </c>
    </row>
    <row r="18" ht="15.75" thickBot="1"/>
    <row r="19" spans="1:8" ht="19.5" thickBot="1">
      <c r="A19" s="85" t="s">
        <v>226</v>
      </c>
      <c r="H19" s="95">
        <f>H15+H17</f>
        <v>0</v>
      </c>
    </row>
  </sheetData>
  <sheetProtection password="DAFF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9"/>
  <sheetViews>
    <sheetView view="pageBreakPreview" zoomScale="87" zoomScaleSheetLayoutView="87" workbookViewId="0" topLeftCell="A4">
      <selection activeCell="AP11" sqref="AP11"/>
    </sheetView>
  </sheetViews>
  <sheetFormatPr defaultColWidth="9.28125" defaultRowHeight="12"/>
  <cols>
    <col min="1" max="1" width="15.00390625" style="1" customWidth="1"/>
    <col min="2" max="2" width="6.28125" style="1" customWidth="1"/>
    <col min="3" max="3" width="134.8515625" style="1" customWidth="1"/>
    <col min="4" max="4" width="9.28125" style="1" customWidth="1"/>
    <col min="5" max="5" width="12.00390625" style="1" customWidth="1"/>
    <col min="6" max="6" width="14.8515625" style="1" hidden="1" customWidth="1"/>
    <col min="7" max="7" width="15.140625" style="1" customWidth="1"/>
    <col min="8" max="9" width="12.8515625" style="1" hidden="1" customWidth="1"/>
    <col min="10" max="10" width="19.140625" style="1" hidden="1" customWidth="1"/>
    <col min="11" max="21" width="9.28125" style="1" hidden="1" customWidth="1"/>
    <col min="22" max="22" width="13.8515625" style="1" hidden="1" customWidth="1"/>
    <col min="23" max="23" width="9.28125" style="1" hidden="1" customWidth="1"/>
    <col min="24" max="24" width="12.140625" style="1" hidden="1" customWidth="1"/>
    <col min="25" max="25" width="9.28125" style="1" hidden="1" customWidth="1"/>
    <col min="26" max="26" width="13.140625" style="1" hidden="1" customWidth="1"/>
    <col min="27" max="27" width="9.28125" style="1" hidden="1" customWidth="1"/>
    <col min="28" max="28" width="14.140625" style="1" hidden="1" customWidth="1"/>
    <col min="29" max="29" width="9.28125" style="1" hidden="1" customWidth="1"/>
    <col min="30" max="30" width="13.8515625" style="1" hidden="1" customWidth="1"/>
    <col min="31" max="32" width="9.28125" style="1" hidden="1" customWidth="1"/>
    <col min="33" max="16384" width="9.28125" style="1" customWidth="1"/>
  </cols>
  <sheetData>
    <row r="1" spans="22:30" ht="12">
      <c r="V1" s="1" t="s">
        <v>1</v>
      </c>
      <c r="X1" s="1" t="s">
        <v>2</v>
      </c>
      <c r="Z1" s="1" t="s">
        <v>3</v>
      </c>
      <c r="AB1" s="1" t="s">
        <v>4</v>
      </c>
      <c r="AD1" s="49" t="s">
        <v>111</v>
      </c>
    </row>
    <row r="3" ht="18.75">
      <c r="C3" s="2" t="s">
        <v>5</v>
      </c>
    </row>
    <row r="4" spans="1:3" ht="18.75">
      <c r="A4" s="3" t="s">
        <v>6</v>
      </c>
      <c r="C4" s="2"/>
    </row>
    <row r="5" ht="18.75">
      <c r="C5" s="2"/>
    </row>
    <row r="6" spans="4:5" ht="12">
      <c r="D6" s="4"/>
      <c r="E6" s="4"/>
    </row>
    <row r="7" spans="1:2" ht="12">
      <c r="A7" s="5" t="s">
        <v>7</v>
      </c>
      <c r="B7" s="3" t="s">
        <v>8</v>
      </c>
    </row>
    <row r="8" spans="1:2" ht="12">
      <c r="A8" s="3"/>
      <c r="B8" s="3" t="s">
        <v>9</v>
      </c>
    </row>
    <row r="9" spans="1:24" ht="30">
      <c r="A9" s="1" t="s">
        <v>10</v>
      </c>
      <c r="C9" s="1" t="s">
        <v>0</v>
      </c>
      <c r="D9" s="1" t="s">
        <v>11</v>
      </c>
      <c r="E9" s="3" t="s">
        <v>219</v>
      </c>
      <c r="G9" s="74" t="s">
        <v>223</v>
      </c>
      <c r="H9" s="70" t="s">
        <v>220</v>
      </c>
      <c r="I9" s="70" t="s">
        <v>218</v>
      </c>
      <c r="J9" s="74" t="s">
        <v>222</v>
      </c>
      <c r="X9" s="6"/>
    </row>
    <row r="10" spans="1:30" ht="12">
      <c r="A10" s="7">
        <v>1</v>
      </c>
      <c r="B10" s="8"/>
      <c r="C10" s="9" t="s">
        <v>152</v>
      </c>
      <c r="D10" s="7">
        <v>16</v>
      </c>
      <c r="E10" s="96">
        <v>0</v>
      </c>
      <c r="F10" s="61">
        <v>5200</v>
      </c>
      <c r="G10" s="61">
        <f>D10*E10</f>
        <v>0</v>
      </c>
      <c r="H10" s="61">
        <f>E10*1.15</f>
        <v>0</v>
      </c>
      <c r="I10" s="61">
        <f>E10*1.21</f>
        <v>0</v>
      </c>
      <c r="J10" s="1">
        <f>D10*F10</f>
        <v>83200</v>
      </c>
      <c r="V10" s="6">
        <v>2763</v>
      </c>
      <c r="X10" s="6">
        <v>2211</v>
      </c>
      <c r="Z10" s="6">
        <v>2475</v>
      </c>
      <c r="AB10" s="6">
        <f>AVERAGE(V10:Z10)</f>
        <v>2483</v>
      </c>
      <c r="AD10" s="6">
        <f>AB10*1.1</f>
        <v>2731.3</v>
      </c>
    </row>
    <row r="11" spans="3:24" ht="79.5" customHeight="1">
      <c r="C11" s="10" t="s">
        <v>12</v>
      </c>
      <c r="D11" s="4"/>
      <c r="E11" s="7"/>
      <c r="F11" s="4"/>
      <c r="G11" s="61"/>
      <c r="H11" s="61"/>
      <c r="I11" s="61"/>
      <c r="V11" s="12"/>
      <c r="W11" s="12"/>
      <c r="X11" s="13"/>
    </row>
    <row r="12" spans="1:30" ht="12">
      <c r="A12" s="7">
        <v>2</v>
      </c>
      <c r="B12" s="8"/>
      <c r="C12" s="9" t="s">
        <v>153</v>
      </c>
      <c r="D12" s="7">
        <v>1</v>
      </c>
      <c r="E12" s="96">
        <v>0</v>
      </c>
      <c r="F12" s="59">
        <v>3290</v>
      </c>
      <c r="G12" s="61">
        <f>D12*E12</f>
        <v>0</v>
      </c>
      <c r="H12" s="61">
        <f>E12*1.15</f>
        <v>0</v>
      </c>
      <c r="I12" s="61">
        <f>E12*1.21</f>
        <v>0</v>
      </c>
      <c r="J12" s="1">
        <f>D12*F12</f>
        <v>3290</v>
      </c>
      <c r="V12" s="6">
        <v>2180</v>
      </c>
      <c r="X12" s="6">
        <v>2103</v>
      </c>
      <c r="Z12" s="6">
        <v>2759</v>
      </c>
      <c r="AB12" s="6">
        <f aca="true" t="shared" si="0" ref="AB12:AB49">AVERAGE(V12:Z12)</f>
        <v>2347.3333333333335</v>
      </c>
      <c r="AD12" s="6">
        <f>AB12*1.1</f>
        <v>2582.066666666667</v>
      </c>
    </row>
    <row r="13" spans="3:28" ht="12">
      <c r="C13" s="1" t="s">
        <v>13</v>
      </c>
      <c r="D13" s="4"/>
      <c r="E13" s="7"/>
      <c r="G13" s="61"/>
      <c r="H13" s="61"/>
      <c r="I13" s="61"/>
      <c r="X13" s="6"/>
      <c r="AB13" s="6"/>
    </row>
    <row r="14" spans="3:28" ht="12">
      <c r="C14" s="1" t="s">
        <v>14</v>
      </c>
      <c r="E14" s="7"/>
      <c r="G14" s="61"/>
      <c r="H14" s="61"/>
      <c r="I14" s="61"/>
      <c r="X14" s="6"/>
      <c r="AB14" s="6"/>
    </row>
    <row r="15" spans="3:28" ht="12">
      <c r="C15" s="1" t="s">
        <v>15</v>
      </c>
      <c r="E15" s="7"/>
      <c r="G15" s="61"/>
      <c r="H15" s="61"/>
      <c r="I15" s="61"/>
      <c r="X15" s="6"/>
      <c r="AB15" s="6"/>
    </row>
    <row r="16" spans="3:28" ht="12">
      <c r="C16" s="1" t="s">
        <v>16</v>
      </c>
      <c r="E16" s="7"/>
      <c r="G16" s="61"/>
      <c r="H16" s="61"/>
      <c r="I16" s="61"/>
      <c r="AB16" s="6"/>
    </row>
    <row r="17" spans="5:28" ht="12">
      <c r="E17" s="7"/>
      <c r="G17" s="61"/>
      <c r="H17" s="61"/>
      <c r="I17" s="61"/>
      <c r="X17" s="6"/>
      <c r="AB17" s="6"/>
    </row>
    <row r="18" spans="1:30" ht="12">
      <c r="A18" s="7">
        <v>3</v>
      </c>
      <c r="B18" s="8"/>
      <c r="C18" s="9" t="s">
        <v>154</v>
      </c>
      <c r="D18" s="7">
        <v>1</v>
      </c>
      <c r="E18" s="96">
        <v>0</v>
      </c>
      <c r="F18" s="59">
        <v>2890</v>
      </c>
      <c r="G18" s="61">
        <f>D18*E18</f>
        <v>0</v>
      </c>
      <c r="H18" s="61">
        <f>E18*1.15</f>
        <v>0</v>
      </c>
      <c r="I18" s="61">
        <f>E18*1.21</f>
        <v>0</v>
      </c>
      <c r="J18" s="1">
        <f>D18*F18</f>
        <v>2890</v>
      </c>
      <c r="V18" s="6">
        <v>2873</v>
      </c>
      <c r="X18" s="6">
        <v>3440</v>
      </c>
      <c r="Z18" s="6">
        <v>2650</v>
      </c>
      <c r="AB18" s="6">
        <f t="shared" si="0"/>
        <v>2987.6666666666665</v>
      </c>
      <c r="AD18" s="6">
        <f>AB18*1.1</f>
        <v>3286.4333333333334</v>
      </c>
    </row>
    <row r="19" spans="3:28" ht="12">
      <c r="C19" s="1" t="s">
        <v>13</v>
      </c>
      <c r="D19" s="4"/>
      <c r="E19" s="7"/>
      <c r="G19" s="61"/>
      <c r="H19" s="61"/>
      <c r="I19" s="61"/>
      <c r="X19" s="6"/>
      <c r="AB19" s="6"/>
    </row>
    <row r="20" spans="3:28" ht="12">
      <c r="C20" s="1" t="s">
        <v>14</v>
      </c>
      <c r="E20" s="7"/>
      <c r="G20" s="61"/>
      <c r="H20" s="61"/>
      <c r="I20" s="61"/>
      <c r="AB20" s="6"/>
    </row>
    <row r="21" spans="3:28" ht="12">
      <c r="C21" s="1" t="s">
        <v>15</v>
      </c>
      <c r="E21" s="7"/>
      <c r="G21" s="61"/>
      <c r="H21" s="61"/>
      <c r="I21" s="61"/>
      <c r="AB21" s="6"/>
    </row>
    <row r="22" spans="3:28" ht="12">
      <c r="C22" s="1" t="s">
        <v>16</v>
      </c>
      <c r="E22" s="7"/>
      <c r="G22" s="61"/>
      <c r="H22" s="61"/>
      <c r="I22" s="61"/>
      <c r="AB22" s="6"/>
    </row>
    <row r="23" spans="5:28" ht="12">
      <c r="E23" s="7"/>
      <c r="G23" s="61"/>
      <c r="H23" s="61"/>
      <c r="I23" s="61"/>
      <c r="AB23" s="6"/>
    </row>
    <row r="24" spans="5:28" ht="12">
      <c r="E24" s="7"/>
      <c r="G24" s="61"/>
      <c r="H24" s="61"/>
      <c r="I24" s="61"/>
      <c r="AB24" s="6"/>
    </row>
    <row r="25" spans="1:28" ht="12">
      <c r="A25" s="5" t="s">
        <v>7</v>
      </c>
      <c r="B25" s="3" t="s">
        <v>17</v>
      </c>
      <c r="E25" s="7"/>
      <c r="G25" s="61"/>
      <c r="H25" s="61"/>
      <c r="I25" s="61"/>
      <c r="AB25" s="6"/>
    </row>
    <row r="26" spans="1:28" ht="12">
      <c r="A26" s="3"/>
      <c r="B26" s="3"/>
      <c r="E26" s="7"/>
      <c r="G26" s="61"/>
      <c r="H26" s="61"/>
      <c r="I26" s="61"/>
      <c r="AB26" s="6"/>
    </row>
    <row r="27" spans="1:28" ht="12">
      <c r="A27" s="1" t="s">
        <v>10</v>
      </c>
      <c r="C27" s="1" t="s">
        <v>0</v>
      </c>
      <c r="D27" s="1" t="s">
        <v>11</v>
      </c>
      <c r="E27" s="7"/>
      <c r="F27" s="62"/>
      <c r="G27" s="61"/>
      <c r="H27" s="61"/>
      <c r="I27" s="61"/>
      <c r="X27" s="6"/>
      <c r="AB27" s="6"/>
    </row>
    <row r="28" spans="1:30" ht="12">
      <c r="A28" s="7">
        <v>4</v>
      </c>
      <c r="B28" s="8"/>
      <c r="C28" s="9" t="s">
        <v>155</v>
      </c>
      <c r="D28" s="7">
        <v>1</v>
      </c>
      <c r="E28" s="96">
        <v>0</v>
      </c>
      <c r="F28" s="59">
        <v>15700</v>
      </c>
      <c r="G28" s="61">
        <f>D28*E28</f>
        <v>0</v>
      </c>
      <c r="H28" s="61">
        <f>E28*1.15</f>
        <v>0</v>
      </c>
      <c r="I28" s="61">
        <f>E28*1.21</f>
        <v>0</v>
      </c>
      <c r="J28" s="1">
        <f>D28*F28</f>
        <v>15700</v>
      </c>
      <c r="V28" s="6">
        <v>13503</v>
      </c>
      <c r="X28" s="6">
        <v>14258</v>
      </c>
      <c r="Z28" s="6">
        <v>15168</v>
      </c>
      <c r="AB28" s="6">
        <f t="shared" si="0"/>
        <v>14309.666666666666</v>
      </c>
      <c r="AD28" s="6">
        <f>AB28*1.1</f>
        <v>15740.633333333333</v>
      </c>
    </row>
    <row r="29" spans="3:28" ht="12">
      <c r="C29" s="1" t="s">
        <v>18</v>
      </c>
      <c r="D29" s="4"/>
      <c r="E29" s="7"/>
      <c r="G29" s="61"/>
      <c r="H29" s="61"/>
      <c r="I29" s="61"/>
      <c r="X29" s="6"/>
      <c r="AB29" s="6"/>
    </row>
    <row r="30" spans="4:28" ht="12">
      <c r="D30" s="4"/>
      <c r="E30" s="7"/>
      <c r="G30" s="61"/>
      <c r="H30" s="61"/>
      <c r="I30" s="61"/>
      <c r="AB30" s="6"/>
    </row>
    <row r="31" spans="1:30" ht="12">
      <c r="A31" s="7">
        <v>5</v>
      </c>
      <c r="B31" s="8"/>
      <c r="C31" s="9" t="s">
        <v>156</v>
      </c>
      <c r="D31" s="7">
        <v>1</v>
      </c>
      <c r="E31" s="96">
        <v>0</v>
      </c>
      <c r="F31" s="59">
        <v>3450</v>
      </c>
      <c r="G31" s="61">
        <f>D31*E31</f>
        <v>0</v>
      </c>
      <c r="H31" s="61">
        <f>E31*1.15</f>
        <v>0</v>
      </c>
      <c r="I31" s="61">
        <f>E31*1.21</f>
        <v>0</v>
      </c>
      <c r="J31" s="1">
        <f>D31*F31</f>
        <v>3450</v>
      </c>
      <c r="V31" s="15">
        <v>1943.5</v>
      </c>
      <c r="X31" s="6">
        <v>1690</v>
      </c>
      <c r="Z31" s="15">
        <v>1148.76</v>
      </c>
      <c r="AB31" s="6">
        <f>AVERAGE(V31:Z31)</f>
        <v>1594.0866666666668</v>
      </c>
      <c r="AD31" s="6">
        <f>AB31*1.1</f>
        <v>1753.4953333333337</v>
      </c>
    </row>
    <row r="32" spans="3:28" ht="12">
      <c r="C32" s="1" t="s">
        <v>18</v>
      </c>
      <c r="D32" s="4"/>
      <c r="E32" s="7"/>
      <c r="G32" s="61"/>
      <c r="H32" s="61"/>
      <c r="I32" s="61"/>
      <c r="X32" s="6"/>
      <c r="AB32" s="6"/>
    </row>
    <row r="33" spans="3:28" ht="12">
      <c r="C33" s="1" t="s">
        <v>19</v>
      </c>
      <c r="E33" s="7"/>
      <c r="G33" s="61"/>
      <c r="H33" s="61"/>
      <c r="I33" s="61"/>
      <c r="X33" s="15"/>
      <c r="AB33" s="6"/>
    </row>
    <row r="34" spans="5:28" ht="12">
      <c r="E34" s="7"/>
      <c r="G34" s="61"/>
      <c r="H34" s="61"/>
      <c r="I34" s="61"/>
      <c r="AB34" s="6"/>
    </row>
    <row r="35" spans="1:30" ht="12">
      <c r="A35" s="7">
        <v>6</v>
      </c>
      <c r="B35" s="8"/>
      <c r="C35" s="9" t="s">
        <v>20</v>
      </c>
      <c r="D35" s="7">
        <v>2</v>
      </c>
      <c r="E35" s="96">
        <v>0</v>
      </c>
      <c r="F35" s="59">
        <v>2536</v>
      </c>
      <c r="G35" s="61">
        <f>D35*E35</f>
        <v>0</v>
      </c>
      <c r="H35" s="61">
        <f>E35*1.15</f>
        <v>0</v>
      </c>
      <c r="I35" s="61">
        <f>E35*1.21</f>
        <v>0</v>
      </c>
      <c r="J35" s="1">
        <f>D35*F35</f>
        <v>5072</v>
      </c>
      <c r="V35" s="6">
        <v>1964</v>
      </c>
      <c r="X35" s="6">
        <v>1990</v>
      </c>
      <c r="Z35" s="6">
        <v>2963</v>
      </c>
      <c r="AB35" s="6">
        <f t="shared" si="0"/>
        <v>2305.6666666666665</v>
      </c>
      <c r="AD35" s="6">
        <f>AB35*1.1</f>
        <v>2536.2333333333336</v>
      </c>
    </row>
    <row r="36" spans="1:28" ht="12">
      <c r="A36" s="16"/>
      <c r="B36" s="16"/>
      <c r="C36" s="1" t="s">
        <v>21</v>
      </c>
      <c r="D36" s="17"/>
      <c r="E36" s="7"/>
      <c r="G36" s="61"/>
      <c r="H36" s="61"/>
      <c r="I36" s="61"/>
      <c r="AB36" s="6"/>
    </row>
    <row r="37" spans="1:28" ht="12">
      <c r="A37" s="16"/>
      <c r="B37" s="16"/>
      <c r="D37" s="16"/>
      <c r="E37" s="7"/>
      <c r="G37" s="61"/>
      <c r="H37" s="61"/>
      <c r="I37" s="61"/>
      <c r="AB37" s="6"/>
    </row>
    <row r="38" spans="1:28" ht="12">
      <c r="A38" s="16"/>
      <c r="B38" s="16"/>
      <c r="C38" s="29" t="s">
        <v>227</v>
      </c>
      <c r="D38" s="16"/>
      <c r="E38" s="7"/>
      <c r="G38" s="61"/>
      <c r="H38" s="61"/>
      <c r="I38" s="61"/>
      <c r="AB38" s="6"/>
    </row>
    <row r="39" spans="1:28" ht="12">
      <c r="A39" s="16"/>
      <c r="B39" s="16"/>
      <c r="C39" s="16"/>
      <c r="D39" s="16"/>
      <c r="E39" s="7"/>
      <c r="G39" s="61"/>
      <c r="H39" s="61"/>
      <c r="I39" s="61"/>
      <c r="AB39" s="6"/>
    </row>
    <row r="40" spans="1:28" ht="12">
      <c r="A40" s="16"/>
      <c r="B40" s="16"/>
      <c r="C40" s="16"/>
      <c r="D40" s="16"/>
      <c r="E40" s="7"/>
      <c r="G40" s="61"/>
      <c r="H40" s="61"/>
      <c r="I40" s="61"/>
      <c r="AB40" s="6"/>
    </row>
    <row r="41" spans="5:28" ht="12">
      <c r="E41" s="7"/>
      <c r="G41" s="61"/>
      <c r="H41" s="61"/>
      <c r="I41" s="61"/>
      <c r="AB41" s="6"/>
    </row>
    <row r="42" spans="1:28" ht="12">
      <c r="A42" s="5" t="s">
        <v>7</v>
      </c>
      <c r="B42" s="3" t="s">
        <v>22</v>
      </c>
      <c r="E42" s="7"/>
      <c r="G42" s="61"/>
      <c r="H42" s="61"/>
      <c r="I42" s="61"/>
      <c r="AB42" s="6"/>
    </row>
    <row r="43" spans="1:28" ht="12">
      <c r="A43" s="3"/>
      <c r="B43" s="3"/>
      <c r="E43" s="7"/>
      <c r="G43" s="61"/>
      <c r="H43" s="61"/>
      <c r="I43" s="61"/>
      <c r="AB43" s="6"/>
    </row>
    <row r="44" spans="1:28" ht="12">
      <c r="A44" s="1" t="s">
        <v>10</v>
      </c>
      <c r="C44" s="1" t="s">
        <v>0</v>
      </c>
      <c r="D44" s="1" t="s">
        <v>11</v>
      </c>
      <c r="E44" s="7"/>
      <c r="G44" s="61"/>
      <c r="H44" s="61"/>
      <c r="I44" s="61"/>
      <c r="AB44" s="6"/>
    </row>
    <row r="45" spans="1:30" ht="12">
      <c r="A45" s="7">
        <v>7</v>
      </c>
      <c r="B45" s="8"/>
      <c r="C45" s="9" t="s">
        <v>157</v>
      </c>
      <c r="D45" s="7">
        <v>1</v>
      </c>
      <c r="E45" s="96">
        <v>0</v>
      </c>
      <c r="F45" s="14">
        <v>13150</v>
      </c>
      <c r="G45" s="61">
        <f>D45*E45</f>
        <v>0</v>
      </c>
      <c r="H45" s="61">
        <f>E45*1.15</f>
        <v>0</v>
      </c>
      <c r="I45" s="61">
        <f>E45*1.21</f>
        <v>0</v>
      </c>
      <c r="J45" s="1">
        <f>D45*F45</f>
        <v>13150</v>
      </c>
      <c r="V45" s="6">
        <v>6574</v>
      </c>
      <c r="X45" s="6">
        <v>8620</v>
      </c>
      <c r="Z45" s="6">
        <v>6466</v>
      </c>
      <c r="AB45" s="18">
        <f t="shared" si="0"/>
        <v>7220</v>
      </c>
      <c r="AD45" s="6">
        <f>AB45*1.1</f>
        <v>7942.000000000001</v>
      </c>
    </row>
    <row r="46" spans="3:30" ht="30">
      <c r="C46" s="19" t="s">
        <v>23</v>
      </c>
      <c r="D46" s="7">
        <v>1</v>
      </c>
      <c r="E46" s="96">
        <v>0</v>
      </c>
      <c r="F46" s="59">
        <v>4095</v>
      </c>
      <c r="G46" s="61">
        <f>D46*E46</f>
        <v>0</v>
      </c>
      <c r="H46" s="61">
        <f>E46*1.15</f>
        <v>0</v>
      </c>
      <c r="I46" s="61">
        <f>E46*1.21</f>
        <v>0</v>
      </c>
      <c r="J46" s="1">
        <f>D46*F46</f>
        <v>4095</v>
      </c>
      <c r="V46" s="6">
        <v>1909</v>
      </c>
      <c r="X46" s="6">
        <v>1690</v>
      </c>
      <c r="Z46" s="6">
        <v>1575</v>
      </c>
      <c r="AB46" s="6">
        <f t="shared" si="0"/>
        <v>1724.6666666666667</v>
      </c>
      <c r="AD46" s="6">
        <f>AB46*1.1</f>
        <v>1897.1333333333337</v>
      </c>
    </row>
    <row r="47" spans="3:28" ht="45.75" customHeight="1">
      <c r="C47" s="20" t="s">
        <v>24</v>
      </c>
      <c r="D47" s="4"/>
      <c r="E47" s="7"/>
      <c r="G47" s="61"/>
      <c r="H47" s="61"/>
      <c r="I47" s="61"/>
      <c r="AB47" s="6"/>
    </row>
    <row r="48" spans="1:28" ht="12">
      <c r="A48" s="11"/>
      <c r="B48" s="3"/>
      <c r="C48" s="21"/>
      <c r="D48" s="11"/>
      <c r="E48" s="7"/>
      <c r="G48" s="61"/>
      <c r="H48" s="61"/>
      <c r="I48" s="61"/>
      <c r="AB48" s="6"/>
    </row>
    <row r="49" spans="1:30" ht="12">
      <c r="A49" s="7">
        <v>8</v>
      </c>
      <c r="B49" s="8"/>
      <c r="C49" s="9" t="s">
        <v>158</v>
      </c>
      <c r="D49" s="7">
        <v>1</v>
      </c>
      <c r="E49" s="96">
        <v>0</v>
      </c>
      <c r="F49" s="59">
        <v>9900</v>
      </c>
      <c r="G49" s="61">
        <f>D49*E49</f>
        <v>0</v>
      </c>
      <c r="H49" s="61">
        <f>E49*1.15</f>
        <v>0</v>
      </c>
      <c r="I49" s="61">
        <f>E49*1.21</f>
        <v>0</v>
      </c>
      <c r="J49" s="1">
        <f>D49*F49</f>
        <v>9900</v>
      </c>
      <c r="V49" s="6">
        <v>4838</v>
      </c>
      <c r="X49" s="6">
        <v>4800</v>
      </c>
      <c r="Z49" s="6">
        <v>4890</v>
      </c>
      <c r="AB49" s="6">
        <f t="shared" si="0"/>
        <v>4842.666666666667</v>
      </c>
      <c r="AD49" s="6">
        <f>AB49*1.1</f>
        <v>5326.933333333334</v>
      </c>
    </row>
    <row r="50" spans="3:28" ht="12">
      <c r="C50" s="19" t="s">
        <v>25</v>
      </c>
      <c r="D50" s="7">
        <v>1</v>
      </c>
      <c r="E50" s="96">
        <v>0</v>
      </c>
      <c r="F50" s="14">
        <v>9750</v>
      </c>
      <c r="G50" s="61">
        <f>D50*E50</f>
        <v>0</v>
      </c>
      <c r="H50" s="61">
        <f>E50*1.15</f>
        <v>0</v>
      </c>
      <c r="I50" s="61">
        <f>E50*1.21</f>
        <v>0</v>
      </c>
      <c r="J50" s="1">
        <f>D50*F50</f>
        <v>9750</v>
      </c>
      <c r="V50" s="6"/>
      <c r="AB50" s="6"/>
    </row>
    <row r="51" spans="3:28" ht="12">
      <c r="C51" s="22" t="s">
        <v>26</v>
      </c>
      <c r="D51" s="4"/>
      <c r="E51" s="7"/>
      <c r="G51" s="61"/>
      <c r="H51" s="61"/>
      <c r="I51" s="61"/>
      <c r="V51" s="6"/>
      <c r="AB51" s="6"/>
    </row>
    <row r="52" spans="3:28" ht="12">
      <c r="C52" s="1" t="s">
        <v>27</v>
      </c>
      <c r="E52" s="7"/>
      <c r="G52" s="61"/>
      <c r="H52" s="61"/>
      <c r="I52" s="61"/>
      <c r="AB52" s="6"/>
    </row>
    <row r="53" spans="3:28" ht="12">
      <c r="C53" s="1" t="s">
        <v>28</v>
      </c>
      <c r="E53" s="7"/>
      <c r="G53" s="61"/>
      <c r="H53" s="61"/>
      <c r="I53" s="61"/>
      <c r="AB53" s="6"/>
    </row>
    <row r="54" spans="1:28" ht="12">
      <c r="A54" s="23"/>
      <c r="B54" s="24"/>
      <c r="C54" s="1" t="s">
        <v>29</v>
      </c>
      <c r="D54" s="23"/>
      <c r="E54" s="7"/>
      <c r="G54" s="61"/>
      <c r="H54" s="61"/>
      <c r="I54" s="61"/>
      <c r="AB54" s="6"/>
    </row>
    <row r="55" spans="1:28" ht="12">
      <c r="A55" s="23"/>
      <c r="B55" s="24"/>
      <c r="C55" s="25"/>
      <c r="D55" s="23"/>
      <c r="E55" s="7"/>
      <c r="F55" s="16"/>
      <c r="G55" s="61"/>
      <c r="H55" s="61"/>
      <c r="I55" s="61"/>
      <c r="AB55" s="6"/>
    </row>
    <row r="56" spans="3:28" ht="16.5" customHeight="1">
      <c r="C56" s="27"/>
      <c r="D56" s="4"/>
      <c r="E56" s="7"/>
      <c r="G56" s="61"/>
      <c r="H56" s="61"/>
      <c r="I56" s="61"/>
      <c r="AB56" s="6"/>
    </row>
    <row r="57" spans="5:28" ht="12">
      <c r="E57" s="7"/>
      <c r="G57" s="61"/>
      <c r="H57" s="61"/>
      <c r="I57" s="61"/>
      <c r="AB57" s="6"/>
    </row>
    <row r="58" spans="5:28" ht="12">
      <c r="E58" s="7"/>
      <c r="G58" s="61"/>
      <c r="H58" s="61"/>
      <c r="I58" s="61"/>
      <c r="AB58" s="6"/>
    </row>
    <row r="59" spans="1:28" ht="12">
      <c r="A59" s="5" t="s">
        <v>7</v>
      </c>
      <c r="B59" s="3" t="s">
        <v>30</v>
      </c>
      <c r="E59" s="7"/>
      <c r="G59" s="61"/>
      <c r="H59" s="61"/>
      <c r="I59" s="61"/>
      <c r="AB59" s="6"/>
    </row>
    <row r="60" spans="1:28" ht="12">
      <c r="A60" s="3"/>
      <c r="B60" s="3"/>
      <c r="E60" s="7"/>
      <c r="G60" s="61"/>
      <c r="H60" s="61"/>
      <c r="I60" s="61"/>
      <c r="AB60" s="6"/>
    </row>
    <row r="61" spans="1:28" ht="12">
      <c r="A61" s="1" t="s">
        <v>10</v>
      </c>
      <c r="C61" s="1" t="s">
        <v>0</v>
      </c>
      <c r="D61" s="1" t="s">
        <v>11</v>
      </c>
      <c r="E61" s="7"/>
      <c r="G61" s="61"/>
      <c r="H61" s="61"/>
      <c r="I61" s="61"/>
      <c r="AB61" s="6"/>
    </row>
    <row r="62" spans="1:30" ht="12">
      <c r="A62" s="7">
        <v>13</v>
      </c>
      <c r="B62" s="8"/>
      <c r="C62" s="9" t="s">
        <v>159</v>
      </c>
      <c r="D62" s="7">
        <v>1</v>
      </c>
      <c r="E62" s="96">
        <v>0</v>
      </c>
      <c r="F62" s="59">
        <v>6910</v>
      </c>
      <c r="G62" s="61">
        <f>D62*E62</f>
        <v>0</v>
      </c>
      <c r="H62" s="61">
        <f>E62*1.15</f>
        <v>0</v>
      </c>
      <c r="I62" s="61">
        <f>E62*1.21</f>
        <v>0</v>
      </c>
      <c r="J62" s="1">
        <f aca="true" t="shared" si="1" ref="J62:J69">D62*F62</f>
        <v>6910</v>
      </c>
      <c r="V62" s="6">
        <v>3999</v>
      </c>
      <c r="X62" s="6">
        <v>5398</v>
      </c>
      <c r="Z62" s="6">
        <v>6985</v>
      </c>
      <c r="AB62" s="6">
        <f aca="true" t="shared" si="2" ref="AB62:AB84">AVERAGE(V62:Z62)</f>
        <v>5460.666666666667</v>
      </c>
      <c r="AD62" s="6">
        <f>AB62*1.1</f>
        <v>6006.7333333333345</v>
      </c>
    </row>
    <row r="63" spans="3:28" ht="45">
      <c r="C63" s="10" t="s">
        <v>31</v>
      </c>
      <c r="E63" s="7"/>
      <c r="G63" s="61"/>
      <c r="H63" s="61"/>
      <c r="I63" s="61"/>
      <c r="J63" s="1">
        <f t="shared" si="1"/>
        <v>0</v>
      </c>
      <c r="AB63" s="6"/>
    </row>
    <row r="64" spans="3:30" ht="12">
      <c r="C64" s="28" t="s">
        <v>160</v>
      </c>
      <c r="D64" s="7">
        <v>1</v>
      </c>
      <c r="E64" s="96">
        <v>0</v>
      </c>
      <c r="F64" s="59">
        <v>8250</v>
      </c>
      <c r="G64" s="61">
        <f>D64*E64</f>
        <v>0</v>
      </c>
      <c r="H64" s="61">
        <f>E64*1.15</f>
        <v>0</v>
      </c>
      <c r="I64" s="61">
        <f>E64*1.21</f>
        <v>0</v>
      </c>
      <c r="J64" s="1">
        <f t="shared" si="1"/>
        <v>8250</v>
      </c>
      <c r="V64" s="6">
        <v>4200</v>
      </c>
      <c r="W64" s="6"/>
      <c r="X64" s="6">
        <v>3799</v>
      </c>
      <c r="Y64" s="6"/>
      <c r="Z64" s="6">
        <v>3790</v>
      </c>
      <c r="AB64" s="6">
        <f t="shared" si="2"/>
        <v>3929.6666666666665</v>
      </c>
      <c r="AD64" s="6">
        <f>AB64*1.1</f>
        <v>4322.633333333333</v>
      </c>
    </row>
    <row r="65" spans="5:28" ht="12">
      <c r="E65" s="7"/>
      <c r="G65" s="61"/>
      <c r="H65" s="61"/>
      <c r="I65" s="61"/>
      <c r="J65" s="1">
        <f t="shared" si="1"/>
        <v>0</v>
      </c>
      <c r="AB65" s="6"/>
    </row>
    <row r="66" spans="5:28" ht="12">
      <c r="E66" s="7"/>
      <c r="G66" s="61"/>
      <c r="H66" s="61"/>
      <c r="I66" s="61"/>
      <c r="J66" s="1">
        <f t="shared" si="1"/>
        <v>0</v>
      </c>
      <c r="AB66" s="6"/>
    </row>
    <row r="67" spans="5:28" ht="12">
      <c r="E67" s="7"/>
      <c r="G67" s="61"/>
      <c r="H67" s="61"/>
      <c r="I67" s="61"/>
      <c r="J67" s="1">
        <f t="shared" si="1"/>
        <v>0</v>
      </c>
      <c r="AB67" s="6"/>
    </row>
    <row r="68" spans="1:28" ht="12">
      <c r="A68" s="5" t="s">
        <v>7</v>
      </c>
      <c r="B68" s="3" t="s">
        <v>32</v>
      </c>
      <c r="E68" s="7"/>
      <c r="G68" s="61"/>
      <c r="H68" s="61"/>
      <c r="I68" s="61"/>
      <c r="J68" s="1">
        <f t="shared" si="1"/>
        <v>0</v>
      </c>
      <c r="AB68" s="6"/>
    </row>
    <row r="69" spans="1:28" ht="12">
      <c r="A69" s="3"/>
      <c r="B69" s="3"/>
      <c r="E69" s="7"/>
      <c r="G69" s="61"/>
      <c r="H69" s="61"/>
      <c r="I69" s="61"/>
      <c r="J69" s="1">
        <f t="shared" si="1"/>
        <v>0</v>
      </c>
      <c r="AB69" s="6"/>
    </row>
    <row r="70" spans="1:28" ht="12">
      <c r="A70" s="1" t="s">
        <v>10</v>
      </c>
      <c r="C70" s="1" t="s">
        <v>0</v>
      </c>
      <c r="D70" s="1" t="s">
        <v>11</v>
      </c>
      <c r="E70" s="7"/>
      <c r="G70" s="61"/>
      <c r="H70" s="61"/>
      <c r="I70" s="61"/>
      <c r="AB70" s="6"/>
    </row>
    <row r="71" spans="1:30" ht="12">
      <c r="A71" s="7">
        <v>16</v>
      </c>
      <c r="B71" s="8"/>
      <c r="C71" s="9" t="s">
        <v>161</v>
      </c>
      <c r="D71" s="7">
        <v>2</v>
      </c>
      <c r="E71" s="96">
        <v>0</v>
      </c>
      <c r="F71" s="59">
        <v>3450</v>
      </c>
      <c r="G71" s="61">
        <f>D71*E71</f>
        <v>0</v>
      </c>
      <c r="H71" s="61">
        <f>E71*1.15</f>
        <v>0</v>
      </c>
      <c r="I71" s="61">
        <f>E71*1.21</f>
        <v>0</v>
      </c>
      <c r="J71" s="1">
        <f aca="true" t="shared" si="3" ref="J71:J94">D71*F71</f>
        <v>6900</v>
      </c>
      <c r="V71" s="15">
        <v>1943.5</v>
      </c>
      <c r="X71" s="6">
        <v>1690</v>
      </c>
      <c r="Z71" s="15">
        <v>1148.76</v>
      </c>
      <c r="AB71" s="6">
        <f t="shared" si="2"/>
        <v>1594.0866666666668</v>
      </c>
      <c r="AD71" s="6">
        <f>AB71*1.1</f>
        <v>1753.4953333333337</v>
      </c>
    </row>
    <row r="72" spans="3:28" ht="12">
      <c r="C72" s="63" t="s">
        <v>162</v>
      </c>
      <c r="D72" s="4"/>
      <c r="E72" s="7"/>
      <c r="G72" s="61"/>
      <c r="H72" s="61"/>
      <c r="I72" s="61"/>
      <c r="J72" s="1">
        <f t="shared" si="3"/>
        <v>0</v>
      </c>
      <c r="AB72" s="6"/>
    </row>
    <row r="73" spans="3:28" ht="12">
      <c r="C73" s="1" t="s">
        <v>19</v>
      </c>
      <c r="E73" s="7"/>
      <c r="G73" s="61"/>
      <c r="H73" s="61"/>
      <c r="I73" s="61"/>
      <c r="J73" s="1">
        <f t="shared" si="3"/>
        <v>0</v>
      </c>
      <c r="AB73" s="6"/>
    </row>
    <row r="74" spans="5:28" ht="12">
      <c r="E74" s="7"/>
      <c r="G74" s="61"/>
      <c r="H74" s="61"/>
      <c r="I74" s="61"/>
      <c r="J74" s="1">
        <f t="shared" si="3"/>
        <v>0</v>
      </c>
      <c r="AB74" s="6"/>
    </row>
    <row r="75" spans="1:30" ht="12">
      <c r="A75" s="7">
        <v>17</v>
      </c>
      <c r="B75" s="8"/>
      <c r="C75" s="9" t="s">
        <v>170</v>
      </c>
      <c r="D75" s="7">
        <v>4</v>
      </c>
      <c r="E75" s="96">
        <v>0</v>
      </c>
      <c r="F75" s="59">
        <v>11990</v>
      </c>
      <c r="G75" s="61">
        <f>D75*E75</f>
        <v>0</v>
      </c>
      <c r="H75" s="61">
        <f>E75*1.15</f>
        <v>0</v>
      </c>
      <c r="I75" s="61">
        <f>E75*1.21</f>
        <v>0</v>
      </c>
      <c r="J75" s="1">
        <f t="shared" si="3"/>
        <v>47960</v>
      </c>
      <c r="V75" s="6">
        <v>4838</v>
      </c>
      <c r="X75" s="6">
        <v>4800</v>
      </c>
      <c r="Z75" s="6">
        <v>4890</v>
      </c>
      <c r="AB75" s="6">
        <f t="shared" si="2"/>
        <v>4842.666666666667</v>
      </c>
      <c r="AD75" s="6">
        <f>AB75*1.1</f>
        <v>5326.933333333334</v>
      </c>
    </row>
    <row r="76" spans="3:28" ht="12">
      <c r="C76" s="19" t="s">
        <v>25</v>
      </c>
      <c r="D76" s="11"/>
      <c r="E76" s="7"/>
      <c r="G76" s="61"/>
      <c r="H76" s="61"/>
      <c r="I76" s="61"/>
      <c r="J76" s="1">
        <f t="shared" si="3"/>
        <v>0</v>
      </c>
      <c r="AB76" s="6"/>
    </row>
    <row r="77" spans="3:28" ht="12">
      <c r="C77" s="64" t="s">
        <v>163</v>
      </c>
      <c r="D77" s="4"/>
      <c r="E77" s="7"/>
      <c r="G77" s="61"/>
      <c r="H77" s="61"/>
      <c r="I77" s="61"/>
      <c r="J77" s="1">
        <f t="shared" si="3"/>
        <v>0</v>
      </c>
      <c r="AB77" s="6"/>
    </row>
    <row r="78" spans="3:28" ht="12">
      <c r="C78" s="1" t="s">
        <v>27</v>
      </c>
      <c r="E78" s="7"/>
      <c r="G78" s="61"/>
      <c r="H78" s="61"/>
      <c r="I78" s="61"/>
      <c r="J78" s="1">
        <f t="shared" si="3"/>
        <v>0</v>
      </c>
      <c r="AB78" s="6"/>
    </row>
    <row r="79" spans="3:28" ht="12">
      <c r="C79" s="1" t="s">
        <v>28</v>
      </c>
      <c r="E79" s="7"/>
      <c r="G79" s="61"/>
      <c r="H79" s="61"/>
      <c r="I79" s="61"/>
      <c r="J79" s="1">
        <f t="shared" si="3"/>
        <v>0</v>
      </c>
      <c r="AB79" s="6"/>
    </row>
    <row r="80" spans="1:28" ht="12">
      <c r="A80" s="23"/>
      <c r="B80" s="24"/>
      <c r="C80" s="1" t="s">
        <v>29</v>
      </c>
      <c r="D80" s="23"/>
      <c r="E80" s="7"/>
      <c r="G80" s="61"/>
      <c r="H80" s="61"/>
      <c r="I80" s="61"/>
      <c r="J80" s="1">
        <f t="shared" si="3"/>
        <v>0</v>
      </c>
      <c r="AB80" s="6"/>
    </row>
    <row r="81" spans="1:28" ht="12">
      <c r="A81" s="23"/>
      <c r="B81" s="24"/>
      <c r="C81" s="25"/>
      <c r="D81" s="23"/>
      <c r="E81" s="7"/>
      <c r="F81" s="16"/>
      <c r="G81" s="61"/>
      <c r="H81" s="61"/>
      <c r="I81" s="61"/>
      <c r="J81" s="1">
        <f t="shared" si="3"/>
        <v>0</v>
      </c>
      <c r="AB81" s="6"/>
    </row>
    <row r="82" spans="1:28" ht="12">
      <c r="A82" s="16"/>
      <c r="B82" s="16"/>
      <c r="C82" s="16"/>
      <c r="D82" s="17"/>
      <c r="E82" s="7"/>
      <c r="F82" s="16"/>
      <c r="G82" s="61"/>
      <c r="H82" s="61"/>
      <c r="I82" s="61"/>
      <c r="J82" s="1">
        <f t="shared" si="3"/>
        <v>0</v>
      </c>
      <c r="AB82" s="6"/>
    </row>
    <row r="83" spans="5:28" ht="12">
      <c r="E83" s="7"/>
      <c r="G83" s="61"/>
      <c r="H83" s="61"/>
      <c r="I83" s="61"/>
      <c r="J83" s="1">
        <f t="shared" si="3"/>
        <v>0</v>
      </c>
      <c r="AB83" s="6"/>
    </row>
    <row r="84" spans="1:30" ht="12">
      <c r="A84" s="7">
        <v>18</v>
      </c>
      <c r="B84" s="8"/>
      <c r="C84" s="9" t="s">
        <v>165</v>
      </c>
      <c r="D84" s="7">
        <v>4</v>
      </c>
      <c r="E84" s="96">
        <v>0</v>
      </c>
      <c r="F84" s="59">
        <v>10650</v>
      </c>
      <c r="G84" s="61">
        <f>D84*E84</f>
        <v>0</v>
      </c>
      <c r="H84" s="61">
        <f>E84*1.15</f>
        <v>0</v>
      </c>
      <c r="I84" s="61">
        <f>E84*1.21</f>
        <v>0</v>
      </c>
      <c r="J84" s="1">
        <f t="shared" si="3"/>
        <v>42600</v>
      </c>
      <c r="V84" s="6">
        <v>5035</v>
      </c>
      <c r="X84" s="6">
        <v>4190</v>
      </c>
      <c r="Z84" s="6">
        <v>5438</v>
      </c>
      <c r="AB84" s="6">
        <f t="shared" si="2"/>
        <v>4887.666666666667</v>
      </c>
      <c r="AD84" s="6">
        <f>AB84*1.1</f>
        <v>5376.433333333334</v>
      </c>
    </row>
    <row r="85" spans="3:28" ht="12">
      <c r="C85" s="63" t="s">
        <v>164</v>
      </c>
      <c r="D85" s="4"/>
      <c r="E85" s="7"/>
      <c r="G85" s="61"/>
      <c r="H85" s="61"/>
      <c r="I85" s="61"/>
      <c r="J85" s="1">
        <f t="shared" si="3"/>
        <v>0</v>
      </c>
      <c r="AB85" s="6"/>
    </row>
    <row r="86" spans="3:28" ht="12">
      <c r="C86" s="1" t="s">
        <v>33</v>
      </c>
      <c r="E86" s="7"/>
      <c r="G86" s="61"/>
      <c r="H86" s="61"/>
      <c r="I86" s="61"/>
      <c r="J86" s="1">
        <f t="shared" si="3"/>
        <v>0</v>
      </c>
      <c r="AB86" s="6"/>
    </row>
    <row r="87" spans="5:28" ht="12">
      <c r="E87" s="7"/>
      <c r="G87" s="61"/>
      <c r="H87" s="61"/>
      <c r="I87" s="61"/>
      <c r="J87" s="1">
        <f t="shared" si="3"/>
        <v>0</v>
      </c>
      <c r="AB87" s="6"/>
    </row>
    <row r="88" spans="1:30" ht="12">
      <c r="A88" s="7">
        <v>19</v>
      </c>
      <c r="B88" s="8"/>
      <c r="C88" s="9" t="s">
        <v>34</v>
      </c>
      <c r="D88" s="7">
        <v>12</v>
      </c>
      <c r="E88" s="96">
        <v>0</v>
      </c>
      <c r="F88" s="59">
        <v>2536</v>
      </c>
      <c r="G88" s="61">
        <f>D88*E88</f>
        <v>0</v>
      </c>
      <c r="H88" s="61">
        <f>E88*1.15</f>
        <v>0</v>
      </c>
      <c r="I88" s="61">
        <f>E88*1.21</f>
        <v>0</v>
      </c>
      <c r="J88" s="1">
        <f t="shared" si="3"/>
        <v>30432</v>
      </c>
      <c r="V88" s="6">
        <v>1964</v>
      </c>
      <c r="X88" s="6">
        <v>1990</v>
      </c>
      <c r="Z88" s="6">
        <v>2963</v>
      </c>
      <c r="AB88" s="6">
        <f>AVERAGE(V88:Z88)</f>
        <v>2305.6666666666665</v>
      </c>
      <c r="AD88" s="6">
        <f>AB88*1.1</f>
        <v>2536.2333333333336</v>
      </c>
    </row>
    <row r="89" spans="3:28" ht="12">
      <c r="C89" s="1" t="s">
        <v>21</v>
      </c>
      <c r="D89" s="4"/>
      <c r="E89" s="7"/>
      <c r="G89" s="61"/>
      <c r="H89" s="61"/>
      <c r="I89" s="61"/>
      <c r="J89" s="1">
        <f t="shared" si="3"/>
        <v>0</v>
      </c>
      <c r="AB89" s="6"/>
    </row>
    <row r="90" spans="3:28" ht="12">
      <c r="C90" s="1" t="s">
        <v>35</v>
      </c>
      <c r="E90" s="7"/>
      <c r="G90" s="61"/>
      <c r="H90" s="61"/>
      <c r="I90" s="61"/>
      <c r="J90" s="1">
        <f t="shared" si="3"/>
        <v>0</v>
      </c>
      <c r="AB90" s="6"/>
    </row>
    <row r="91" spans="5:28" ht="12">
      <c r="E91" s="7"/>
      <c r="G91" s="61"/>
      <c r="H91" s="61"/>
      <c r="I91" s="61"/>
      <c r="J91" s="1">
        <f t="shared" si="3"/>
        <v>0</v>
      </c>
      <c r="AB91" s="6"/>
    </row>
    <row r="92" spans="5:28" ht="12">
      <c r="E92" s="7"/>
      <c r="G92" s="61"/>
      <c r="H92" s="61"/>
      <c r="I92" s="61"/>
      <c r="J92" s="1">
        <f t="shared" si="3"/>
        <v>0</v>
      </c>
      <c r="AB92" s="6"/>
    </row>
    <row r="93" spans="1:28" ht="12">
      <c r="A93" s="5" t="s">
        <v>7</v>
      </c>
      <c r="B93" s="3" t="s">
        <v>36</v>
      </c>
      <c r="E93" s="7"/>
      <c r="G93" s="61"/>
      <c r="H93" s="61"/>
      <c r="I93" s="61"/>
      <c r="J93" s="1">
        <f t="shared" si="3"/>
        <v>0</v>
      </c>
      <c r="AB93" s="6"/>
    </row>
    <row r="94" spans="1:28" ht="12">
      <c r="A94" s="3"/>
      <c r="B94" s="3"/>
      <c r="E94" s="7"/>
      <c r="G94" s="61"/>
      <c r="H94" s="61"/>
      <c r="I94" s="61"/>
      <c r="J94" s="1">
        <f t="shared" si="3"/>
        <v>0</v>
      </c>
      <c r="AB94" s="6"/>
    </row>
    <row r="95" spans="1:28" ht="12">
      <c r="A95" s="1" t="s">
        <v>10</v>
      </c>
      <c r="C95" s="1" t="s">
        <v>0</v>
      </c>
      <c r="D95" s="1" t="s">
        <v>11</v>
      </c>
      <c r="E95" s="7"/>
      <c r="G95" s="61"/>
      <c r="H95" s="61"/>
      <c r="I95" s="61"/>
      <c r="AB95" s="6"/>
    </row>
    <row r="96" spans="1:30" ht="12">
      <c r="A96" s="7">
        <v>21</v>
      </c>
      <c r="B96" s="8"/>
      <c r="C96" s="9" t="s">
        <v>37</v>
      </c>
      <c r="D96" s="7">
        <v>3</v>
      </c>
      <c r="E96" s="96">
        <v>0</v>
      </c>
      <c r="F96" s="59">
        <v>26990</v>
      </c>
      <c r="G96" s="61">
        <f>D96*E96</f>
        <v>0</v>
      </c>
      <c r="H96" s="61">
        <f>E96*1.15</f>
        <v>0</v>
      </c>
      <c r="I96" s="61">
        <f>E96*1.21</f>
        <v>0</v>
      </c>
      <c r="J96" s="1">
        <f aca="true" t="shared" si="4" ref="J96:J103">D96*F96</f>
        <v>80970</v>
      </c>
      <c r="V96" s="6">
        <v>20100</v>
      </c>
      <c r="X96" s="6">
        <v>16286</v>
      </c>
      <c r="Z96" s="6">
        <v>21390</v>
      </c>
      <c r="AB96" s="6">
        <f aca="true" t="shared" si="5" ref="AB96:AB105">AVERAGE(V96:Z96)</f>
        <v>19258.666666666668</v>
      </c>
      <c r="AD96" s="6">
        <f>AB96*1.1</f>
        <v>21184.533333333336</v>
      </c>
    </row>
    <row r="97" spans="3:28" ht="12">
      <c r="C97" s="63" t="s">
        <v>166</v>
      </c>
      <c r="E97" s="7"/>
      <c r="G97" s="61"/>
      <c r="H97" s="61"/>
      <c r="I97" s="61"/>
      <c r="J97" s="1">
        <f t="shared" si="4"/>
        <v>0</v>
      </c>
      <c r="AB97" s="6"/>
    </row>
    <row r="98" spans="3:28" ht="12">
      <c r="C98" s="1" t="s">
        <v>38</v>
      </c>
      <c r="E98" s="7"/>
      <c r="G98" s="61"/>
      <c r="H98" s="61"/>
      <c r="I98" s="61"/>
      <c r="J98" s="1">
        <f t="shared" si="4"/>
        <v>0</v>
      </c>
      <c r="AB98" s="6"/>
    </row>
    <row r="99" spans="3:28" ht="12">
      <c r="C99" s="1" t="s">
        <v>39</v>
      </c>
      <c r="E99" s="7"/>
      <c r="G99" s="61"/>
      <c r="H99" s="61"/>
      <c r="I99" s="61"/>
      <c r="J99" s="1">
        <f t="shared" si="4"/>
        <v>0</v>
      </c>
      <c r="AB99" s="6"/>
    </row>
    <row r="100" spans="5:28" ht="12">
      <c r="E100" s="7"/>
      <c r="G100" s="61"/>
      <c r="H100" s="61"/>
      <c r="I100" s="61"/>
      <c r="J100" s="1">
        <f t="shared" si="4"/>
        <v>0</v>
      </c>
      <c r="AB100" s="6"/>
    </row>
    <row r="101" spans="5:28" ht="12">
      <c r="E101" s="7"/>
      <c r="G101" s="61"/>
      <c r="H101" s="61"/>
      <c r="I101" s="61"/>
      <c r="J101" s="1">
        <f t="shared" si="4"/>
        <v>0</v>
      </c>
      <c r="AB101" s="6"/>
    </row>
    <row r="102" spans="1:28" ht="12">
      <c r="A102" s="5" t="s">
        <v>7</v>
      </c>
      <c r="B102" s="3" t="s">
        <v>40</v>
      </c>
      <c r="E102" s="7"/>
      <c r="G102" s="61"/>
      <c r="H102" s="61"/>
      <c r="I102" s="61"/>
      <c r="J102" s="1">
        <f t="shared" si="4"/>
        <v>0</v>
      </c>
      <c r="AB102" s="6"/>
    </row>
    <row r="103" spans="1:28" ht="12">
      <c r="A103" s="3"/>
      <c r="B103" s="3"/>
      <c r="E103" s="7"/>
      <c r="G103" s="61"/>
      <c r="H103" s="61"/>
      <c r="I103" s="61"/>
      <c r="J103" s="1">
        <f t="shared" si="4"/>
        <v>0</v>
      </c>
      <c r="AB103" s="6"/>
    </row>
    <row r="104" spans="1:28" ht="12">
      <c r="A104" s="1" t="s">
        <v>10</v>
      </c>
      <c r="C104" s="1" t="s">
        <v>0</v>
      </c>
      <c r="D104" s="1" t="s">
        <v>11</v>
      </c>
      <c r="E104" s="7"/>
      <c r="G104" s="61"/>
      <c r="H104" s="61"/>
      <c r="I104" s="61"/>
      <c r="AB104" s="6"/>
    </row>
    <row r="105" spans="1:30" ht="12">
      <c r="A105" s="7">
        <v>22</v>
      </c>
      <c r="B105" s="8"/>
      <c r="C105" s="9" t="s">
        <v>41</v>
      </c>
      <c r="D105" s="7">
        <v>3</v>
      </c>
      <c r="E105" s="96">
        <v>0</v>
      </c>
      <c r="F105" s="59">
        <v>11526</v>
      </c>
      <c r="G105" s="61">
        <f>D105*E105</f>
        <v>0</v>
      </c>
      <c r="H105" s="61">
        <f>E105*1.15</f>
        <v>0</v>
      </c>
      <c r="I105" s="61">
        <f>E105*1.21</f>
        <v>0</v>
      </c>
      <c r="J105" s="1">
        <f aca="true" t="shared" si="6" ref="J105:J113">D105*F105</f>
        <v>34578</v>
      </c>
      <c r="V105" s="15">
        <v>4451.3</v>
      </c>
      <c r="X105" s="6">
        <v>3890</v>
      </c>
      <c r="Z105" s="6">
        <v>6657</v>
      </c>
      <c r="AB105" s="6">
        <f t="shared" si="5"/>
        <v>4999.433333333333</v>
      </c>
      <c r="AD105" s="6">
        <f>AB105*1.1</f>
        <v>5499.376666666667</v>
      </c>
    </row>
    <row r="106" spans="3:30" ht="12">
      <c r="C106" s="1" t="s">
        <v>42</v>
      </c>
      <c r="E106" s="7"/>
      <c r="G106" s="61"/>
      <c r="H106" s="61"/>
      <c r="I106" s="61"/>
      <c r="J106" s="1">
        <f t="shared" si="6"/>
        <v>0</v>
      </c>
      <c r="V106" s="6"/>
      <c r="AB106" s="6"/>
      <c r="AD106" s="6"/>
    </row>
    <row r="107" spans="3:28" ht="12">
      <c r="C107" s="1" t="s">
        <v>43</v>
      </c>
      <c r="E107" s="7"/>
      <c r="G107" s="61"/>
      <c r="H107" s="61"/>
      <c r="I107" s="61"/>
      <c r="J107" s="1">
        <f t="shared" si="6"/>
        <v>0</v>
      </c>
      <c r="V107" s="6"/>
      <c r="AB107" s="6"/>
    </row>
    <row r="108" spans="3:28" ht="12">
      <c r="C108" s="1" t="s">
        <v>44</v>
      </c>
      <c r="E108" s="7"/>
      <c r="G108" s="61"/>
      <c r="H108" s="61"/>
      <c r="I108" s="61"/>
      <c r="J108" s="1">
        <f t="shared" si="6"/>
        <v>0</v>
      </c>
      <c r="AB108" s="6"/>
    </row>
    <row r="109" spans="5:28" ht="12">
      <c r="E109" s="7"/>
      <c r="G109" s="61"/>
      <c r="H109" s="61"/>
      <c r="I109" s="61"/>
      <c r="J109" s="1">
        <f t="shared" si="6"/>
        <v>0</v>
      </c>
      <c r="AB109" s="6"/>
    </row>
    <row r="110" spans="5:28" ht="12">
      <c r="E110" s="7"/>
      <c r="G110" s="61"/>
      <c r="H110" s="61"/>
      <c r="I110" s="61"/>
      <c r="J110" s="1">
        <f t="shared" si="6"/>
        <v>0</v>
      </c>
      <c r="AB110" s="6"/>
    </row>
    <row r="111" spans="5:28" ht="12">
      <c r="E111" s="7"/>
      <c r="G111" s="61"/>
      <c r="H111" s="61"/>
      <c r="I111" s="61"/>
      <c r="J111" s="1">
        <f t="shared" si="6"/>
        <v>0</v>
      </c>
      <c r="AB111" s="6"/>
    </row>
    <row r="112" spans="1:28" ht="12">
      <c r="A112" s="5" t="s">
        <v>7</v>
      </c>
      <c r="B112" s="3" t="s">
        <v>45</v>
      </c>
      <c r="E112" s="7"/>
      <c r="G112" s="61"/>
      <c r="H112" s="61"/>
      <c r="I112" s="61"/>
      <c r="J112" s="1">
        <f t="shared" si="6"/>
        <v>0</v>
      </c>
      <c r="AB112" s="6"/>
    </row>
    <row r="113" spans="1:28" ht="12">
      <c r="A113" s="3"/>
      <c r="B113" s="3"/>
      <c r="E113" s="7"/>
      <c r="G113" s="61"/>
      <c r="H113" s="61"/>
      <c r="I113" s="61"/>
      <c r="J113" s="1">
        <f t="shared" si="6"/>
        <v>0</v>
      </c>
      <c r="AB113" s="6"/>
    </row>
    <row r="114" spans="1:28" ht="12">
      <c r="A114" s="1" t="s">
        <v>10</v>
      </c>
      <c r="C114" s="1" t="s">
        <v>0</v>
      </c>
      <c r="D114" s="1" t="s">
        <v>11</v>
      </c>
      <c r="E114" s="7"/>
      <c r="G114" s="61"/>
      <c r="H114" s="61"/>
      <c r="I114" s="61"/>
      <c r="AB114" s="6"/>
    </row>
    <row r="115" spans="1:30" ht="12">
      <c r="A115" s="7">
        <v>31</v>
      </c>
      <c r="B115" s="8"/>
      <c r="C115" s="9" t="s">
        <v>167</v>
      </c>
      <c r="D115" s="7">
        <v>1</v>
      </c>
      <c r="E115" s="96">
        <v>0</v>
      </c>
      <c r="F115" s="59">
        <v>14800</v>
      </c>
      <c r="G115" s="61">
        <f>D115*E115</f>
        <v>0</v>
      </c>
      <c r="H115" s="61">
        <f>E115*1.15</f>
        <v>0</v>
      </c>
      <c r="I115" s="61">
        <f>E115*1.21</f>
        <v>0</v>
      </c>
      <c r="J115" s="1">
        <f>D115*F115</f>
        <v>14800</v>
      </c>
      <c r="V115" s="6">
        <v>11449</v>
      </c>
      <c r="X115" s="6">
        <v>9999</v>
      </c>
      <c r="Z115" s="6">
        <v>11448</v>
      </c>
      <c r="AB115" s="6">
        <f aca="true" t="shared" si="7" ref="AB115:AB123">AVERAGE(V115:Z115)</f>
        <v>10965.333333333334</v>
      </c>
      <c r="AD115" s="6">
        <f>AB115*1.1</f>
        <v>12061.866666666669</v>
      </c>
    </row>
    <row r="116" spans="1:28" ht="12">
      <c r="A116" s="29"/>
      <c r="B116" s="29"/>
      <c r="C116" s="29" t="s">
        <v>168</v>
      </c>
      <c r="D116" s="30"/>
      <c r="E116" s="7"/>
      <c r="F116" s="29"/>
      <c r="G116" s="61"/>
      <c r="H116" s="61"/>
      <c r="I116" s="61"/>
      <c r="V116" s="6"/>
      <c r="AB116" s="6"/>
    </row>
    <row r="117" spans="1:28" ht="12">
      <c r="A117" s="29"/>
      <c r="B117" s="29"/>
      <c r="C117" s="29"/>
      <c r="D117" s="29"/>
      <c r="E117" s="7"/>
      <c r="F117" s="29"/>
      <c r="G117" s="61"/>
      <c r="H117" s="61"/>
      <c r="I117" s="61"/>
      <c r="V117" s="6"/>
      <c r="AB117" s="6"/>
    </row>
    <row r="118" spans="1:30" ht="12">
      <c r="A118" s="7">
        <v>32</v>
      </c>
      <c r="B118" s="8"/>
      <c r="C118" s="9" t="s">
        <v>169</v>
      </c>
      <c r="D118" s="7">
        <v>1</v>
      </c>
      <c r="E118" s="96">
        <v>0</v>
      </c>
      <c r="F118" s="59">
        <v>65200</v>
      </c>
      <c r="G118" s="61">
        <f>D118*E118</f>
        <v>0</v>
      </c>
      <c r="H118" s="61">
        <f>E118*1.15</f>
        <v>0</v>
      </c>
      <c r="I118" s="61">
        <f>E118*1.21</f>
        <v>0</v>
      </c>
      <c r="J118" s="1">
        <f>D118*F118</f>
        <v>65200</v>
      </c>
      <c r="V118" s="6">
        <v>29028</v>
      </c>
      <c r="X118" s="6">
        <v>28800</v>
      </c>
      <c r="Z118" s="15">
        <v>29340</v>
      </c>
      <c r="AB118" s="6">
        <f t="shared" si="7"/>
        <v>29056</v>
      </c>
      <c r="AD118" s="6">
        <f>AB118*1.1</f>
        <v>31961.600000000002</v>
      </c>
    </row>
    <row r="119" spans="1:28" ht="12">
      <c r="A119" s="29"/>
      <c r="B119" s="29"/>
      <c r="C119" s="1" t="s">
        <v>18</v>
      </c>
      <c r="D119" s="30" t="s">
        <v>46</v>
      </c>
      <c r="E119" s="7"/>
      <c r="F119" s="29"/>
      <c r="G119" s="61"/>
      <c r="H119" s="61"/>
      <c r="I119" s="61"/>
      <c r="V119" s="6"/>
      <c r="AB119" s="6"/>
    </row>
    <row r="120" spans="3:28" ht="12">
      <c r="C120" s="1" t="s">
        <v>47</v>
      </c>
      <c r="E120" s="7"/>
      <c r="G120" s="61"/>
      <c r="H120" s="61"/>
      <c r="I120" s="61"/>
      <c r="V120" s="6"/>
      <c r="AB120" s="6"/>
    </row>
    <row r="121" spans="1:28" ht="12">
      <c r="A121" s="23"/>
      <c r="B121" s="24"/>
      <c r="C121" s="1" t="s">
        <v>48</v>
      </c>
      <c r="D121" s="23"/>
      <c r="E121" s="7"/>
      <c r="F121" s="16"/>
      <c r="G121" s="61"/>
      <c r="H121" s="61"/>
      <c r="I121" s="61"/>
      <c r="V121" s="6"/>
      <c r="AB121" s="6"/>
    </row>
    <row r="122" spans="1:28" ht="12">
      <c r="A122" s="23"/>
      <c r="B122" s="24"/>
      <c r="D122" s="23"/>
      <c r="E122" s="7"/>
      <c r="F122" s="16"/>
      <c r="G122" s="61"/>
      <c r="H122" s="61"/>
      <c r="I122" s="61"/>
      <c r="AB122" s="6"/>
    </row>
    <row r="123" spans="1:30" ht="12">
      <c r="A123" s="7">
        <v>33</v>
      </c>
      <c r="B123" s="8"/>
      <c r="C123" s="8" t="s">
        <v>49</v>
      </c>
      <c r="D123" s="7">
        <v>1</v>
      </c>
      <c r="E123" s="96">
        <v>0</v>
      </c>
      <c r="F123" s="59">
        <v>3100</v>
      </c>
      <c r="G123" s="61">
        <f>D123*E123</f>
        <v>0</v>
      </c>
      <c r="H123" s="61">
        <f>E123*1.15</f>
        <v>0</v>
      </c>
      <c r="I123" s="61">
        <f>E123*1.21</f>
        <v>0</v>
      </c>
      <c r="J123" s="1">
        <f>D123*F123</f>
        <v>3100</v>
      </c>
      <c r="V123" s="6">
        <v>2449</v>
      </c>
      <c r="X123" s="6">
        <v>1850</v>
      </c>
      <c r="Z123" s="15">
        <v>2107.44</v>
      </c>
      <c r="AB123" s="6">
        <f t="shared" si="7"/>
        <v>2135.48</v>
      </c>
      <c r="AD123" s="6">
        <f>AB123*1.1</f>
        <v>2349.0280000000002</v>
      </c>
    </row>
    <row r="124" spans="2:28" ht="12">
      <c r="B124" s="24"/>
      <c r="D124" s="23"/>
      <c r="E124" s="7"/>
      <c r="F124" s="16"/>
      <c r="G124" s="61"/>
      <c r="H124" s="61"/>
      <c r="I124" s="61"/>
      <c r="AB124" s="6"/>
    </row>
    <row r="125" spans="1:9" ht="12">
      <c r="A125" s="23"/>
      <c r="B125" s="24"/>
      <c r="D125" s="23"/>
      <c r="E125" s="7"/>
      <c r="F125" s="16"/>
      <c r="G125" s="61"/>
      <c r="H125" s="61"/>
      <c r="I125" s="61"/>
    </row>
    <row r="126" spans="1:9" ht="12">
      <c r="A126" s="16"/>
      <c r="B126" s="16"/>
      <c r="C126" s="16"/>
      <c r="D126" s="17"/>
      <c r="E126" s="7"/>
      <c r="F126" s="16"/>
      <c r="G126" s="61"/>
      <c r="H126" s="61"/>
      <c r="I126" s="61"/>
    </row>
    <row r="127" spans="5:9" ht="12">
      <c r="E127" s="7"/>
      <c r="G127" s="61"/>
      <c r="H127" s="61"/>
      <c r="I127" s="61"/>
    </row>
    <row r="128" spans="1:17" ht="15.75" thickBot="1">
      <c r="A128" s="31"/>
      <c r="B128" s="31"/>
      <c r="C128" s="31"/>
      <c r="D128" s="31"/>
      <c r="E128" s="81"/>
      <c r="F128" s="31"/>
      <c r="G128" s="82"/>
      <c r="H128" s="61"/>
      <c r="I128" s="61"/>
      <c r="K128" s="31"/>
      <c r="L128" s="31"/>
      <c r="M128" s="31"/>
      <c r="N128" s="31"/>
      <c r="O128" s="31"/>
      <c r="P128" s="31"/>
      <c r="Q128" s="31"/>
    </row>
    <row r="129" ht="15.75" thickTop="1">
      <c r="J129" s="75">
        <f>SUM(J10:J128)</f>
        <v>492197</v>
      </c>
    </row>
    <row r="130" spans="1:7" ht="12">
      <c r="A130" s="8" t="s">
        <v>224</v>
      </c>
      <c r="G130" s="86">
        <f>SUM(G10:G128)</f>
        <v>0</v>
      </c>
    </row>
    <row r="131" spans="1:7" ht="24.75" customHeight="1">
      <c r="A131" s="83"/>
      <c r="G131" s="84"/>
    </row>
    <row r="133" spans="1:7" ht="12">
      <c r="A133" s="8"/>
      <c r="G133" s="84"/>
    </row>
    <row r="139" ht="12">
      <c r="C139" s="26"/>
    </row>
  </sheetData>
  <sheetProtection password="DAFF" sheet="1" objects="1" scenarios="1"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8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9"/>
  <sheetViews>
    <sheetView view="pageBreakPreview" zoomScale="85" zoomScaleSheetLayoutView="85" workbookViewId="0" topLeftCell="A67">
      <selection activeCell="AR44" sqref="AR44"/>
    </sheetView>
  </sheetViews>
  <sheetFormatPr defaultColWidth="9.28125" defaultRowHeight="12"/>
  <cols>
    <col min="1" max="1" width="15.00390625" style="1" customWidth="1"/>
    <col min="2" max="2" width="6.28125" style="1" customWidth="1"/>
    <col min="3" max="3" width="180.7109375" style="1" customWidth="1"/>
    <col min="4" max="4" width="11.28125" style="1" customWidth="1"/>
    <col min="5" max="5" width="14.7109375" style="1" customWidth="1"/>
    <col min="6" max="6" width="20.140625" style="1" customWidth="1"/>
    <col min="7" max="8" width="14.7109375" style="1" hidden="1" customWidth="1"/>
    <col min="9" max="9" width="20.00390625" style="72" hidden="1" customWidth="1"/>
    <col min="10" max="24" width="9.28125" style="1" hidden="1" customWidth="1"/>
    <col min="25" max="25" width="13.28125" style="1" hidden="1" customWidth="1"/>
    <col min="26" max="26" width="9.28125" style="1" hidden="1" customWidth="1"/>
    <col min="27" max="27" width="13.140625" style="1" hidden="1" customWidth="1"/>
    <col min="28" max="28" width="9.28125" style="1" hidden="1" customWidth="1"/>
    <col min="29" max="29" width="14.7109375" style="1" hidden="1" customWidth="1"/>
    <col min="30" max="30" width="6.28125" style="1" hidden="1" customWidth="1"/>
    <col min="31" max="31" width="13.28125" style="1" hidden="1" customWidth="1"/>
    <col min="32" max="32" width="9.28125" style="1" hidden="1" customWidth="1"/>
    <col min="33" max="33" width="10.421875" style="1" hidden="1" customWidth="1"/>
    <col min="34" max="38" width="9.28125" style="1" hidden="1" customWidth="1"/>
    <col min="39" max="16384" width="9.28125" style="1" customWidth="1"/>
  </cols>
  <sheetData>
    <row r="1" spans="25:33" ht="12">
      <c r="Y1" s="1" t="s">
        <v>51</v>
      </c>
      <c r="AA1" s="1" t="s">
        <v>52</v>
      </c>
      <c r="AC1" s="1" t="s">
        <v>3</v>
      </c>
      <c r="AE1" s="1" t="s">
        <v>4</v>
      </c>
      <c r="AG1" s="49" t="s">
        <v>111</v>
      </c>
    </row>
    <row r="3" ht="18.75">
      <c r="C3" s="2" t="s">
        <v>5</v>
      </c>
    </row>
    <row r="4" spans="1:3" ht="18.75">
      <c r="A4" s="3" t="s">
        <v>6</v>
      </c>
      <c r="C4" s="2"/>
    </row>
    <row r="5" spans="1:3" ht="18.75">
      <c r="A5" s="3"/>
      <c r="C5" s="2"/>
    </row>
    <row r="6" spans="1:7" ht="12">
      <c r="A6" s="11"/>
      <c r="B6" s="3"/>
      <c r="C6" s="32"/>
      <c r="D6" s="11"/>
      <c r="E6" s="3"/>
      <c r="F6" s="3"/>
      <c r="G6" s="3"/>
    </row>
    <row r="7" spans="1:2" ht="12">
      <c r="A7" s="5" t="s">
        <v>7</v>
      </c>
      <c r="B7" s="33" t="s">
        <v>53</v>
      </c>
    </row>
    <row r="8" spans="1:2" ht="12">
      <c r="A8" s="3"/>
      <c r="B8" s="3"/>
    </row>
    <row r="9" spans="1:9" ht="30">
      <c r="A9" s="1" t="s">
        <v>10</v>
      </c>
      <c r="C9" s="1" t="s">
        <v>0</v>
      </c>
      <c r="D9" s="1" t="s">
        <v>11</v>
      </c>
      <c r="E9" s="3" t="s">
        <v>219</v>
      </c>
      <c r="F9" s="74" t="s">
        <v>223</v>
      </c>
      <c r="G9" s="3" t="s">
        <v>220</v>
      </c>
      <c r="H9" s="3" t="s">
        <v>218</v>
      </c>
      <c r="I9" s="76" t="s">
        <v>222</v>
      </c>
    </row>
    <row r="10" spans="1:33" ht="12">
      <c r="A10" s="7">
        <v>2</v>
      </c>
      <c r="B10" s="8"/>
      <c r="C10" s="9" t="s">
        <v>159</v>
      </c>
      <c r="D10" s="7">
        <v>1</v>
      </c>
      <c r="E10" s="96">
        <v>0</v>
      </c>
      <c r="F10" s="71">
        <f>D10*E10</f>
        <v>0</v>
      </c>
      <c r="G10" s="71">
        <f>E10*1.15</f>
        <v>0</v>
      </c>
      <c r="H10" s="59">
        <v>8500</v>
      </c>
      <c r="I10" s="72">
        <f>D10*H10</f>
        <v>8500</v>
      </c>
      <c r="Y10" s="6">
        <v>3999</v>
      </c>
      <c r="AA10" s="6">
        <v>5398</v>
      </c>
      <c r="AC10" s="6">
        <v>6985</v>
      </c>
      <c r="AE10" s="6">
        <f aca="true" t="shared" si="0" ref="AE10">AVERAGE(Y10:AC10)</f>
        <v>5460.666666666667</v>
      </c>
      <c r="AG10" s="6">
        <f>AE10*1.1</f>
        <v>6006.7333333333345</v>
      </c>
    </row>
    <row r="11" spans="3:7" ht="45">
      <c r="C11" s="10" t="s">
        <v>31</v>
      </c>
      <c r="E11" s="71"/>
      <c r="F11" s="71"/>
      <c r="G11" s="71"/>
    </row>
    <row r="12" spans="3:33" ht="12">
      <c r="C12" s="28" t="s">
        <v>54</v>
      </c>
      <c r="D12" s="7">
        <v>1</v>
      </c>
      <c r="E12" s="96">
        <v>0</v>
      </c>
      <c r="F12" s="71">
        <f aca="true" t="shared" si="1" ref="F12:F70">D12*E12</f>
        <v>0</v>
      </c>
      <c r="G12" s="71">
        <f aca="true" t="shared" si="2" ref="G12:G70">E12*1.15</f>
        <v>0</v>
      </c>
      <c r="H12" s="59">
        <v>8250</v>
      </c>
      <c r="I12" s="72">
        <f>D12*H12</f>
        <v>8250</v>
      </c>
      <c r="Y12" s="6">
        <v>4200</v>
      </c>
      <c r="Z12" s="6"/>
      <c r="AA12" s="6">
        <v>3799</v>
      </c>
      <c r="AB12" s="6"/>
      <c r="AC12" s="6">
        <v>3790</v>
      </c>
      <c r="AE12" s="6">
        <f aca="true" t="shared" si="3" ref="AE12">AVERAGE(Y12:AC12)</f>
        <v>3929.6666666666665</v>
      </c>
      <c r="AG12" s="6">
        <f>AE12*1.1</f>
        <v>4322.633333333333</v>
      </c>
    </row>
    <row r="13" spans="3:7" ht="12">
      <c r="C13" s="10"/>
      <c r="E13" s="71"/>
      <c r="F13" s="71"/>
      <c r="G13" s="71"/>
    </row>
    <row r="14" spans="1:7" ht="12">
      <c r="A14" s="5" t="s">
        <v>7</v>
      </c>
      <c r="B14" s="33" t="s">
        <v>55</v>
      </c>
      <c r="E14" s="71"/>
      <c r="F14" s="71"/>
      <c r="G14" s="71"/>
    </row>
    <row r="15" spans="1:7" ht="12">
      <c r="A15" s="3"/>
      <c r="B15" s="3"/>
      <c r="E15" s="71"/>
      <c r="F15" s="71"/>
      <c r="G15" s="71"/>
    </row>
    <row r="16" spans="1:7" ht="12">
      <c r="A16" s="1" t="s">
        <v>10</v>
      </c>
      <c r="C16" s="1" t="s">
        <v>0</v>
      </c>
      <c r="D16" s="1" t="s">
        <v>11</v>
      </c>
      <c r="E16" s="71"/>
      <c r="F16" s="71"/>
      <c r="G16" s="71"/>
    </row>
    <row r="17" spans="1:33" ht="12">
      <c r="A17" s="7">
        <v>3</v>
      </c>
      <c r="B17" s="8"/>
      <c r="C17" s="9" t="s">
        <v>171</v>
      </c>
      <c r="D17" s="7">
        <v>2</v>
      </c>
      <c r="E17" s="96">
        <v>0</v>
      </c>
      <c r="F17" s="71">
        <f t="shared" si="1"/>
        <v>0</v>
      </c>
      <c r="G17" s="71">
        <f t="shared" si="2"/>
        <v>0</v>
      </c>
      <c r="H17" s="59">
        <v>13150</v>
      </c>
      <c r="I17" s="72">
        <f>D17*H17</f>
        <v>26300</v>
      </c>
      <c r="Y17" s="6">
        <v>6574</v>
      </c>
      <c r="AA17" s="6">
        <v>8620</v>
      </c>
      <c r="AC17" s="6">
        <v>6425</v>
      </c>
      <c r="AE17" s="18">
        <f aca="true" t="shared" si="4" ref="AE17:AE18">AVERAGE(Y17:AC17)</f>
        <v>7206.333333333333</v>
      </c>
      <c r="AG17" s="6">
        <f>AE17*1.1</f>
        <v>7926.966666666667</v>
      </c>
    </row>
    <row r="18" spans="3:33" ht="30">
      <c r="C18" s="19" t="s">
        <v>23</v>
      </c>
      <c r="D18" s="7">
        <v>2</v>
      </c>
      <c r="E18" s="96">
        <v>0</v>
      </c>
      <c r="F18" s="71">
        <f t="shared" si="1"/>
        <v>0</v>
      </c>
      <c r="G18" s="71">
        <f t="shared" si="2"/>
        <v>0</v>
      </c>
      <c r="H18" s="59">
        <v>4095</v>
      </c>
      <c r="I18" s="72">
        <f>D18*H18</f>
        <v>8190</v>
      </c>
      <c r="Y18" s="6">
        <v>1909</v>
      </c>
      <c r="AA18" s="6">
        <v>1690</v>
      </c>
      <c r="AC18" s="6">
        <v>1575</v>
      </c>
      <c r="AE18" s="6">
        <f t="shared" si="4"/>
        <v>1724.6666666666667</v>
      </c>
      <c r="AG18" s="6">
        <f>AE18*1.1</f>
        <v>1897.1333333333337</v>
      </c>
    </row>
    <row r="19" spans="3:31" ht="12">
      <c r="C19" s="20" t="s">
        <v>56</v>
      </c>
      <c r="D19" s="4"/>
      <c r="E19" s="71"/>
      <c r="F19" s="71"/>
      <c r="G19" s="71"/>
      <c r="AE19" s="6"/>
    </row>
    <row r="20" spans="3:8" ht="12">
      <c r="C20" s="10"/>
      <c r="D20" s="4"/>
      <c r="E20" s="71"/>
      <c r="F20" s="71"/>
      <c r="G20" s="71"/>
      <c r="H20" s="4"/>
    </row>
    <row r="21" spans="1:7" ht="12">
      <c r="A21" s="11"/>
      <c r="B21" s="3"/>
      <c r="C21" s="32"/>
      <c r="D21" s="11"/>
      <c r="E21" s="71"/>
      <c r="F21" s="71"/>
      <c r="G21" s="71"/>
    </row>
    <row r="22" spans="3:33" ht="12">
      <c r="C22" s="19"/>
      <c r="D22" s="11"/>
      <c r="E22" s="71"/>
      <c r="F22" s="71"/>
      <c r="G22" s="71"/>
      <c r="AG22" s="6"/>
    </row>
    <row r="23" spans="1:33" ht="12">
      <c r="A23" s="7">
        <v>4</v>
      </c>
      <c r="B23" s="8"/>
      <c r="C23" s="9" t="s">
        <v>158</v>
      </c>
      <c r="D23" s="7">
        <v>2</v>
      </c>
      <c r="E23" s="96">
        <v>0</v>
      </c>
      <c r="F23" s="71">
        <f t="shared" si="1"/>
        <v>0</v>
      </c>
      <c r="G23" s="71">
        <f t="shared" si="2"/>
        <v>0</v>
      </c>
      <c r="H23" s="14">
        <v>9900</v>
      </c>
      <c r="I23" s="72">
        <f aca="true" t="shared" si="5" ref="I23:I24">D23*H23</f>
        <v>19800</v>
      </c>
      <c r="Y23" s="6">
        <v>4838</v>
      </c>
      <c r="AA23" s="6">
        <v>4800</v>
      </c>
      <c r="AC23" s="6">
        <v>4890</v>
      </c>
      <c r="AE23" s="6">
        <f aca="true" t="shared" si="6" ref="AE23">AVERAGE(Y23:AC23)</f>
        <v>4842.666666666667</v>
      </c>
      <c r="AG23" s="6">
        <f aca="true" t="shared" si="7" ref="AG23:AG84">AE23*1.1</f>
        <v>5326.933333333334</v>
      </c>
    </row>
    <row r="24" spans="3:33" ht="12">
      <c r="C24" s="19" t="s">
        <v>25</v>
      </c>
      <c r="D24" s="11">
        <v>1</v>
      </c>
      <c r="E24" s="96">
        <v>0</v>
      </c>
      <c r="F24" s="71">
        <f t="shared" si="1"/>
        <v>0</v>
      </c>
      <c r="G24" s="71">
        <f t="shared" si="2"/>
        <v>0</v>
      </c>
      <c r="H24" s="60">
        <v>9750</v>
      </c>
      <c r="I24" s="72">
        <f t="shared" si="5"/>
        <v>9750</v>
      </c>
      <c r="AG24" s="6"/>
    </row>
    <row r="25" spans="3:33" ht="12">
      <c r="C25" s="22" t="s">
        <v>26</v>
      </c>
      <c r="D25" s="4"/>
      <c r="E25" s="97"/>
      <c r="F25" s="71"/>
      <c r="G25" s="71"/>
      <c r="AG25" s="6"/>
    </row>
    <row r="26" spans="3:33" ht="12">
      <c r="C26" s="1" t="s">
        <v>27</v>
      </c>
      <c r="E26" s="71"/>
      <c r="F26" s="71"/>
      <c r="G26" s="71"/>
      <c r="AG26" s="6"/>
    </row>
    <row r="27" spans="3:33" ht="12">
      <c r="C27" s="1" t="s">
        <v>28</v>
      </c>
      <c r="E27" s="71"/>
      <c r="F27" s="71"/>
      <c r="G27" s="71"/>
      <c r="AG27" s="6"/>
    </row>
    <row r="28" spans="1:33" ht="12">
      <c r="A28" s="23"/>
      <c r="B28" s="24"/>
      <c r="C28" s="1" t="s">
        <v>29</v>
      </c>
      <c r="D28" s="23"/>
      <c r="E28" s="71"/>
      <c r="F28" s="71"/>
      <c r="G28" s="71"/>
      <c r="AG28" s="6"/>
    </row>
    <row r="29" spans="1:33" ht="12">
      <c r="A29" s="16"/>
      <c r="B29" s="16"/>
      <c r="C29" s="16"/>
      <c r="D29" s="17"/>
      <c r="E29" s="71"/>
      <c r="F29" s="71"/>
      <c r="G29" s="71"/>
      <c r="AG29" s="6"/>
    </row>
    <row r="30" spans="1:33" ht="12">
      <c r="A30" s="16"/>
      <c r="B30" s="16"/>
      <c r="C30" s="16"/>
      <c r="D30" s="16"/>
      <c r="E30" s="71"/>
      <c r="F30" s="71"/>
      <c r="G30" s="71"/>
      <c r="AG30" s="6"/>
    </row>
    <row r="31" spans="1:33" ht="12">
      <c r="A31" s="7">
        <v>5</v>
      </c>
      <c r="B31" s="8"/>
      <c r="C31" s="9" t="s">
        <v>57</v>
      </c>
      <c r="D31" s="7">
        <v>2</v>
      </c>
      <c r="E31" s="96">
        <v>0</v>
      </c>
      <c r="F31" s="71">
        <f t="shared" si="1"/>
        <v>0</v>
      </c>
      <c r="G31" s="71">
        <f t="shared" si="2"/>
        <v>0</v>
      </c>
      <c r="H31" s="59">
        <v>2536</v>
      </c>
      <c r="I31" s="72">
        <f>D31*H31</f>
        <v>5072</v>
      </c>
      <c r="Y31" s="6">
        <v>1964</v>
      </c>
      <c r="AA31" s="6">
        <v>1990</v>
      </c>
      <c r="AC31" s="6">
        <v>2963</v>
      </c>
      <c r="AE31" s="6">
        <f aca="true" t="shared" si="8" ref="AE31">AVERAGE(Y31:AC31)</f>
        <v>2305.6666666666665</v>
      </c>
      <c r="AG31" s="6">
        <f t="shared" si="7"/>
        <v>2536.2333333333336</v>
      </c>
    </row>
    <row r="32" spans="3:33" ht="12">
      <c r="C32" s="1" t="s">
        <v>21</v>
      </c>
      <c r="D32" s="4"/>
      <c r="E32" s="71"/>
      <c r="F32" s="71"/>
      <c r="G32" s="71"/>
      <c r="AG32" s="6"/>
    </row>
    <row r="33" spans="5:33" ht="12">
      <c r="E33" s="71"/>
      <c r="F33" s="71"/>
      <c r="G33" s="71"/>
      <c r="AG33" s="6"/>
    </row>
    <row r="34" spans="3:33" ht="12">
      <c r="C34" s="98" t="s">
        <v>227</v>
      </c>
      <c r="E34" s="71"/>
      <c r="F34" s="71"/>
      <c r="G34" s="71"/>
      <c r="AG34" s="6"/>
    </row>
    <row r="35" spans="1:33" ht="12">
      <c r="A35" s="7">
        <v>6</v>
      </c>
      <c r="B35" s="8"/>
      <c r="C35" s="9" t="s">
        <v>172</v>
      </c>
      <c r="D35" s="7">
        <v>1</v>
      </c>
      <c r="E35" s="96">
        <v>0</v>
      </c>
      <c r="F35" s="71">
        <f t="shared" si="1"/>
        <v>0</v>
      </c>
      <c r="G35" s="71">
        <f t="shared" si="2"/>
        <v>0</v>
      </c>
      <c r="H35" s="59">
        <v>6400</v>
      </c>
      <c r="I35" s="72">
        <f>D35*H35</f>
        <v>6400</v>
      </c>
      <c r="Y35" s="6">
        <v>4012</v>
      </c>
      <c r="AA35" s="6">
        <v>5955</v>
      </c>
      <c r="AC35" s="6">
        <v>4591</v>
      </c>
      <c r="AE35" s="18">
        <f>AVERAGE(Y35:AC35)</f>
        <v>4852.666666666667</v>
      </c>
      <c r="AG35" s="6">
        <f t="shared" si="7"/>
        <v>5337.933333333334</v>
      </c>
    </row>
    <row r="36" spans="3:33" ht="12">
      <c r="C36" s="19" t="s">
        <v>58</v>
      </c>
      <c r="D36" s="4"/>
      <c r="E36" s="71"/>
      <c r="F36" s="71"/>
      <c r="G36" s="71"/>
      <c r="AD36" s="34"/>
      <c r="AE36" s="18"/>
      <c r="AG36" s="6"/>
    </row>
    <row r="37" spans="5:33" ht="12">
      <c r="E37" s="71"/>
      <c r="F37" s="71"/>
      <c r="G37" s="71"/>
      <c r="AD37" s="34"/>
      <c r="AE37" s="18"/>
      <c r="AG37" s="6"/>
    </row>
    <row r="38" spans="1:33" ht="12">
      <c r="A38" s="11"/>
      <c r="B38" s="3"/>
      <c r="C38" s="32"/>
      <c r="D38" s="11"/>
      <c r="E38" s="71"/>
      <c r="F38" s="71"/>
      <c r="G38" s="71"/>
      <c r="AD38" s="34"/>
      <c r="AE38" s="18"/>
      <c r="AG38" s="6"/>
    </row>
    <row r="39" spans="3:33" ht="12">
      <c r="C39" s="19"/>
      <c r="D39" s="11"/>
      <c r="E39" s="71"/>
      <c r="F39" s="71"/>
      <c r="G39" s="71"/>
      <c r="AD39" s="34"/>
      <c r="AE39" s="18"/>
      <c r="AG39" s="6"/>
    </row>
    <row r="40" spans="3:33" ht="23.25" customHeight="1">
      <c r="C40" s="22"/>
      <c r="D40" s="4"/>
      <c r="E40" s="71"/>
      <c r="F40" s="71"/>
      <c r="G40" s="71"/>
      <c r="AD40" s="34"/>
      <c r="AE40" s="18"/>
      <c r="AG40" s="6"/>
    </row>
    <row r="41" spans="1:33" ht="12">
      <c r="A41" s="5" t="s">
        <v>7</v>
      </c>
      <c r="B41" s="33" t="s">
        <v>59</v>
      </c>
      <c r="E41" s="71"/>
      <c r="F41" s="71"/>
      <c r="G41" s="71"/>
      <c r="AD41" s="34"/>
      <c r="AE41" s="18"/>
      <c r="AG41" s="6"/>
    </row>
    <row r="42" spans="1:33" ht="12">
      <c r="A42" s="3"/>
      <c r="B42" s="3"/>
      <c r="E42" s="71"/>
      <c r="F42" s="71"/>
      <c r="G42" s="71"/>
      <c r="AD42" s="34"/>
      <c r="AE42" s="18"/>
      <c r="AG42" s="6"/>
    </row>
    <row r="43" spans="1:33" ht="12">
      <c r="A43" s="1" t="s">
        <v>10</v>
      </c>
      <c r="C43" s="1" t="s">
        <v>0</v>
      </c>
      <c r="D43" s="1" t="s">
        <v>11</v>
      </c>
      <c r="E43" s="71"/>
      <c r="F43" s="71"/>
      <c r="G43" s="71"/>
      <c r="AD43" s="34"/>
      <c r="AE43" s="18"/>
      <c r="AG43" s="6"/>
    </row>
    <row r="44" spans="1:33" ht="12">
      <c r="A44" s="7">
        <v>8</v>
      </c>
      <c r="B44" s="8"/>
      <c r="C44" s="9" t="s">
        <v>173</v>
      </c>
      <c r="D44" s="7">
        <v>1</v>
      </c>
      <c r="E44" s="96">
        <v>0</v>
      </c>
      <c r="F44" s="71">
        <f t="shared" si="1"/>
        <v>0</v>
      </c>
      <c r="G44" s="71">
        <f t="shared" si="2"/>
        <v>0</v>
      </c>
      <c r="H44" s="59">
        <v>13150</v>
      </c>
      <c r="I44" s="72">
        <f>D44*H44</f>
        <v>13150</v>
      </c>
      <c r="Y44" s="6">
        <v>6574</v>
      </c>
      <c r="AA44" s="6">
        <v>8620</v>
      </c>
      <c r="AC44" s="6">
        <v>6425</v>
      </c>
      <c r="AE44" s="18">
        <f aca="true" t="shared" si="9" ref="AE44:AE45">AVERAGE(Y44:AC44)</f>
        <v>7206.333333333333</v>
      </c>
      <c r="AG44" s="6">
        <f t="shared" si="7"/>
        <v>7926.966666666667</v>
      </c>
    </row>
    <row r="45" spans="3:33" ht="30">
      <c r="C45" s="19" t="s">
        <v>23</v>
      </c>
      <c r="D45" s="7">
        <v>1</v>
      </c>
      <c r="E45" s="96">
        <v>0</v>
      </c>
      <c r="F45" s="71">
        <f t="shared" si="1"/>
        <v>0</v>
      </c>
      <c r="G45" s="71">
        <f t="shared" si="2"/>
        <v>0</v>
      </c>
      <c r="H45" s="59">
        <v>4095</v>
      </c>
      <c r="I45" s="72">
        <f>D45*H45</f>
        <v>4095</v>
      </c>
      <c r="Y45" s="6">
        <v>1660</v>
      </c>
      <c r="AA45" s="6">
        <v>1690</v>
      </c>
      <c r="AC45" s="6">
        <v>1575</v>
      </c>
      <c r="AE45" s="6">
        <f t="shared" si="9"/>
        <v>1641.6666666666667</v>
      </c>
      <c r="AG45" s="6">
        <f t="shared" si="7"/>
        <v>1805.8333333333335</v>
      </c>
    </row>
    <row r="46" spans="3:33" ht="12">
      <c r="C46" s="20" t="s">
        <v>56</v>
      </c>
      <c r="D46" s="4"/>
      <c r="E46" s="71"/>
      <c r="F46" s="71"/>
      <c r="G46" s="71"/>
      <c r="AC46" s="34"/>
      <c r="AD46" s="34"/>
      <c r="AE46" s="18"/>
      <c r="AG46" s="6"/>
    </row>
    <row r="47" spans="5:33" ht="12">
      <c r="E47" s="71"/>
      <c r="F47" s="71"/>
      <c r="G47" s="71"/>
      <c r="AC47" s="34"/>
      <c r="AD47" s="34"/>
      <c r="AE47" s="18"/>
      <c r="AG47" s="6"/>
    </row>
    <row r="48" spans="1:33" ht="12">
      <c r="A48" s="7">
        <v>9</v>
      </c>
      <c r="B48" s="8"/>
      <c r="C48" s="9" t="s">
        <v>60</v>
      </c>
      <c r="D48" s="7">
        <v>1</v>
      </c>
      <c r="E48" s="96">
        <v>0</v>
      </c>
      <c r="F48" s="71">
        <f t="shared" si="1"/>
        <v>0</v>
      </c>
      <c r="G48" s="71">
        <f t="shared" si="2"/>
        <v>0</v>
      </c>
      <c r="H48" s="59">
        <v>16500</v>
      </c>
      <c r="I48" s="72">
        <f>D48*H48</f>
        <v>16500</v>
      </c>
      <c r="Y48" s="6">
        <v>14000</v>
      </c>
      <c r="AC48" s="34"/>
      <c r="AD48" s="34"/>
      <c r="AE48" s="18">
        <f aca="true" t="shared" si="10" ref="AE48:AE50">AVERAGE(Y48:AC48)</f>
        <v>14000</v>
      </c>
      <c r="AG48" s="6">
        <f>AE48*1.1</f>
        <v>15400.000000000002</v>
      </c>
    </row>
    <row r="49" spans="3:33" ht="12">
      <c r="C49" s="19"/>
      <c r="E49" s="71"/>
      <c r="F49" s="71"/>
      <c r="G49" s="71"/>
      <c r="AC49" s="34"/>
      <c r="AD49" s="34"/>
      <c r="AE49" s="18"/>
      <c r="AG49" s="6"/>
    </row>
    <row r="50" spans="1:33" ht="12">
      <c r="A50" s="50">
        <v>31</v>
      </c>
      <c r="B50" s="8"/>
      <c r="C50" s="51" t="s">
        <v>73</v>
      </c>
      <c r="D50" s="7">
        <v>1</v>
      </c>
      <c r="E50" s="96">
        <v>0</v>
      </c>
      <c r="F50" s="71">
        <f t="shared" si="1"/>
        <v>0</v>
      </c>
      <c r="G50" s="71">
        <f t="shared" si="2"/>
        <v>0</v>
      </c>
      <c r="H50" s="59">
        <v>1200</v>
      </c>
      <c r="I50" s="72">
        <f>D50*H50</f>
        <v>1200</v>
      </c>
      <c r="Y50" s="6">
        <v>734</v>
      </c>
      <c r="AA50" s="1">
        <v>851</v>
      </c>
      <c r="AC50" s="34">
        <v>1400</v>
      </c>
      <c r="AD50" s="34"/>
      <c r="AE50" s="18">
        <f t="shared" si="10"/>
        <v>995</v>
      </c>
      <c r="AG50" s="6">
        <f t="shared" si="7"/>
        <v>1094.5</v>
      </c>
    </row>
    <row r="51" spans="3:33" ht="12">
      <c r="C51" s="52" t="s">
        <v>228</v>
      </c>
      <c r="E51" s="71"/>
      <c r="F51" s="71"/>
      <c r="G51" s="71"/>
      <c r="AC51" s="34"/>
      <c r="AD51" s="34"/>
      <c r="AE51" s="18"/>
      <c r="AG51" s="6"/>
    </row>
    <row r="52" spans="3:33" ht="12">
      <c r="C52" s="22"/>
      <c r="D52" s="4"/>
      <c r="E52" s="71"/>
      <c r="F52" s="71"/>
      <c r="G52" s="71"/>
      <c r="AC52" s="34"/>
      <c r="AD52" s="34"/>
      <c r="AE52" s="18"/>
      <c r="AG52" s="6"/>
    </row>
    <row r="53" spans="1:33" ht="12">
      <c r="A53" s="5" t="s">
        <v>61</v>
      </c>
      <c r="B53" s="3"/>
      <c r="E53" s="71"/>
      <c r="F53" s="71"/>
      <c r="G53" s="71"/>
      <c r="AC53" s="34"/>
      <c r="AD53" s="34"/>
      <c r="AE53" s="18"/>
      <c r="AG53" s="6"/>
    </row>
    <row r="54" spans="1:33" ht="12">
      <c r="A54" s="5" t="s">
        <v>7</v>
      </c>
      <c r="B54" s="33" t="s">
        <v>62</v>
      </c>
      <c r="E54" s="71"/>
      <c r="F54" s="71"/>
      <c r="G54" s="71"/>
      <c r="AC54" s="34"/>
      <c r="AD54" s="34"/>
      <c r="AE54" s="18"/>
      <c r="AG54" s="6"/>
    </row>
    <row r="55" spans="1:33" ht="12">
      <c r="A55" s="3"/>
      <c r="B55" s="3"/>
      <c r="E55" s="71"/>
      <c r="F55" s="71"/>
      <c r="G55" s="71"/>
      <c r="AC55" s="34"/>
      <c r="AD55" s="34"/>
      <c r="AE55" s="18"/>
      <c r="AG55" s="6"/>
    </row>
    <row r="56" spans="1:33" ht="12">
      <c r="A56" s="1" t="s">
        <v>10</v>
      </c>
      <c r="C56" s="1" t="s">
        <v>0</v>
      </c>
      <c r="D56" s="1" t="s">
        <v>11</v>
      </c>
      <c r="E56" s="71"/>
      <c r="F56" s="71"/>
      <c r="G56" s="71"/>
      <c r="AC56" s="34"/>
      <c r="AD56" s="34"/>
      <c r="AE56" s="18"/>
      <c r="AG56" s="6"/>
    </row>
    <row r="57" spans="1:33" ht="12">
      <c r="A57" s="7">
        <v>13</v>
      </c>
      <c r="B57" s="8"/>
      <c r="C57" s="9" t="s">
        <v>63</v>
      </c>
      <c r="D57" s="7">
        <v>2</v>
      </c>
      <c r="E57" s="96">
        <v>0</v>
      </c>
      <c r="F57" s="71">
        <f t="shared" si="1"/>
        <v>0</v>
      </c>
      <c r="G57" s="71">
        <f t="shared" si="2"/>
        <v>0</v>
      </c>
      <c r="H57" s="59">
        <v>9750</v>
      </c>
      <c r="I57" s="72">
        <f>D57*H57</f>
        <v>19500</v>
      </c>
      <c r="Y57" s="6">
        <v>4329</v>
      </c>
      <c r="AA57" s="6">
        <v>4990</v>
      </c>
      <c r="AC57" s="18">
        <v>5784</v>
      </c>
      <c r="AD57" s="34"/>
      <c r="AE57" s="18">
        <f>AVERAGE(Y57:AC57)</f>
        <v>5034.333333333333</v>
      </c>
      <c r="AG57" s="6">
        <f t="shared" si="7"/>
        <v>5537.766666666666</v>
      </c>
    </row>
    <row r="58" spans="3:33" ht="12">
      <c r="C58" s="65" t="s">
        <v>174</v>
      </c>
      <c r="E58" s="71"/>
      <c r="F58" s="71"/>
      <c r="G58" s="71"/>
      <c r="AC58" s="34"/>
      <c r="AD58" s="34"/>
      <c r="AE58" s="18"/>
      <c r="AG58" s="6"/>
    </row>
    <row r="59" spans="1:33" ht="12">
      <c r="A59" s="3"/>
      <c r="B59" s="3"/>
      <c r="C59" s="65" t="s">
        <v>175</v>
      </c>
      <c r="E59" s="71"/>
      <c r="F59" s="71"/>
      <c r="G59" s="71"/>
      <c r="AC59" s="34"/>
      <c r="AD59" s="34"/>
      <c r="AE59" s="18"/>
      <c r="AG59" s="6"/>
    </row>
    <row r="60" spans="1:33" ht="12">
      <c r="A60" s="3"/>
      <c r="B60" s="3"/>
      <c r="C60" s="10"/>
      <c r="E60" s="71"/>
      <c r="F60" s="71"/>
      <c r="G60" s="71"/>
      <c r="AC60" s="34"/>
      <c r="AD60" s="34"/>
      <c r="AE60" s="18"/>
      <c r="AG60" s="6"/>
    </row>
    <row r="61" spans="1:33" ht="12">
      <c r="A61" s="3"/>
      <c r="B61" s="3"/>
      <c r="C61" s="10"/>
      <c r="E61" s="71"/>
      <c r="F61" s="71"/>
      <c r="G61" s="71"/>
      <c r="AC61" s="34"/>
      <c r="AD61" s="34"/>
      <c r="AE61" s="18"/>
      <c r="AG61" s="6"/>
    </row>
    <row r="62" spans="1:33" ht="12">
      <c r="A62" s="5" t="s">
        <v>7</v>
      </c>
      <c r="B62" s="33" t="s">
        <v>64</v>
      </c>
      <c r="E62" s="71"/>
      <c r="F62" s="71"/>
      <c r="G62" s="71"/>
      <c r="AC62" s="34"/>
      <c r="AD62" s="34"/>
      <c r="AE62" s="18"/>
      <c r="AG62" s="6"/>
    </row>
    <row r="63" spans="1:33" ht="12">
      <c r="A63" s="3"/>
      <c r="B63" s="3" t="s">
        <v>65</v>
      </c>
      <c r="E63" s="71"/>
      <c r="F63" s="71"/>
      <c r="G63" s="71"/>
      <c r="AC63" s="34"/>
      <c r="AD63" s="34"/>
      <c r="AE63" s="18"/>
      <c r="AG63" s="6"/>
    </row>
    <row r="64" spans="1:33" ht="12">
      <c r="A64" s="3"/>
      <c r="B64" s="3" t="s">
        <v>66</v>
      </c>
      <c r="E64" s="71"/>
      <c r="F64" s="71"/>
      <c r="G64" s="71"/>
      <c r="AC64" s="34"/>
      <c r="AD64" s="34"/>
      <c r="AE64" s="18"/>
      <c r="AG64" s="6"/>
    </row>
    <row r="65" spans="1:33" ht="12">
      <c r="A65" s="3"/>
      <c r="B65" s="3" t="s">
        <v>67</v>
      </c>
      <c r="E65" s="71"/>
      <c r="F65" s="71"/>
      <c r="G65" s="71"/>
      <c r="AC65" s="34"/>
      <c r="AD65" s="34"/>
      <c r="AE65" s="18"/>
      <c r="AG65" s="6"/>
    </row>
    <row r="66" spans="1:33" ht="12">
      <c r="A66" s="3"/>
      <c r="B66" s="3" t="s">
        <v>68</v>
      </c>
      <c r="E66" s="71"/>
      <c r="F66" s="71"/>
      <c r="G66" s="71"/>
      <c r="AC66" s="34"/>
      <c r="AD66" s="34"/>
      <c r="AE66" s="18"/>
      <c r="AG66" s="6"/>
    </row>
    <row r="67" spans="1:33" ht="12">
      <c r="A67" s="3"/>
      <c r="B67" s="3" t="s">
        <v>69</v>
      </c>
      <c r="E67" s="71"/>
      <c r="F67" s="71"/>
      <c r="G67" s="71"/>
      <c r="AC67" s="34"/>
      <c r="AD67" s="34"/>
      <c r="AE67" s="18"/>
      <c r="AG67" s="6"/>
    </row>
    <row r="68" spans="1:33" ht="12">
      <c r="A68" s="3"/>
      <c r="B68" s="3"/>
      <c r="E68" s="71"/>
      <c r="F68" s="71"/>
      <c r="G68" s="71"/>
      <c r="AC68" s="34"/>
      <c r="AD68" s="34"/>
      <c r="AE68" s="18"/>
      <c r="AG68" s="6"/>
    </row>
    <row r="69" spans="1:33" ht="12">
      <c r="A69" s="1" t="s">
        <v>10</v>
      </c>
      <c r="C69" s="1" t="s">
        <v>0</v>
      </c>
      <c r="E69" s="71"/>
      <c r="F69" s="71"/>
      <c r="G69" s="71"/>
      <c r="AC69" s="34"/>
      <c r="AD69" s="34"/>
      <c r="AE69" s="18"/>
      <c r="AG69" s="6"/>
    </row>
    <row r="70" spans="1:33" ht="12">
      <c r="A70" s="7">
        <v>16</v>
      </c>
      <c r="B70" s="8"/>
      <c r="C70" s="9" t="s">
        <v>176</v>
      </c>
      <c r="D70" s="7">
        <v>6</v>
      </c>
      <c r="E70" s="96">
        <v>0</v>
      </c>
      <c r="F70" s="71">
        <f t="shared" si="1"/>
        <v>0</v>
      </c>
      <c r="G70" s="71">
        <f t="shared" si="2"/>
        <v>0</v>
      </c>
      <c r="H70" s="59">
        <v>21400</v>
      </c>
      <c r="I70" s="72">
        <f>D70*H70</f>
        <v>128400</v>
      </c>
      <c r="Y70" s="18">
        <v>13503</v>
      </c>
      <c r="Z70" s="34"/>
      <c r="AA70" s="18">
        <v>14915</v>
      </c>
      <c r="AB70" s="34"/>
      <c r="AC70" s="18">
        <v>15867</v>
      </c>
      <c r="AD70" s="34"/>
      <c r="AE70" s="18">
        <f aca="true" t="shared" si="11" ref="AE70">AVERAGE(Y70:AC70)</f>
        <v>14761.666666666666</v>
      </c>
      <c r="AG70" s="6">
        <f t="shared" si="7"/>
        <v>16237.833333333334</v>
      </c>
    </row>
    <row r="71" spans="1:33" ht="12">
      <c r="A71" s="11"/>
      <c r="B71" s="3"/>
      <c r="C71" s="55" t="s">
        <v>112</v>
      </c>
      <c r="D71" s="53"/>
      <c r="E71" s="71"/>
      <c r="F71" s="71"/>
      <c r="G71" s="71"/>
      <c r="H71" s="53"/>
      <c r="AC71" s="34"/>
      <c r="AD71" s="34"/>
      <c r="AE71" s="18"/>
      <c r="AG71" s="6"/>
    </row>
    <row r="72" spans="3:33" ht="12">
      <c r="C72" s="55" t="s">
        <v>113</v>
      </c>
      <c r="D72" s="11"/>
      <c r="E72" s="71"/>
      <c r="F72" s="71"/>
      <c r="G72" s="71"/>
      <c r="H72" s="53"/>
      <c r="AC72" s="34"/>
      <c r="AD72" s="34"/>
      <c r="AE72" s="18"/>
      <c r="AG72" s="6"/>
    </row>
    <row r="73" spans="3:33" ht="12">
      <c r="C73" s="68" t="s">
        <v>216</v>
      </c>
      <c r="D73" s="54"/>
      <c r="E73" s="71"/>
      <c r="F73" s="71"/>
      <c r="G73" s="71"/>
      <c r="H73" s="53"/>
      <c r="AC73" s="34"/>
      <c r="AD73" s="34"/>
      <c r="AE73" s="18"/>
      <c r="AG73" s="6"/>
    </row>
    <row r="74" spans="3:33" ht="12">
      <c r="C74" s="68" t="s">
        <v>215</v>
      </c>
      <c r="D74" s="53"/>
      <c r="E74" s="71"/>
      <c r="F74" s="71"/>
      <c r="G74" s="71"/>
      <c r="H74" s="53"/>
      <c r="AC74" s="34"/>
      <c r="AD74" s="34"/>
      <c r="AE74" s="18"/>
      <c r="AG74" s="6"/>
    </row>
    <row r="75" spans="4:33" ht="12">
      <c r="D75" s="1" t="s">
        <v>11</v>
      </c>
      <c r="E75" s="71"/>
      <c r="F75" s="71"/>
      <c r="G75" s="71"/>
      <c r="AC75" s="34"/>
      <c r="AD75" s="34"/>
      <c r="AE75" s="18"/>
      <c r="AG75" s="6"/>
    </row>
    <row r="76" spans="1:33" ht="12">
      <c r="A76" s="7">
        <v>17</v>
      </c>
      <c r="B76" s="8"/>
      <c r="C76" s="9" t="s">
        <v>177</v>
      </c>
      <c r="D76" s="7">
        <v>6</v>
      </c>
      <c r="E76" s="96">
        <v>0</v>
      </c>
      <c r="F76" s="71">
        <f aca="true" t="shared" si="12" ref="F76:F138">D76*E76</f>
        <v>0</v>
      </c>
      <c r="G76" s="71">
        <f aca="true" t="shared" si="13" ref="G76:G138">E76*1.15</f>
        <v>0</v>
      </c>
      <c r="H76" s="59">
        <v>19250</v>
      </c>
      <c r="I76" s="72">
        <f>D76*H76</f>
        <v>115500</v>
      </c>
      <c r="Y76" s="6">
        <v>12161</v>
      </c>
      <c r="AA76" s="6">
        <v>12314</v>
      </c>
      <c r="AC76" s="18">
        <v>11156</v>
      </c>
      <c r="AD76" s="34"/>
      <c r="AE76" s="18">
        <f aca="true" t="shared" si="14" ref="AE76">AVERAGE(Y76:AC76)</f>
        <v>11877</v>
      </c>
      <c r="AG76" s="6">
        <f t="shared" si="7"/>
        <v>13064.7</v>
      </c>
    </row>
    <row r="77" spans="1:33" ht="12">
      <c r="A77" s="11"/>
      <c r="B77" s="3"/>
      <c r="C77" s="55" t="s">
        <v>114</v>
      </c>
      <c r="D77" s="11"/>
      <c r="E77" s="71"/>
      <c r="F77" s="71"/>
      <c r="G77" s="71"/>
      <c r="AC77" s="34"/>
      <c r="AD77" s="34"/>
      <c r="AE77" s="18"/>
      <c r="AG77" s="6"/>
    </row>
    <row r="78" spans="3:33" ht="12">
      <c r="C78" s="55" t="s">
        <v>115</v>
      </c>
      <c r="D78" s="4"/>
      <c r="E78" s="71"/>
      <c r="F78" s="71"/>
      <c r="G78" s="71"/>
      <c r="AC78" s="34"/>
      <c r="AD78" s="34"/>
      <c r="AE78" s="18"/>
      <c r="AG78" s="6"/>
    </row>
    <row r="79" spans="3:33" ht="12">
      <c r="C79" s="55" t="s">
        <v>116</v>
      </c>
      <c r="E79" s="71"/>
      <c r="F79" s="71"/>
      <c r="G79" s="71"/>
      <c r="AC79" s="34"/>
      <c r="AD79" s="34"/>
      <c r="AE79" s="18"/>
      <c r="AG79" s="6"/>
    </row>
    <row r="80" spans="3:33" ht="12">
      <c r="C80" s="35"/>
      <c r="D80" s="1" t="s">
        <v>11</v>
      </c>
      <c r="E80" s="71"/>
      <c r="F80" s="71"/>
      <c r="G80" s="71"/>
      <c r="AC80" s="34"/>
      <c r="AD80" s="34"/>
      <c r="AE80" s="18"/>
      <c r="AG80" s="6"/>
    </row>
    <row r="81" spans="1:33" ht="12">
      <c r="A81" s="7">
        <v>18</v>
      </c>
      <c r="B81" s="8"/>
      <c r="C81" s="9" t="s">
        <v>178</v>
      </c>
      <c r="D81" s="7">
        <v>6</v>
      </c>
      <c r="E81" s="96">
        <v>0</v>
      </c>
      <c r="F81" s="71">
        <f t="shared" si="12"/>
        <v>0</v>
      </c>
      <c r="G81" s="71">
        <f t="shared" si="13"/>
        <v>0</v>
      </c>
      <c r="H81" s="59">
        <v>8400</v>
      </c>
      <c r="I81" s="72">
        <f>D81*H81</f>
        <v>50400</v>
      </c>
      <c r="Y81" s="6">
        <v>11156</v>
      </c>
      <c r="AA81" s="6">
        <v>10495</v>
      </c>
      <c r="AC81" s="6">
        <v>10945</v>
      </c>
      <c r="AD81" s="34"/>
      <c r="AE81" s="18">
        <f aca="true" t="shared" si="15" ref="AE81">AVERAGE(Y81:AC81)</f>
        <v>10865.333333333334</v>
      </c>
      <c r="AG81" s="6">
        <f t="shared" si="7"/>
        <v>11951.866666666669</v>
      </c>
    </row>
    <row r="82" spans="1:33" ht="12">
      <c r="A82" s="11"/>
      <c r="B82" s="3"/>
      <c r="C82" s="56" t="s">
        <v>138</v>
      </c>
      <c r="D82" s="11"/>
      <c r="E82" s="71"/>
      <c r="F82" s="71"/>
      <c r="G82" s="71"/>
      <c r="AC82" s="34"/>
      <c r="AD82" s="34"/>
      <c r="AE82" s="18"/>
      <c r="AG82" s="6"/>
    </row>
    <row r="83" spans="3:33" ht="12">
      <c r="C83" s="35"/>
      <c r="D83" s="1" t="s">
        <v>11</v>
      </c>
      <c r="E83" s="71"/>
      <c r="F83" s="71"/>
      <c r="G83" s="71"/>
      <c r="AC83" s="34"/>
      <c r="AD83" s="34"/>
      <c r="AE83" s="18"/>
      <c r="AG83" s="6"/>
    </row>
    <row r="84" spans="1:33" ht="12">
      <c r="A84" s="7">
        <v>19</v>
      </c>
      <c r="B84" s="8"/>
      <c r="C84" s="9" t="s">
        <v>179</v>
      </c>
      <c r="D84" s="7">
        <v>6</v>
      </c>
      <c r="E84" s="96">
        <v>0</v>
      </c>
      <c r="F84" s="71">
        <f t="shared" si="12"/>
        <v>0</v>
      </c>
      <c r="G84" s="71">
        <f t="shared" si="13"/>
        <v>0</v>
      </c>
      <c r="H84" s="14">
        <v>500</v>
      </c>
      <c r="I84" s="72">
        <f>D84*H84</f>
        <v>3000</v>
      </c>
      <c r="Y84" s="6">
        <v>1840</v>
      </c>
      <c r="AA84" s="6">
        <v>1409</v>
      </c>
      <c r="AC84" s="34">
        <v>1854.5</v>
      </c>
      <c r="AD84" s="34"/>
      <c r="AE84" s="18">
        <f>AVERAGE(Y84:AC84)</f>
        <v>1701.1666666666667</v>
      </c>
      <c r="AG84" s="6">
        <f t="shared" si="7"/>
        <v>1871.2833333333335</v>
      </c>
    </row>
    <row r="85" spans="1:33" ht="12">
      <c r="A85" s="11"/>
      <c r="B85" s="3"/>
      <c r="C85" s="55" t="s">
        <v>117</v>
      </c>
      <c r="D85" s="11"/>
      <c r="E85" s="71"/>
      <c r="F85" s="71"/>
      <c r="G85" s="71"/>
      <c r="AC85" s="34"/>
      <c r="AD85" s="34"/>
      <c r="AE85" s="18"/>
      <c r="AG85" s="6"/>
    </row>
    <row r="86" spans="3:33" ht="12">
      <c r="C86" s="35"/>
      <c r="D86" s="1" t="s">
        <v>11</v>
      </c>
      <c r="E86" s="71"/>
      <c r="F86" s="71"/>
      <c r="G86" s="71"/>
      <c r="AC86" s="34"/>
      <c r="AD86" s="34"/>
      <c r="AE86" s="18"/>
      <c r="AG86" s="6"/>
    </row>
    <row r="87" spans="1:33" ht="12">
      <c r="A87" s="7">
        <v>20</v>
      </c>
      <c r="B87" s="8"/>
      <c r="C87" s="9" t="s">
        <v>180</v>
      </c>
      <c r="D87" s="7">
        <v>6</v>
      </c>
      <c r="E87" s="96">
        <v>0</v>
      </c>
      <c r="F87" s="71">
        <f t="shared" si="12"/>
        <v>0</v>
      </c>
      <c r="G87" s="71">
        <f t="shared" si="13"/>
        <v>0</v>
      </c>
      <c r="H87" s="59">
        <v>3150</v>
      </c>
      <c r="I87" s="72">
        <f>D87*H87</f>
        <v>18900</v>
      </c>
      <c r="Y87" s="15">
        <v>1943.5</v>
      </c>
      <c r="AA87" s="6">
        <v>1690</v>
      </c>
      <c r="AC87" s="15">
        <v>1149</v>
      </c>
      <c r="AE87" s="6">
        <f aca="true" t="shared" si="16" ref="AE87">AVERAGE(Y87:AC87)</f>
        <v>1594.1666666666667</v>
      </c>
      <c r="AG87" s="6">
        <f aca="true" t="shared" si="17" ref="AG87:AG142">AE87*1.1</f>
        <v>1753.5833333333335</v>
      </c>
    </row>
    <row r="88" spans="1:33" ht="12">
      <c r="A88" s="11"/>
      <c r="B88" s="3"/>
      <c r="C88" s="99" t="s">
        <v>238</v>
      </c>
      <c r="E88" s="71"/>
      <c r="F88" s="71"/>
      <c r="G88" s="71"/>
      <c r="AC88" s="34"/>
      <c r="AD88" s="34"/>
      <c r="AE88" s="18"/>
      <c r="AG88" s="6"/>
    </row>
    <row r="89" spans="1:33" ht="12">
      <c r="A89" s="5"/>
      <c r="B89" s="3"/>
      <c r="C89" s="55" t="s">
        <v>119</v>
      </c>
      <c r="E89" s="71"/>
      <c r="F89" s="71"/>
      <c r="G89" s="71"/>
      <c r="AC89" s="34"/>
      <c r="AD89" s="34"/>
      <c r="AE89" s="18"/>
      <c r="AG89" s="6"/>
    </row>
    <row r="90" spans="1:33" ht="12">
      <c r="A90" s="3"/>
      <c r="B90" s="3"/>
      <c r="D90" s="1" t="s">
        <v>11</v>
      </c>
      <c r="E90" s="71"/>
      <c r="F90" s="71"/>
      <c r="G90" s="71"/>
      <c r="AC90" s="34"/>
      <c r="AD90" s="34"/>
      <c r="AE90" s="18"/>
      <c r="AG90" s="6"/>
    </row>
    <row r="91" spans="1:33" ht="12">
      <c r="A91" s="7">
        <v>21</v>
      </c>
      <c r="B91" s="8"/>
      <c r="C91" s="9" t="s">
        <v>70</v>
      </c>
      <c r="D91" s="7">
        <v>6</v>
      </c>
      <c r="E91" s="96">
        <v>0</v>
      </c>
      <c r="F91" s="71">
        <f t="shared" si="12"/>
        <v>0</v>
      </c>
      <c r="G91" s="71">
        <f t="shared" si="13"/>
        <v>0</v>
      </c>
      <c r="H91" s="59">
        <v>19481</v>
      </c>
      <c r="I91" s="72">
        <f>D91*H91</f>
        <v>116886</v>
      </c>
      <c r="Y91" s="6">
        <v>8111</v>
      </c>
      <c r="AA91" s="6">
        <v>6400</v>
      </c>
      <c r="AC91" s="18">
        <v>5199</v>
      </c>
      <c r="AD91" s="34"/>
      <c r="AE91" s="18">
        <f>AVERAGE(Y91:AC91)</f>
        <v>6570</v>
      </c>
      <c r="AG91" s="6">
        <f t="shared" si="17"/>
        <v>7227.000000000001</v>
      </c>
    </row>
    <row r="92" spans="1:33" ht="12">
      <c r="A92" s="11"/>
      <c r="B92" s="3"/>
      <c r="C92" s="55" t="s">
        <v>120</v>
      </c>
      <c r="E92" s="71"/>
      <c r="F92" s="71"/>
      <c r="G92" s="71"/>
      <c r="AA92" s="15">
        <v>3250</v>
      </c>
      <c r="AC92" s="18">
        <v>1776</v>
      </c>
      <c r="AD92" s="34"/>
      <c r="AE92" s="18">
        <f>AVERAGE(Y92:AC92)</f>
        <v>2513</v>
      </c>
      <c r="AG92" s="6">
        <f t="shared" si="17"/>
        <v>2764.3</v>
      </c>
    </row>
    <row r="93" spans="1:33" ht="12">
      <c r="A93" s="5"/>
      <c r="B93" s="3"/>
      <c r="C93" s="55" t="s">
        <v>121</v>
      </c>
      <c r="E93" s="71"/>
      <c r="F93" s="71"/>
      <c r="G93" s="71"/>
      <c r="Y93" s="6">
        <f>SUM(Y91:Y92)</f>
        <v>8111</v>
      </c>
      <c r="AA93" s="6">
        <f>SUM(AA91:AA92)</f>
        <v>9650</v>
      </c>
      <c r="AC93" s="18">
        <f>SUM(AC91:AC92)</f>
        <v>6975</v>
      </c>
      <c r="AD93" s="34"/>
      <c r="AE93" s="18">
        <f>AVERAGE(Y93:AC93)</f>
        <v>8245.333333333334</v>
      </c>
      <c r="AG93" s="6">
        <f t="shared" si="17"/>
        <v>9069.866666666669</v>
      </c>
    </row>
    <row r="94" spans="3:33" ht="12">
      <c r="C94" s="99" t="s">
        <v>236</v>
      </c>
      <c r="E94" s="71"/>
      <c r="F94" s="71"/>
      <c r="G94" s="71"/>
      <c r="AC94" s="34"/>
      <c r="AD94" s="34"/>
      <c r="AE94" s="18"/>
      <c r="AG94" s="6"/>
    </row>
    <row r="95" spans="3:33" ht="12">
      <c r="C95" s="53"/>
      <c r="D95" s="1" t="s">
        <v>11</v>
      </c>
      <c r="E95" s="71"/>
      <c r="F95" s="71"/>
      <c r="G95" s="71"/>
      <c r="AC95" s="34"/>
      <c r="AD95" s="34"/>
      <c r="AE95" s="18"/>
      <c r="AG95" s="6"/>
    </row>
    <row r="96" spans="1:33" ht="12">
      <c r="A96" s="7">
        <v>22</v>
      </c>
      <c r="B96" s="8"/>
      <c r="C96" s="51" t="s">
        <v>181</v>
      </c>
      <c r="D96" s="7">
        <v>6</v>
      </c>
      <c r="E96" s="96">
        <v>0</v>
      </c>
      <c r="F96" s="71">
        <f t="shared" si="12"/>
        <v>0</v>
      </c>
      <c r="G96" s="71">
        <f t="shared" si="13"/>
        <v>0</v>
      </c>
      <c r="H96" s="59">
        <v>3550</v>
      </c>
      <c r="I96" s="72">
        <f>D96*H96</f>
        <v>21300</v>
      </c>
      <c r="Y96" s="6">
        <v>3923</v>
      </c>
      <c r="AA96" s="6">
        <v>5798</v>
      </c>
      <c r="AC96" s="36">
        <v>3696</v>
      </c>
      <c r="AD96" s="34"/>
      <c r="AE96" s="18">
        <f>AVERAGE(Y96:AC96)</f>
        <v>4472.333333333333</v>
      </c>
      <c r="AG96" s="6">
        <f t="shared" si="17"/>
        <v>4919.566666666667</v>
      </c>
    </row>
    <row r="97" spans="1:33" ht="12">
      <c r="A97" s="11"/>
      <c r="B97" s="3"/>
      <c r="C97" s="56" t="s">
        <v>124</v>
      </c>
      <c r="E97" s="71"/>
      <c r="F97" s="71"/>
      <c r="G97" s="71"/>
      <c r="AG97" s="6"/>
    </row>
    <row r="98" spans="1:33" ht="12">
      <c r="A98" s="5"/>
      <c r="B98" s="3"/>
      <c r="C98" s="56" t="s">
        <v>125</v>
      </c>
      <c r="E98" s="71"/>
      <c r="F98" s="71"/>
      <c r="G98" s="71"/>
      <c r="AG98" s="6"/>
    </row>
    <row r="99" spans="1:33" ht="12">
      <c r="A99" s="3"/>
      <c r="B99" s="3"/>
      <c r="C99" s="56" t="s">
        <v>123</v>
      </c>
      <c r="E99" s="71"/>
      <c r="F99" s="71"/>
      <c r="G99" s="71"/>
      <c r="AC99" s="34"/>
      <c r="AD99" s="34"/>
      <c r="AE99" s="18"/>
      <c r="AG99" s="6"/>
    </row>
    <row r="100" spans="3:33" ht="12">
      <c r="C100" s="56" t="s">
        <v>126</v>
      </c>
      <c r="E100" s="71"/>
      <c r="F100" s="71"/>
      <c r="G100" s="71"/>
      <c r="AC100" s="34"/>
      <c r="AD100" s="34"/>
      <c r="AE100" s="18"/>
      <c r="AG100" s="6"/>
    </row>
    <row r="101" spans="1:33" ht="12">
      <c r="A101" s="11"/>
      <c r="B101" s="3"/>
      <c r="C101" s="56" t="s">
        <v>127</v>
      </c>
      <c r="D101" s="11"/>
      <c r="E101" s="71"/>
      <c r="F101" s="71"/>
      <c r="G101" s="71"/>
      <c r="AD101" s="34"/>
      <c r="AE101" s="18"/>
      <c r="AG101" s="6"/>
    </row>
    <row r="102" spans="3:33" ht="12">
      <c r="C102" s="56" t="s">
        <v>128</v>
      </c>
      <c r="E102" s="71"/>
      <c r="F102" s="71"/>
      <c r="G102" s="71"/>
      <c r="AD102" s="34"/>
      <c r="AE102" s="18"/>
      <c r="AG102" s="6"/>
    </row>
    <row r="103" spans="3:33" ht="12">
      <c r="C103" s="56" t="s">
        <v>124</v>
      </c>
      <c r="E103" s="71"/>
      <c r="F103" s="71"/>
      <c r="G103" s="71"/>
      <c r="AD103" s="34"/>
      <c r="AE103" s="18"/>
      <c r="AG103" s="6"/>
    </row>
    <row r="104" spans="5:33" ht="12">
      <c r="E104" s="71"/>
      <c r="F104" s="71"/>
      <c r="G104" s="71"/>
      <c r="AD104" s="34"/>
      <c r="AE104" s="18"/>
      <c r="AG104" s="6"/>
    </row>
    <row r="105" spans="1:33" ht="12">
      <c r="A105" s="11"/>
      <c r="B105" s="3"/>
      <c r="C105" s="32"/>
      <c r="D105" s="11"/>
      <c r="E105" s="71"/>
      <c r="F105" s="71"/>
      <c r="G105" s="71"/>
      <c r="AD105" s="34"/>
      <c r="AE105" s="18"/>
      <c r="AG105" s="6"/>
    </row>
    <row r="106" spans="1:33" ht="12">
      <c r="A106" s="5" t="s">
        <v>7</v>
      </c>
      <c r="B106" s="33" t="s">
        <v>71</v>
      </c>
      <c r="E106" s="71"/>
      <c r="F106" s="71"/>
      <c r="G106" s="71"/>
      <c r="AD106" s="34"/>
      <c r="AE106" s="18"/>
      <c r="AG106" s="6"/>
    </row>
    <row r="107" spans="1:33" ht="12">
      <c r="A107" s="3"/>
      <c r="B107" s="3"/>
      <c r="E107" s="71"/>
      <c r="F107" s="71"/>
      <c r="G107" s="71"/>
      <c r="AD107" s="34"/>
      <c r="AE107" s="18"/>
      <c r="AG107" s="6"/>
    </row>
    <row r="108" spans="1:33" ht="12">
      <c r="A108" s="1" t="s">
        <v>10</v>
      </c>
      <c r="C108" s="1" t="s">
        <v>0</v>
      </c>
      <c r="D108" s="1" t="s">
        <v>11</v>
      </c>
      <c r="E108" s="71"/>
      <c r="F108" s="71"/>
      <c r="G108" s="71"/>
      <c r="AD108" s="34"/>
      <c r="AE108" s="18"/>
      <c r="AG108" s="6"/>
    </row>
    <row r="109" spans="1:33" ht="12">
      <c r="A109" s="7">
        <v>28</v>
      </c>
      <c r="B109" s="8"/>
      <c r="C109" s="9" t="s">
        <v>182</v>
      </c>
      <c r="D109" s="7">
        <v>2</v>
      </c>
      <c r="E109" s="96">
        <v>0</v>
      </c>
      <c r="F109" s="71">
        <f t="shared" si="12"/>
        <v>0</v>
      </c>
      <c r="G109" s="71">
        <f t="shared" si="13"/>
        <v>0</v>
      </c>
      <c r="H109" s="59">
        <v>8400</v>
      </c>
      <c r="I109" s="72">
        <f>D109*H109</f>
        <v>16800</v>
      </c>
      <c r="Y109" s="6">
        <v>11156</v>
      </c>
      <c r="AA109" s="6">
        <v>10495</v>
      </c>
      <c r="AC109" s="6">
        <v>10945</v>
      </c>
      <c r="AD109" s="34"/>
      <c r="AE109" s="18">
        <f aca="true" t="shared" si="18" ref="AE109">AVERAGE(Y109:AC109)</f>
        <v>10865.333333333334</v>
      </c>
      <c r="AG109" s="6">
        <f t="shared" si="17"/>
        <v>11951.866666666669</v>
      </c>
    </row>
    <row r="110" spans="1:33" ht="12">
      <c r="A110" s="11"/>
      <c r="B110" s="3"/>
      <c r="C110" s="55" t="s">
        <v>129</v>
      </c>
      <c r="E110" s="71"/>
      <c r="F110" s="71"/>
      <c r="G110" s="71"/>
      <c r="AD110" s="34"/>
      <c r="AE110" s="18"/>
      <c r="AG110" s="6"/>
    </row>
    <row r="111" spans="1:33" ht="12">
      <c r="A111" s="11"/>
      <c r="B111" s="3"/>
      <c r="C111" s="56" t="s">
        <v>139</v>
      </c>
      <c r="E111" s="71"/>
      <c r="F111" s="71"/>
      <c r="G111" s="71"/>
      <c r="AD111" s="34"/>
      <c r="AE111" s="18"/>
      <c r="AG111" s="6"/>
    </row>
    <row r="112" spans="1:33" ht="12">
      <c r="A112" s="11"/>
      <c r="B112" s="3"/>
      <c r="C112" s="35"/>
      <c r="E112" s="71"/>
      <c r="F112" s="71"/>
      <c r="G112" s="71"/>
      <c r="AD112" s="34"/>
      <c r="AE112" s="18"/>
      <c r="AG112" s="6"/>
    </row>
    <row r="113" spans="1:33" ht="12">
      <c r="A113" s="7">
        <v>29</v>
      </c>
      <c r="B113" s="8"/>
      <c r="C113" s="9" t="s">
        <v>183</v>
      </c>
      <c r="D113" s="7">
        <v>1</v>
      </c>
      <c r="E113" s="96">
        <v>0</v>
      </c>
      <c r="F113" s="71">
        <f t="shared" si="12"/>
        <v>0</v>
      </c>
      <c r="G113" s="71">
        <f t="shared" si="13"/>
        <v>0</v>
      </c>
      <c r="H113" s="59">
        <v>13150</v>
      </c>
      <c r="I113" s="72">
        <f>D113*H113</f>
        <v>13150</v>
      </c>
      <c r="Y113" s="6">
        <v>6574</v>
      </c>
      <c r="AA113" s="6">
        <v>8620</v>
      </c>
      <c r="AC113" s="6">
        <v>6764</v>
      </c>
      <c r="AE113" s="18">
        <f aca="true" t="shared" si="19" ref="AE113:AE114">AVERAGE(Y113:AC113)</f>
        <v>7319.333333333333</v>
      </c>
      <c r="AG113" s="6">
        <f t="shared" si="17"/>
        <v>8051.266666666667</v>
      </c>
    </row>
    <row r="114" spans="3:33" ht="30">
      <c r="C114" s="19" t="s">
        <v>23</v>
      </c>
      <c r="D114" s="7">
        <v>1</v>
      </c>
      <c r="E114" s="96">
        <v>0</v>
      </c>
      <c r="F114" s="71">
        <f t="shared" si="12"/>
        <v>0</v>
      </c>
      <c r="G114" s="71">
        <f t="shared" si="13"/>
        <v>0</v>
      </c>
      <c r="H114" s="59">
        <v>4095</v>
      </c>
      <c r="I114" s="72">
        <f>D114*H114</f>
        <v>4095</v>
      </c>
      <c r="Y114" s="6">
        <v>1909</v>
      </c>
      <c r="AA114" s="6">
        <v>1690</v>
      </c>
      <c r="AC114" s="6">
        <v>1575</v>
      </c>
      <c r="AE114" s="6">
        <f t="shared" si="19"/>
        <v>1724.6666666666667</v>
      </c>
      <c r="AG114" s="6">
        <f t="shared" si="17"/>
        <v>1897.1333333333337</v>
      </c>
    </row>
    <row r="115" spans="3:33" ht="12">
      <c r="C115" s="20" t="s">
        <v>56</v>
      </c>
      <c r="D115" s="4"/>
      <c r="E115" s="71"/>
      <c r="F115" s="71"/>
      <c r="G115" s="71"/>
      <c r="AD115" s="34"/>
      <c r="AE115" s="18"/>
      <c r="AG115" s="6"/>
    </row>
    <row r="116" spans="5:33" ht="12">
      <c r="E116" s="71"/>
      <c r="F116" s="71"/>
      <c r="G116" s="71"/>
      <c r="AD116" s="34"/>
      <c r="AE116" s="18"/>
      <c r="AG116" s="6"/>
    </row>
    <row r="117" spans="1:33" ht="12">
      <c r="A117" s="7">
        <v>30</v>
      </c>
      <c r="B117" s="8"/>
      <c r="C117" s="9" t="s">
        <v>184</v>
      </c>
      <c r="D117" s="7">
        <v>1</v>
      </c>
      <c r="E117" s="96">
        <v>0</v>
      </c>
      <c r="F117" s="71">
        <f t="shared" si="12"/>
        <v>0</v>
      </c>
      <c r="G117" s="71">
        <f t="shared" si="13"/>
        <v>0</v>
      </c>
      <c r="H117" s="59">
        <v>11350</v>
      </c>
      <c r="I117" s="72">
        <f>D117*H117</f>
        <v>11350</v>
      </c>
      <c r="Y117" s="6">
        <v>5346</v>
      </c>
      <c r="AA117" s="6">
        <v>5872</v>
      </c>
      <c r="AC117" s="6"/>
      <c r="AD117" s="34"/>
      <c r="AE117" s="18">
        <f aca="true" t="shared" si="20" ref="AE117">AVERAGE(Y117:AC117)</f>
        <v>5609</v>
      </c>
      <c r="AG117" s="6">
        <f t="shared" si="17"/>
        <v>6169.900000000001</v>
      </c>
    </row>
    <row r="118" spans="1:33" ht="12">
      <c r="A118" s="29"/>
      <c r="B118" s="29"/>
      <c r="C118" s="99" t="s">
        <v>229</v>
      </c>
      <c r="D118" s="30"/>
      <c r="E118" s="71"/>
      <c r="F118" s="71"/>
      <c r="G118" s="71"/>
      <c r="H118" s="29"/>
      <c r="AD118" s="34"/>
      <c r="AE118" s="18"/>
      <c r="AG118" s="6"/>
    </row>
    <row r="119" spans="1:33" ht="12">
      <c r="A119" s="29"/>
      <c r="B119" s="29"/>
      <c r="C119" s="55" t="s">
        <v>130</v>
      </c>
      <c r="D119" s="29"/>
      <c r="E119" s="71"/>
      <c r="F119" s="71"/>
      <c r="G119" s="71"/>
      <c r="H119" s="29"/>
      <c r="AD119" s="34"/>
      <c r="AE119" s="18"/>
      <c r="AG119" s="6"/>
    </row>
    <row r="120" spans="1:33" ht="12">
      <c r="A120" s="23"/>
      <c r="B120" s="24"/>
      <c r="C120" s="25"/>
      <c r="D120" s="23"/>
      <c r="E120" s="71"/>
      <c r="F120" s="71"/>
      <c r="G120" s="71"/>
      <c r="H120" s="16"/>
      <c r="AD120" s="34"/>
      <c r="AE120" s="18"/>
      <c r="AG120" s="6"/>
    </row>
    <row r="121" spans="1:33" ht="12">
      <c r="A121" s="7">
        <v>31</v>
      </c>
      <c r="B121" s="8"/>
      <c r="C121" s="9" t="s">
        <v>73</v>
      </c>
      <c r="D121" s="7">
        <v>6</v>
      </c>
      <c r="E121" s="96">
        <v>0</v>
      </c>
      <c r="F121" s="71">
        <f t="shared" si="12"/>
        <v>0</v>
      </c>
      <c r="G121" s="71">
        <f t="shared" si="13"/>
        <v>0</v>
      </c>
      <c r="H121" s="59">
        <v>2100</v>
      </c>
      <c r="I121" s="72">
        <f>D121*H121</f>
        <v>12600</v>
      </c>
      <c r="Y121" s="6">
        <v>734</v>
      </c>
      <c r="AA121" s="15">
        <v>851</v>
      </c>
      <c r="AC121" s="6">
        <v>1404</v>
      </c>
      <c r="AD121" s="34"/>
      <c r="AE121" s="18">
        <f aca="true" t="shared" si="21" ref="AE121">AVERAGE(Y121:AC121)</f>
        <v>996.3333333333334</v>
      </c>
      <c r="AG121" s="6">
        <f t="shared" si="17"/>
        <v>1095.9666666666667</v>
      </c>
    </row>
    <row r="122" spans="1:33" ht="12">
      <c r="A122" s="29"/>
      <c r="B122" s="29"/>
      <c r="C122" s="99" t="s">
        <v>230</v>
      </c>
      <c r="D122" s="30"/>
      <c r="E122" s="71"/>
      <c r="F122" s="71"/>
      <c r="G122" s="71"/>
      <c r="H122" s="29"/>
      <c r="AD122" s="34"/>
      <c r="AE122" s="18"/>
      <c r="AG122" s="6"/>
    </row>
    <row r="123" spans="1:33" ht="12">
      <c r="A123" s="29"/>
      <c r="B123" s="29"/>
      <c r="C123" s="35"/>
      <c r="D123" s="29"/>
      <c r="E123" s="71"/>
      <c r="F123" s="71"/>
      <c r="G123" s="71"/>
      <c r="H123" s="29"/>
      <c r="AD123" s="34"/>
      <c r="AE123" s="18"/>
      <c r="AG123" s="6"/>
    </row>
    <row r="124" spans="1:33" ht="12">
      <c r="A124" s="7">
        <v>32</v>
      </c>
      <c r="B124" s="8"/>
      <c r="C124" s="9" t="s">
        <v>74</v>
      </c>
      <c r="D124" s="7">
        <v>1</v>
      </c>
      <c r="E124" s="96">
        <v>0</v>
      </c>
      <c r="F124" s="71">
        <f t="shared" si="12"/>
        <v>0</v>
      </c>
      <c r="G124" s="71">
        <f t="shared" si="13"/>
        <v>0</v>
      </c>
      <c r="H124" s="59">
        <v>48000</v>
      </c>
      <c r="I124" s="72">
        <f>D124*H124</f>
        <v>48000</v>
      </c>
      <c r="Y124" s="6">
        <v>49933</v>
      </c>
      <c r="AA124" s="6">
        <v>12148</v>
      </c>
      <c r="AC124" s="6">
        <v>25454</v>
      </c>
      <c r="AD124" s="34"/>
      <c r="AE124" s="18">
        <f aca="true" t="shared" si="22" ref="AE124">AVERAGE(Y124:AC124)</f>
        <v>29178.333333333332</v>
      </c>
      <c r="AG124" s="6">
        <f t="shared" si="17"/>
        <v>32096.166666666668</v>
      </c>
    </row>
    <row r="125" spans="1:33" ht="12">
      <c r="A125" s="29"/>
      <c r="B125" s="29"/>
      <c r="C125" s="55" t="s">
        <v>131</v>
      </c>
      <c r="D125" s="30"/>
      <c r="E125" s="71"/>
      <c r="F125" s="71"/>
      <c r="G125" s="71"/>
      <c r="H125" s="29"/>
      <c r="Y125" s="6"/>
      <c r="AD125" s="34"/>
      <c r="AE125" s="18"/>
      <c r="AG125" s="6"/>
    </row>
    <row r="126" spans="3:33" ht="12">
      <c r="C126" s="55" t="s">
        <v>132</v>
      </c>
      <c r="E126" s="71"/>
      <c r="F126" s="71"/>
      <c r="G126" s="71"/>
      <c r="Y126" s="6"/>
      <c r="AA126" s="6"/>
      <c r="AC126" s="6"/>
      <c r="AD126" s="34"/>
      <c r="AE126" s="18"/>
      <c r="AG126" s="6"/>
    </row>
    <row r="127" spans="3:33" ht="12">
      <c r="C127" s="55" t="s">
        <v>133</v>
      </c>
      <c r="E127" s="71"/>
      <c r="F127" s="71"/>
      <c r="G127" s="71"/>
      <c r="AD127" s="34"/>
      <c r="AE127" s="18"/>
      <c r="AG127" s="6"/>
    </row>
    <row r="128" spans="3:33" ht="12">
      <c r="C128" s="55" t="s">
        <v>134</v>
      </c>
      <c r="E128" s="71"/>
      <c r="F128" s="71"/>
      <c r="G128" s="71"/>
      <c r="AD128" s="34"/>
      <c r="AE128" s="18"/>
      <c r="AG128" s="6"/>
    </row>
    <row r="129" spans="5:33" ht="12">
      <c r="E129" s="71"/>
      <c r="F129" s="71"/>
      <c r="G129" s="71"/>
      <c r="AD129" s="34"/>
      <c r="AE129" s="18"/>
      <c r="AG129" s="6"/>
    </row>
    <row r="130" spans="1:33" ht="12">
      <c r="A130" s="7">
        <v>33</v>
      </c>
      <c r="B130" s="8"/>
      <c r="C130" s="9" t="s">
        <v>185</v>
      </c>
      <c r="D130" s="7">
        <v>1</v>
      </c>
      <c r="E130" s="96">
        <v>0</v>
      </c>
      <c r="F130" s="71">
        <f t="shared" si="12"/>
        <v>0</v>
      </c>
      <c r="G130" s="71">
        <f t="shared" si="13"/>
        <v>0</v>
      </c>
      <c r="H130" s="59">
        <v>48700</v>
      </c>
      <c r="I130" s="72">
        <f>D130*H130</f>
        <v>48700</v>
      </c>
      <c r="Y130" s="6">
        <v>28500</v>
      </c>
      <c r="AA130" s="6">
        <v>38168</v>
      </c>
      <c r="AC130" s="6">
        <v>25288</v>
      </c>
      <c r="AD130" s="34"/>
      <c r="AE130" s="18">
        <f aca="true" t="shared" si="23" ref="AE130">AVERAGE(Y130:AC130)</f>
        <v>30652</v>
      </c>
      <c r="AG130" s="6">
        <f t="shared" si="17"/>
        <v>33717.200000000004</v>
      </c>
    </row>
    <row r="131" spans="1:33" ht="12">
      <c r="A131" s="29"/>
      <c r="B131" s="29"/>
      <c r="C131" s="55" t="s">
        <v>135</v>
      </c>
      <c r="D131" s="30"/>
      <c r="E131" s="71"/>
      <c r="F131" s="71"/>
      <c r="G131" s="71"/>
      <c r="H131" s="29"/>
      <c r="AD131" s="34"/>
      <c r="AE131" s="18"/>
      <c r="AG131" s="6"/>
    </row>
    <row r="132" spans="3:33" ht="12">
      <c r="C132" s="35"/>
      <c r="E132" s="71"/>
      <c r="F132" s="71"/>
      <c r="G132" s="71"/>
      <c r="AD132" s="34"/>
      <c r="AE132" s="18"/>
      <c r="AG132" s="6"/>
    </row>
    <row r="133" spans="5:33" ht="12">
      <c r="E133" s="71"/>
      <c r="F133" s="71"/>
      <c r="G133" s="71"/>
      <c r="AD133" s="34"/>
      <c r="AE133" s="18"/>
      <c r="AG133" s="6"/>
    </row>
    <row r="134" spans="1:33" ht="12">
      <c r="A134" s="5" t="s">
        <v>75</v>
      </c>
      <c r="B134" s="3"/>
      <c r="E134" s="71"/>
      <c r="F134" s="71"/>
      <c r="G134" s="71"/>
      <c r="AD134" s="34"/>
      <c r="AE134" s="18"/>
      <c r="AG134" s="6"/>
    </row>
    <row r="135" spans="1:33" ht="12">
      <c r="A135" s="5" t="s">
        <v>7</v>
      </c>
      <c r="B135" s="33" t="s">
        <v>76</v>
      </c>
      <c r="E135" s="71"/>
      <c r="F135" s="71"/>
      <c r="G135" s="71"/>
      <c r="AD135" s="34"/>
      <c r="AE135" s="18"/>
      <c r="AG135" s="6"/>
    </row>
    <row r="136" spans="1:33" ht="12">
      <c r="A136" s="3"/>
      <c r="B136" s="3"/>
      <c r="E136" s="71"/>
      <c r="F136" s="71"/>
      <c r="G136" s="71"/>
      <c r="AD136" s="34"/>
      <c r="AE136" s="18"/>
      <c r="AG136" s="6"/>
    </row>
    <row r="137" spans="1:33" ht="12">
      <c r="A137" s="1" t="s">
        <v>10</v>
      </c>
      <c r="C137" s="1" t="s">
        <v>0</v>
      </c>
      <c r="D137" s="1" t="s">
        <v>11</v>
      </c>
      <c r="E137" s="71"/>
      <c r="F137" s="71"/>
      <c r="G137" s="71"/>
      <c r="AD137" s="34"/>
      <c r="AE137" s="18"/>
      <c r="AG137" s="6"/>
    </row>
    <row r="138" spans="1:33" ht="12">
      <c r="A138" s="7">
        <v>36</v>
      </c>
      <c r="B138" s="8"/>
      <c r="C138" s="9" t="s">
        <v>77</v>
      </c>
      <c r="D138" s="7">
        <v>2</v>
      </c>
      <c r="E138" s="96">
        <v>0</v>
      </c>
      <c r="F138" s="71">
        <f t="shared" si="12"/>
        <v>0</v>
      </c>
      <c r="G138" s="71">
        <f t="shared" si="13"/>
        <v>0</v>
      </c>
      <c r="H138" s="59">
        <v>9750</v>
      </c>
      <c r="I138" s="72">
        <f>D138*H138</f>
        <v>19500</v>
      </c>
      <c r="Y138" s="6">
        <v>4329</v>
      </c>
      <c r="AA138" s="6">
        <v>4990</v>
      </c>
      <c r="AC138" s="18">
        <v>5784</v>
      </c>
      <c r="AD138" s="34"/>
      <c r="AE138" s="18">
        <f>AVERAGE(Y138:AC138)</f>
        <v>5034.333333333333</v>
      </c>
      <c r="AG138" s="6">
        <f t="shared" si="17"/>
        <v>5537.766666666666</v>
      </c>
    </row>
    <row r="139" spans="1:33" ht="12">
      <c r="A139" s="11"/>
      <c r="B139" s="3"/>
      <c r="C139" s="10" t="s">
        <v>78</v>
      </c>
      <c r="E139" s="71"/>
      <c r="F139" s="71"/>
      <c r="G139" s="71"/>
      <c r="AD139" s="34"/>
      <c r="AE139" s="18"/>
      <c r="AG139" s="6"/>
    </row>
    <row r="140" spans="1:33" ht="12">
      <c r="A140" s="11"/>
      <c r="B140" s="3"/>
      <c r="C140" s="10" t="s">
        <v>79</v>
      </c>
      <c r="E140" s="71"/>
      <c r="F140" s="71"/>
      <c r="G140" s="71"/>
      <c r="AD140" s="34"/>
      <c r="AE140" s="18"/>
      <c r="AG140" s="6"/>
    </row>
    <row r="141" spans="3:33" ht="12">
      <c r="C141" s="10"/>
      <c r="E141" s="71"/>
      <c r="F141" s="71"/>
      <c r="G141" s="71"/>
      <c r="AD141" s="34"/>
      <c r="AE141" s="18"/>
      <c r="AG141" s="6"/>
    </row>
    <row r="142" spans="1:33" ht="12">
      <c r="A142" s="7">
        <v>37</v>
      </c>
      <c r="B142" s="8"/>
      <c r="C142" s="9" t="s">
        <v>186</v>
      </c>
      <c r="D142" s="7">
        <v>1</v>
      </c>
      <c r="E142" s="96">
        <v>0</v>
      </c>
      <c r="F142" s="71">
        <f aca="true" t="shared" si="24" ref="F142:F200">D142*E142</f>
        <v>0</v>
      </c>
      <c r="G142" s="71">
        <f aca="true" t="shared" si="25" ref="G142:G200">E142*1.15</f>
        <v>0</v>
      </c>
      <c r="H142" s="59">
        <v>3450</v>
      </c>
      <c r="I142" s="72">
        <f>D142*H142</f>
        <v>3450</v>
      </c>
      <c r="Y142" s="15">
        <v>1943.5</v>
      </c>
      <c r="AA142" s="6">
        <v>1690</v>
      </c>
      <c r="AC142" s="15">
        <v>1148.76</v>
      </c>
      <c r="AE142" s="6">
        <f aca="true" t="shared" si="26" ref="AE142">AVERAGE(Y142:AC142)</f>
        <v>1594.0866666666668</v>
      </c>
      <c r="AG142" s="6">
        <f t="shared" si="17"/>
        <v>1753.4953333333337</v>
      </c>
    </row>
    <row r="143" spans="1:33" ht="12">
      <c r="A143" s="11"/>
      <c r="B143" s="3"/>
      <c r="C143" s="99" t="s">
        <v>238</v>
      </c>
      <c r="D143" s="11"/>
      <c r="E143" s="71"/>
      <c r="F143" s="71"/>
      <c r="G143" s="71"/>
      <c r="AD143" s="34"/>
      <c r="AE143" s="18"/>
      <c r="AG143" s="6"/>
    </row>
    <row r="144" spans="1:33" ht="12">
      <c r="A144" s="3"/>
      <c r="B144" s="3"/>
      <c r="C144" s="55" t="s">
        <v>136</v>
      </c>
      <c r="E144" s="71"/>
      <c r="F144" s="71"/>
      <c r="G144" s="71"/>
      <c r="AD144" s="34"/>
      <c r="AE144" s="18"/>
      <c r="AG144" s="6"/>
    </row>
    <row r="145" spans="1:33" ht="12">
      <c r="A145" s="3"/>
      <c r="B145" s="3"/>
      <c r="C145" s="35"/>
      <c r="E145" s="71"/>
      <c r="F145" s="71"/>
      <c r="G145" s="71"/>
      <c r="AD145" s="34"/>
      <c r="AE145" s="18"/>
      <c r="AG145" s="6"/>
    </row>
    <row r="146" spans="1:33" ht="12">
      <c r="A146" s="3"/>
      <c r="B146" s="3"/>
      <c r="C146" s="35"/>
      <c r="E146" s="71"/>
      <c r="F146" s="71"/>
      <c r="G146" s="71"/>
      <c r="AD146" s="34"/>
      <c r="AE146" s="18"/>
      <c r="AG146" s="6"/>
    </row>
    <row r="147" spans="1:33" ht="12">
      <c r="A147" s="5" t="s">
        <v>7</v>
      </c>
      <c r="B147" s="33" t="s">
        <v>80</v>
      </c>
      <c r="E147" s="71"/>
      <c r="F147" s="71"/>
      <c r="G147" s="71"/>
      <c r="AD147" s="34"/>
      <c r="AE147" s="18"/>
      <c r="AG147" s="6"/>
    </row>
    <row r="148" spans="1:33" ht="12">
      <c r="A148" s="3"/>
      <c r="B148" s="3" t="s">
        <v>81</v>
      </c>
      <c r="E148" s="71"/>
      <c r="F148" s="71"/>
      <c r="G148" s="71"/>
      <c r="AD148" s="34"/>
      <c r="AE148" s="18"/>
      <c r="AG148" s="6"/>
    </row>
    <row r="149" spans="1:33" ht="12">
      <c r="A149" s="3"/>
      <c r="B149" s="3" t="s">
        <v>82</v>
      </c>
      <c r="E149" s="71"/>
      <c r="F149" s="71"/>
      <c r="G149" s="71"/>
      <c r="AD149" s="34"/>
      <c r="AE149" s="18"/>
      <c r="AG149" s="6"/>
    </row>
    <row r="150" spans="1:33" ht="12">
      <c r="A150" s="3"/>
      <c r="B150" s="3" t="s">
        <v>83</v>
      </c>
      <c r="E150" s="71"/>
      <c r="F150" s="71"/>
      <c r="G150" s="71"/>
      <c r="AD150" s="34"/>
      <c r="AE150" s="18"/>
      <c r="AG150" s="6"/>
    </row>
    <row r="151" spans="1:33" ht="12">
      <c r="A151" s="3"/>
      <c r="B151" s="3" t="s">
        <v>84</v>
      </c>
      <c r="E151" s="71"/>
      <c r="F151" s="71"/>
      <c r="G151" s="71"/>
      <c r="AD151" s="34"/>
      <c r="AE151" s="18"/>
      <c r="AG151" s="6"/>
    </row>
    <row r="152" spans="1:33" ht="12">
      <c r="A152" s="3"/>
      <c r="B152" s="3"/>
      <c r="E152" s="71"/>
      <c r="F152" s="71"/>
      <c r="G152" s="71"/>
      <c r="AD152" s="34"/>
      <c r="AE152" s="18"/>
      <c r="AG152" s="6"/>
    </row>
    <row r="153" spans="1:33" ht="12">
      <c r="A153" s="1" t="s">
        <v>10</v>
      </c>
      <c r="C153" s="1" t="s">
        <v>0</v>
      </c>
      <c r="E153" s="71"/>
      <c r="F153" s="71"/>
      <c r="G153" s="71"/>
      <c r="AD153" s="34"/>
      <c r="AE153" s="18"/>
      <c r="AG153" s="6"/>
    </row>
    <row r="154" spans="1:33" ht="12">
      <c r="A154" s="16"/>
      <c r="B154" s="16"/>
      <c r="C154" s="16"/>
      <c r="D154" s="1" t="s">
        <v>11</v>
      </c>
      <c r="E154" s="71"/>
      <c r="F154" s="71"/>
      <c r="G154" s="71"/>
      <c r="AC154" s="34"/>
      <c r="AD154" s="34"/>
      <c r="AE154" s="18"/>
      <c r="AG154" s="6"/>
    </row>
    <row r="155" spans="1:33" ht="12">
      <c r="A155" s="7">
        <v>40</v>
      </c>
      <c r="B155" s="8"/>
      <c r="C155" s="9" t="s">
        <v>187</v>
      </c>
      <c r="D155" s="7">
        <v>6</v>
      </c>
      <c r="E155" s="96">
        <v>0</v>
      </c>
      <c r="F155" s="71">
        <f t="shared" si="24"/>
        <v>0</v>
      </c>
      <c r="G155" s="71">
        <f t="shared" si="25"/>
        <v>0</v>
      </c>
      <c r="H155" s="59">
        <v>21400</v>
      </c>
      <c r="I155" s="72">
        <f>D155*H155</f>
        <v>128400</v>
      </c>
      <c r="Y155" s="18">
        <v>13503</v>
      </c>
      <c r="Z155" s="34"/>
      <c r="AA155" s="18">
        <v>14915</v>
      </c>
      <c r="AB155" s="34"/>
      <c r="AC155" s="18">
        <v>15867</v>
      </c>
      <c r="AD155" s="34"/>
      <c r="AE155" s="18">
        <f aca="true" t="shared" si="27" ref="AE155">AVERAGE(Y155:AC155)</f>
        <v>14761.666666666666</v>
      </c>
      <c r="AG155" s="6">
        <f aca="true" t="shared" si="28" ref="AG155:AG204">AE155*1.1</f>
        <v>16237.833333333334</v>
      </c>
    </row>
    <row r="156" spans="1:33" ht="12">
      <c r="A156" s="11"/>
      <c r="B156" s="3"/>
      <c r="C156" s="55" t="s">
        <v>112</v>
      </c>
      <c r="E156" s="71"/>
      <c r="F156" s="71"/>
      <c r="G156" s="71"/>
      <c r="AC156" s="34"/>
      <c r="AD156" s="34"/>
      <c r="AE156" s="18"/>
      <c r="AG156" s="6"/>
    </row>
    <row r="157" spans="3:33" ht="12">
      <c r="C157" s="55" t="s">
        <v>113</v>
      </c>
      <c r="D157" s="11"/>
      <c r="E157" s="71"/>
      <c r="F157" s="71"/>
      <c r="G157" s="71"/>
      <c r="AC157" s="34"/>
      <c r="AD157" s="34"/>
      <c r="AE157" s="18"/>
      <c r="AG157" s="6"/>
    </row>
    <row r="158" spans="3:33" ht="12">
      <c r="C158" s="68" t="s">
        <v>216</v>
      </c>
      <c r="D158" s="4"/>
      <c r="E158" s="71"/>
      <c r="F158" s="71"/>
      <c r="G158" s="71"/>
      <c r="AC158" s="34"/>
      <c r="AD158" s="34"/>
      <c r="AE158" s="18"/>
      <c r="AG158" s="6"/>
    </row>
    <row r="159" spans="3:33" ht="12">
      <c r="C159" s="68" t="s">
        <v>215</v>
      </c>
      <c r="E159" s="71"/>
      <c r="F159" s="71"/>
      <c r="G159" s="71"/>
      <c r="AC159" s="34"/>
      <c r="AD159" s="34"/>
      <c r="AE159" s="18"/>
      <c r="AG159" s="6"/>
    </row>
    <row r="160" spans="4:33" ht="12">
      <c r="D160" s="1" t="s">
        <v>11</v>
      </c>
      <c r="E160" s="71"/>
      <c r="F160" s="71"/>
      <c r="G160" s="71"/>
      <c r="AC160" s="34"/>
      <c r="AD160" s="34"/>
      <c r="AE160" s="18"/>
      <c r="AG160" s="6"/>
    </row>
    <row r="161" spans="1:33" ht="12">
      <c r="A161" s="7">
        <v>41</v>
      </c>
      <c r="B161" s="8"/>
      <c r="C161" s="9" t="s">
        <v>188</v>
      </c>
      <c r="D161" s="7">
        <v>6</v>
      </c>
      <c r="E161" s="96">
        <v>0</v>
      </c>
      <c r="F161" s="71">
        <f t="shared" si="24"/>
        <v>0</v>
      </c>
      <c r="G161" s="71">
        <f t="shared" si="25"/>
        <v>0</v>
      </c>
      <c r="H161" s="59">
        <v>16800</v>
      </c>
      <c r="I161" s="72">
        <f>D161*H161</f>
        <v>100800</v>
      </c>
      <c r="Y161" s="6">
        <v>12161</v>
      </c>
      <c r="AA161" s="6">
        <v>12314</v>
      </c>
      <c r="AC161" s="18">
        <v>11156</v>
      </c>
      <c r="AD161" s="34"/>
      <c r="AE161" s="18">
        <f aca="true" t="shared" si="29" ref="AE161">AVERAGE(Y161:AC161)</f>
        <v>11877</v>
      </c>
      <c r="AG161" s="6">
        <f t="shared" si="28"/>
        <v>13064.7</v>
      </c>
    </row>
    <row r="162" spans="1:33" ht="12">
      <c r="A162" s="11"/>
      <c r="B162" s="3"/>
      <c r="C162" s="55" t="s">
        <v>114</v>
      </c>
      <c r="D162" s="11"/>
      <c r="E162" s="71"/>
      <c r="F162" s="71"/>
      <c r="G162" s="71"/>
      <c r="AC162" s="34"/>
      <c r="AD162" s="34"/>
      <c r="AE162" s="18"/>
      <c r="AG162" s="6"/>
    </row>
    <row r="163" spans="3:33" ht="12">
      <c r="C163" s="55" t="s">
        <v>115</v>
      </c>
      <c r="D163" s="4"/>
      <c r="E163" s="71"/>
      <c r="F163" s="71"/>
      <c r="G163" s="71"/>
      <c r="AC163" s="34"/>
      <c r="AD163" s="34"/>
      <c r="AE163" s="18"/>
      <c r="AG163" s="6"/>
    </row>
    <row r="164" spans="3:33" ht="12">
      <c r="C164" s="55" t="s">
        <v>116</v>
      </c>
      <c r="E164" s="71"/>
      <c r="F164" s="71"/>
      <c r="G164" s="71"/>
      <c r="AC164" s="34"/>
      <c r="AD164" s="34"/>
      <c r="AE164" s="18"/>
      <c r="AG164" s="6"/>
    </row>
    <row r="165" spans="3:33" ht="12">
      <c r="C165" s="35"/>
      <c r="D165" s="1" t="s">
        <v>11</v>
      </c>
      <c r="E165" s="71"/>
      <c r="F165" s="71"/>
      <c r="G165" s="71"/>
      <c r="AC165" s="34"/>
      <c r="AD165" s="34"/>
      <c r="AE165" s="18"/>
      <c r="AG165" s="6"/>
    </row>
    <row r="166" spans="1:33" ht="12">
      <c r="A166" s="7">
        <v>42</v>
      </c>
      <c r="B166" s="8"/>
      <c r="C166" s="9" t="s">
        <v>182</v>
      </c>
      <c r="D166" s="7">
        <v>5</v>
      </c>
      <c r="E166" s="96">
        <v>0</v>
      </c>
      <c r="F166" s="71">
        <f t="shared" si="24"/>
        <v>0</v>
      </c>
      <c r="G166" s="71">
        <f t="shared" si="25"/>
        <v>0</v>
      </c>
      <c r="H166" s="59">
        <v>8400</v>
      </c>
      <c r="I166" s="72">
        <f>D166*H166</f>
        <v>42000</v>
      </c>
      <c r="Y166" s="6">
        <v>11156</v>
      </c>
      <c r="AA166" s="6">
        <v>10495</v>
      </c>
      <c r="AC166" s="6">
        <v>10945</v>
      </c>
      <c r="AD166" s="34"/>
      <c r="AE166" s="18">
        <f aca="true" t="shared" si="30" ref="AE166">AVERAGE(Y166:AC166)</f>
        <v>10865.333333333334</v>
      </c>
      <c r="AG166" s="6">
        <f t="shared" si="28"/>
        <v>11951.866666666669</v>
      </c>
    </row>
    <row r="167" spans="1:33" ht="12">
      <c r="A167" s="11"/>
      <c r="B167" s="3"/>
      <c r="C167" s="56" t="s">
        <v>137</v>
      </c>
      <c r="D167" s="11"/>
      <c r="E167" s="71"/>
      <c r="F167" s="71"/>
      <c r="G167" s="71"/>
      <c r="AC167" s="34"/>
      <c r="AD167" s="34"/>
      <c r="AE167" s="18"/>
      <c r="AG167" s="6"/>
    </row>
    <row r="168" spans="3:33" ht="12">
      <c r="C168" s="35"/>
      <c r="D168" s="1" t="s">
        <v>11</v>
      </c>
      <c r="E168" s="71"/>
      <c r="F168" s="71"/>
      <c r="G168" s="71"/>
      <c r="AC168" s="34"/>
      <c r="AD168" s="34"/>
      <c r="AE168" s="18"/>
      <c r="AG168" s="6"/>
    </row>
    <row r="169" spans="1:33" ht="12">
      <c r="A169" s="7">
        <v>43</v>
      </c>
      <c r="B169" s="8"/>
      <c r="C169" s="9" t="s">
        <v>179</v>
      </c>
      <c r="D169" s="7">
        <v>6</v>
      </c>
      <c r="E169" s="96">
        <v>0</v>
      </c>
      <c r="F169" s="71">
        <f t="shared" si="24"/>
        <v>0</v>
      </c>
      <c r="G169" s="71">
        <f t="shared" si="25"/>
        <v>0</v>
      </c>
      <c r="H169" s="14">
        <v>500</v>
      </c>
      <c r="I169" s="72">
        <f>D169*H169</f>
        <v>3000</v>
      </c>
      <c r="Y169" s="6">
        <v>1840</v>
      </c>
      <c r="AA169" s="6">
        <v>1409</v>
      </c>
      <c r="AC169" s="34">
        <v>1854.5</v>
      </c>
      <c r="AD169" s="34"/>
      <c r="AE169" s="18">
        <f>AVERAGE(Y169:AC169)</f>
        <v>1701.1666666666667</v>
      </c>
      <c r="AG169" s="6">
        <f t="shared" si="28"/>
        <v>1871.2833333333335</v>
      </c>
    </row>
    <row r="170" spans="1:33" ht="12">
      <c r="A170" s="7"/>
      <c r="B170" s="8"/>
      <c r="C170" s="57" t="s">
        <v>140</v>
      </c>
      <c r="D170" s="7"/>
      <c r="E170" s="71"/>
      <c r="F170" s="71"/>
      <c r="G170" s="71"/>
      <c r="H170" s="14"/>
      <c r="AC170" s="34"/>
      <c r="AD170" s="34"/>
      <c r="AE170" s="18"/>
      <c r="AG170" s="6"/>
    </row>
    <row r="171" spans="3:33" ht="12">
      <c r="C171" s="35"/>
      <c r="D171" s="1" t="s">
        <v>11</v>
      </c>
      <c r="E171" s="71"/>
      <c r="F171" s="71"/>
      <c r="G171" s="71"/>
      <c r="AC171" s="34"/>
      <c r="AD171" s="34"/>
      <c r="AE171" s="18"/>
      <c r="AG171" s="6"/>
    </row>
    <row r="172" spans="1:33" ht="12">
      <c r="A172" s="7">
        <v>44</v>
      </c>
      <c r="B172" s="8"/>
      <c r="C172" s="9" t="s">
        <v>180</v>
      </c>
      <c r="D172" s="7">
        <v>6</v>
      </c>
      <c r="E172" s="96">
        <v>0</v>
      </c>
      <c r="F172" s="71">
        <f t="shared" si="24"/>
        <v>0</v>
      </c>
      <c r="G172" s="71">
        <f t="shared" si="25"/>
        <v>0</v>
      </c>
      <c r="H172" s="14">
        <v>3450</v>
      </c>
      <c r="I172" s="72">
        <f>D172*H172</f>
        <v>20700</v>
      </c>
      <c r="Y172" s="15">
        <v>1943.5</v>
      </c>
      <c r="AA172" s="6">
        <v>1690</v>
      </c>
      <c r="AC172" s="15">
        <v>1148.76</v>
      </c>
      <c r="AE172" s="6">
        <f>AVERAGE(Y172:AC172)</f>
        <v>1594.0866666666668</v>
      </c>
      <c r="AG172" s="6">
        <f t="shared" si="28"/>
        <v>1753.4953333333337</v>
      </c>
    </row>
    <row r="173" spans="1:33" ht="12">
      <c r="A173" s="11"/>
      <c r="B173" s="3"/>
      <c r="C173" s="99" t="s">
        <v>238</v>
      </c>
      <c r="E173" s="71"/>
      <c r="F173" s="71"/>
      <c r="G173" s="71"/>
      <c r="AC173" s="34"/>
      <c r="AD173" s="34"/>
      <c r="AE173" s="18"/>
      <c r="AG173" s="6"/>
    </row>
    <row r="174" spans="1:33" ht="12">
      <c r="A174" s="5"/>
      <c r="B174" s="3"/>
      <c r="C174" s="55" t="s">
        <v>119</v>
      </c>
      <c r="E174" s="71"/>
      <c r="F174" s="71"/>
      <c r="G174" s="71"/>
      <c r="AC174" s="34"/>
      <c r="AD174" s="34"/>
      <c r="AE174" s="18"/>
      <c r="AG174" s="6"/>
    </row>
    <row r="175" spans="1:33" ht="12">
      <c r="A175" s="3"/>
      <c r="B175" s="3"/>
      <c r="D175" s="1" t="s">
        <v>11</v>
      </c>
      <c r="E175" s="71"/>
      <c r="F175" s="71"/>
      <c r="G175" s="71"/>
      <c r="AC175" s="34"/>
      <c r="AD175" s="34"/>
      <c r="AE175" s="18"/>
      <c r="AG175" s="6"/>
    </row>
    <row r="176" spans="1:33" ht="12">
      <c r="A176" s="7">
        <v>45</v>
      </c>
      <c r="B176" s="8"/>
      <c r="C176" s="9" t="s">
        <v>70</v>
      </c>
      <c r="D176" s="7">
        <v>6</v>
      </c>
      <c r="E176" s="96">
        <v>0</v>
      </c>
      <c r="F176" s="71">
        <f t="shared" si="24"/>
        <v>0</v>
      </c>
      <c r="G176" s="71">
        <f t="shared" si="25"/>
        <v>0</v>
      </c>
      <c r="H176" s="59">
        <v>19481</v>
      </c>
      <c r="I176" s="72">
        <f>D176*H176</f>
        <v>116886</v>
      </c>
      <c r="Y176" s="6">
        <v>8111</v>
      </c>
      <c r="AA176" s="6">
        <v>6400</v>
      </c>
      <c r="AC176" s="18">
        <v>6291</v>
      </c>
      <c r="AD176" s="34"/>
      <c r="AE176" s="18">
        <f>AVERAGE(Y176:AC176)</f>
        <v>6934</v>
      </c>
      <c r="AG176" s="6">
        <f t="shared" si="28"/>
        <v>7627.400000000001</v>
      </c>
    </row>
    <row r="177" spans="1:33" ht="12">
      <c r="A177" s="11"/>
      <c r="B177" s="3"/>
      <c r="C177" s="55" t="s">
        <v>120</v>
      </c>
      <c r="E177" s="71"/>
      <c r="F177" s="71"/>
      <c r="G177" s="71"/>
      <c r="AA177" s="15">
        <v>3250</v>
      </c>
      <c r="AC177" s="18">
        <v>2149</v>
      </c>
      <c r="AD177" s="34"/>
      <c r="AE177" s="18">
        <f>AVERAGE(Y177:AC177)</f>
        <v>2699.5</v>
      </c>
      <c r="AG177" s="6">
        <f t="shared" si="28"/>
        <v>2969.4500000000003</v>
      </c>
    </row>
    <row r="178" spans="1:33" ht="12">
      <c r="A178" s="5"/>
      <c r="B178" s="3"/>
      <c r="C178" s="55" t="s">
        <v>121</v>
      </c>
      <c r="E178" s="71"/>
      <c r="F178" s="71"/>
      <c r="G178" s="71"/>
      <c r="Y178" s="6">
        <f>SUM(Y176:Y177)</f>
        <v>8111</v>
      </c>
      <c r="AA178" s="6">
        <f>SUM(AA176:AA177)</f>
        <v>9650</v>
      </c>
      <c r="AC178" s="18">
        <f>SUM(AC176:AC177)</f>
        <v>8440</v>
      </c>
      <c r="AD178" s="34"/>
      <c r="AE178" s="18">
        <f>AVERAGE(Y178:AC178)</f>
        <v>8733.666666666666</v>
      </c>
      <c r="AG178" s="6">
        <f t="shared" si="28"/>
        <v>9607.033333333333</v>
      </c>
    </row>
    <row r="179" spans="3:33" ht="12">
      <c r="C179" s="99" t="s">
        <v>237</v>
      </c>
      <c r="E179" s="71"/>
      <c r="F179" s="71"/>
      <c r="G179" s="71"/>
      <c r="AC179" s="34"/>
      <c r="AD179" s="34"/>
      <c r="AE179" s="18"/>
      <c r="AG179" s="6"/>
    </row>
    <row r="180" spans="4:33" ht="12">
      <c r="D180" s="1" t="s">
        <v>11</v>
      </c>
      <c r="E180" s="71"/>
      <c r="F180" s="71"/>
      <c r="G180" s="71"/>
      <c r="AC180" s="34"/>
      <c r="AD180" s="34"/>
      <c r="AE180" s="18"/>
      <c r="AG180" s="6"/>
    </row>
    <row r="181" spans="1:33" ht="12">
      <c r="A181" s="7">
        <v>46</v>
      </c>
      <c r="B181" s="8"/>
      <c r="C181" s="9" t="s">
        <v>189</v>
      </c>
      <c r="D181" s="7">
        <v>6</v>
      </c>
      <c r="E181" s="96">
        <v>0</v>
      </c>
      <c r="F181" s="71">
        <f t="shared" si="24"/>
        <v>0</v>
      </c>
      <c r="G181" s="71">
        <f t="shared" si="25"/>
        <v>0</v>
      </c>
      <c r="H181" s="14">
        <v>3550</v>
      </c>
      <c r="I181" s="72">
        <f>D181*H181</f>
        <v>21300</v>
      </c>
      <c r="Y181" s="6">
        <v>3923</v>
      </c>
      <c r="AA181" s="6">
        <v>5798</v>
      </c>
      <c r="AC181" s="36">
        <v>3696</v>
      </c>
      <c r="AD181" s="34"/>
      <c r="AE181" s="18">
        <f aca="true" t="shared" si="31" ref="AE181">AVERAGE(Y181:AC181)</f>
        <v>4472.333333333333</v>
      </c>
      <c r="AG181" s="6">
        <f t="shared" si="28"/>
        <v>4919.566666666667</v>
      </c>
    </row>
    <row r="182" spans="1:33" ht="12">
      <c r="A182" s="11"/>
      <c r="B182" s="3"/>
      <c r="C182" s="56" t="s">
        <v>141</v>
      </c>
      <c r="E182" s="71"/>
      <c r="F182" s="71"/>
      <c r="G182" s="71"/>
      <c r="AC182" s="34"/>
      <c r="AD182" s="34"/>
      <c r="AE182" s="18"/>
      <c r="AG182" s="6"/>
    </row>
    <row r="183" spans="1:33" ht="12">
      <c r="A183" s="5"/>
      <c r="B183" s="3"/>
      <c r="C183" s="56" t="s">
        <v>125</v>
      </c>
      <c r="E183" s="71"/>
      <c r="F183" s="71"/>
      <c r="G183" s="71"/>
      <c r="AC183" s="34"/>
      <c r="AD183" s="34"/>
      <c r="AE183" s="18"/>
      <c r="AG183" s="6"/>
    </row>
    <row r="184" spans="1:33" ht="12">
      <c r="A184" s="3"/>
      <c r="B184" s="3"/>
      <c r="C184" s="56" t="s">
        <v>142</v>
      </c>
      <c r="E184" s="71"/>
      <c r="F184" s="71"/>
      <c r="G184" s="71"/>
      <c r="AC184" s="34"/>
      <c r="AD184" s="34"/>
      <c r="AE184" s="18"/>
      <c r="AG184" s="6"/>
    </row>
    <row r="185" spans="3:33" ht="12">
      <c r="C185" s="56" t="s">
        <v>126</v>
      </c>
      <c r="E185" s="71"/>
      <c r="F185" s="71"/>
      <c r="G185" s="71"/>
      <c r="AC185" s="34"/>
      <c r="AD185" s="34"/>
      <c r="AE185" s="18"/>
      <c r="AG185" s="6"/>
    </row>
    <row r="186" spans="1:33" ht="12">
      <c r="A186" s="11"/>
      <c r="B186" s="3"/>
      <c r="C186" s="56" t="s">
        <v>127</v>
      </c>
      <c r="D186" s="11"/>
      <c r="E186" s="71"/>
      <c r="F186" s="71"/>
      <c r="G186" s="71"/>
      <c r="AC186" s="34"/>
      <c r="AD186" s="34"/>
      <c r="AE186" s="18"/>
      <c r="AG186" s="6"/>
    </row>
    <row r="187" spans="3:33" ht="12">
      <c r="C187" s="56" t="s">
        <v>143</v>
      </c>
      <c r="E187" s="71"/>
      <c r="F187" s="71"/>
      <c r="G187" s="71"/>
      <c r="AC187" s="34"/>
      <c r="AD187" s="34"/>
      <c r="AE187" s="18"/>
      <c r="AG187" s="6"/>
    </row>
    <row r="188" spans="1:33" ht="12">
      <c r="A188" s="11"/>
      <c r="B188" s="3"/>
      <c r="C188" s="32"/>
      <c r="D188" s="11"/>
      <c r="E188" s="71"/>
      <c r="F188" s="71"/>
      <c r="G188" s="71"/>
      <c r="AD188" s="34"/>
      <c r="AE188" s="18"/>
      <c r="AG188" s="6"/>
    </row>
    <row r="189" spans="1:33" ht="12">
      <c r="A189" s="5" t="s">
        <v>7</v>
      </c>
      <c r="B189" s="33" t="s">
        <v>85</v>
      </c>
      <c r="E189" s="71"/>
      <c r="F189" s="71"/>
      <c r="G189" s="71"/>
      <c r="AD189" s="34"/>
      <c r="AE189" s="18"/>
      <c r="AG189" s="6"/>
    </row>
    <row r="190" spans="1:33" ht="12">
      <c r="A190" s="3"/>
      <c r="B190" s="3"/>
      <c r="E190" s="71"/>
      <c r="F190" s="71"/>
      <c r="G190" s="71"/>
      <c r="AD190" s="34"/>
      <c r="AE190" s="18"/>
      <c r="AG190" s="6"/>
    </row>
    <row r="191" spans="1:33" ht="12">
      <c r="A191" s="1" t="s">
        <v>10</v>
      </c>
      <c r="C191" s="1" t="s">
        <v>0</v>
      </c>
      <c r="D191" s="1" t="s">
        <v>11</v>
      </c>
      <c r="E191" s="71"/>
      <c r="F191" s="71"/>
      <c r="G191" s="71"/>
      <c r="AD191" s="34"/>
      <c r="AE191" s="18"/>
      <c r="AG191" s="6"/>
    </row>
    <row r="192" spans="1:33" ht="12">
      <c r="A192" s="7">
        <v>52</v>
      </c>
      <c r="B192" s="8"/>
      <c r="C192" s="9" t="s">
        <v>182</v>
      </c>
      <c r="D192" s="7">
        <v>2</v>
      </c>
      <c r="E192" s="96">
        <v>0</v>
      </c>
      <c r="F192" s="71">
        <f t="shared" si="24"/>
        <v>0</v>
      </c>
      <c r="G192" s="71">
        <f t="shared" si="25"/>
        <v>0</v>
      </c>
      <c r="H192" s="59">
        <v>8400</v>
      </c>
      <c r="I192" s="72">
        <f>D192*H192</f>
        <v>16800</v>
      </c>
      <c r="Y192" s="6">
        <v>11156</v>
      </c>
      <c r="AA192" s="6">
        <v>10495</v>
      </c>
      <c r="AC192" s="6">
        <v>10945</v>
      </c>
      <c r="AD192" s="34"/>
      <c r="AE192" s="18">
        <f aca="true" t="shared" si="32" ref="AE192">AVERAGE(Y192:AC192)</f>
        <v>10865.333333333334</v>
      </c>
      <c r="AG192" s="6">
        <f t="shared" si="28"/>
        <v>11951.866666666669</v>
      </c>
    </row>
    <row r="193" spans="1:33" ht="12">
      <c r="A193" s="11"/>
      <c r="B193" s="3"/>
      <c r="C193" s="55" t="s">
        <v>129</v>
      </c>
      <c r="E193" s="71"/>
      <c r="F193" s="71"/>
      <c r="G193" s="71"/>
      <c r="AG193" s="6"/>
    </row>
    <row r="194" spans="1:33" ht="12">
      <c r="A194" s="11"/>
      <c r="B194" s="3"/>
      <c r="C194" s="56" t="s">
        <v>144</v>
      </c>
      <c r="E194" s="71"/>
      <c r="F194" s="71"/>
      <c r="G194" s="71"/>
      <c r="AG194" s="6"/>
    </row>
    <row r="195" spans="1:33" ht="12">
      <c r="A195" s="11"/>
      <c r="B195" s="3"/>
      <c r="C195" s="35"/>
      <c r="E195" s="71"/>
      <c r="F195" s="71"/>
      <c r="G195" s="71"/>
      <c r="AG195" s="6"/>
    </row>
    <row r="196" spans="1:33" ht="12">
      <c r="A196" s="7">
        <v>53</v>
      </c>
      <c r="B196" s="8"/>
      <c r="C196" s="9" t="s">
        <v>190</v>
      </c>
      <c r="D196" s="7">
        <v>1</v>
      </c>
      <c r="E196" s="96">
        <v>0</v>
      </c>
      <c r="F196" s="71">
        <f t="shared" si="24"/>
        <v>0</v>
      </c>
      <c r="G196" s="71">
        <f t="shared" si="25"/>
        <v>0</v>
      </c>
      <c r="H196" s="59">
        <v>13150</v>
      </c>
      <c r="I196" s="72">
        <f>D196*H196</f>
        <v>13150</v>
      </c>
      <c r="Y196" s="6">
        <v>6574</v>
      </c>
      <c r="AA196" s="6">
        <v>8620</v>
      </c>
      <c r="AC196" s="6">
        <v>6466</v>
      </c>
      <c r="AE196" s="18">
        <f aca="true" t="shared" si="33" ref="AE196:AE197">AVERAGE(Y196:AC196)</f>
        <v>7220</v>
      </c>
      <c r="AG196" s="6">
        <f t="shared" si="28"/>
        <v>7942.000000000001</v>
      </c>
    </row>
    <row r="197" spans="3:33" ht="30">
      <c r="C197" s="19" t="s">
        <v>23</v>
      </c>
      <c r="D197" s="7">
        <v>1</v>
      </c>
      <c r="E197" s="96">
        <v>0</v>
      </c>
      <c r="F197" s="71">
        <f t="shared" si="24"/>
        <v>0</v>
      </c>
      <c r="G197" s="71">
        <f t="shared" si="25"/>
        <v>0</v>
      </c>
      <c r="H197" s="59">
        <v>4095</v>
      </c>
      <c r="I197" s="72">
        <f>D197*H197</f>
        <v>4095</v>
      </c>
      <c r="Y197" s="6">
        <v>1909</v>
      </c>
      <c r="AA197" s="6">
        <v>1690</v>
      </c>
      <c r="AC197" s="6">
        <v>1575</v>
      </c>
      <c r="AE197" s="6">
        <f t="shared" si="33"/>
        <v>1724.6666666666667</v>
      </c>
      <c r="AG197" s="6">
        <f t="shared" si="28"/>
        <v>1897.1333333333337</v>
      </c>
    </row>
    <row r="198" spans="3:33" ht="12">
      <c r="C198" s="20" t="s">
        <v>56</v>
      </c>
      <c r="D198" s="4"/>
      <c r="E198" s="71"/>
      <c r="F198" s="71"/>
      <c r="G198" s="71"/>
      <c r="AE198" s="6"/>
      <c r="AG198" s="6"/>
    </row>
    <row r="199" spans="5:33" ht="12">
      <c r="E199" s="71"/>
      <c r="F199" s="71"/>
      <c r="G199" s="71"/>
      <c r="AG199" s="6"/>
    </row>
    <row r="200" spans="1:33" ht="12">
      <c r="A200" s="7">
        <v>54</v>
      </c>
      <c r="B200" s="8"/>
      <c r="C200" s="9" t="s">
        <v>191</v>
      </c>
      <c r="D200" s="7">
        <v>1</v>
      </c>
      <c r="E200" s="96">
        <v>0</v>
      </c>
      <c r="F200" s="71">
        <f t="shared" si="24"/>
        <v>0</v>
      </c>
      <c r="G200" s="71">
        <f t="shared" si="25"/>
        <v>0</v>
      </c>
      <c r="H200" s="59">
        <v>11350</v>
      </c>
      <c r="I200" s="72">
        <f>D200*H200</f>
        <v>11350</v>
      </c>
      <c r="Y200" s="6">
        <v>5346</v>
      </c>
      <c r="AA200" s="6">
        <v>5872</v>
      </c>
      <c r="AC200" s="6"/>
      <c r="AD200" s="34"/>
      <c r="AE200" s="18">
        <f aca="true" t="shared" si="34" ref="AE200">AVERAGE(Y200:AC200)</f>
        <v>5609</v>
      </c>
      <c r="AG200" s="6">
        <f t="shared" si="28"/>
        <v>6169.900000000001</v>
      </c>
    </row>
    <row r="201" spans="1:33" ht="12">
      <c r="A201" s="29"/>
      <c r="B201" s="29"/>
      <c r="C201" s="99" t="s">
        <v>231</v>
      </c>
      <c r="D201" s="30"/>
      <c r="E201" s="71"/>
      <c r="F201" s="71"/>
      <c r="G201" s="71"/>
      <c r="H201" s="29"/>
      <c r="AG201" s="6"/>
    </row>
    <row r="202" spans="1:33" ht="12">
      <c r="A202" s="29"/>
      <c r="B202" s="29"/>
      <c r="C202" s="55" t="s">
        <v>130</v>
      </c>
      <c r="D202" s="29"/>
      <c r="E202" s="71"/>
      <c r="F202" s="71"/>
      <c r="G202" s="71"/>
      <c r="H202" s="29"/>
      <c r="Y202" s="6"/>
      <c r="AA202" s="6"/>
      <c r="AC202" s="6"/>
      <c r="AE202" s="6"/>
      <c r="AG202" s="6"/>
    </row>
    <row r="203" spans="1:33" ht="12">
      <c r="A203" s="23"/>
      <c r="B203" s="24"/>
      <c r="C203" s="25"/>
      <c r="D203" s="23"/>
      <c r="E203" s="71"/>
      <c r="F203" s="71"/>
      <c r="G203" s="71"/>
      <c r="H203" s="16"/>
      <c r="AG203" s="6"/>
    </row>
    <row r="204" spans="1:33" ht="12">
      <c r="A204" s="7">
        <v>55</v>
      </c>
      <c r="B204" s="8"/>
      <c r="C204" s="9" t="s">
        <v>73</v>
      </c>
      <c r="D204" s="7">
        <v>6</v>
      </c>
      <c r="E204" s="96">
        <v>0</v>
      </c>
      <c r="F204" s="71">
        <f aca="true" t="shared" si="35" ref="F204:F213">D204*E204</f>
        <v>0</v>
      </c>
      <c r="G204" s="71">
        <f aca="true" t="shared" si="36" ref="G204:G218">E204*1.15</f>
        <v>0</v>
      </c>
      <c r="H204" s="59">
        <v>2100</v>
      </c>
      <c r="I204" s="72">
        <f>D204*H204</f>
        <v>12600</v>
      </c>
      <c r="Y204" s="6">
        <v>734</v>
      </c>
      <c r="AA204" s="15">
        <v>851</v>
      </c>
      <c r="AC204" s="6">
        <v>1404</v>
      </c>
      <c r="AD204" s="34"/>
      <c r="AE204" s="18">
        <f aca="true" t="shared" si="37" ref="AE204">AVERAGE(Y204:AC204)</f>
        <v>996.3333333333334</v>
      </c>
      <c r="AG204" s="6">
        <f t="shared" si="28"/>
        <v>1095.9666666666667</v>
      </c>
    </row>
    <row r="205" spans="1:33" ht="12">
      <c r="A205" s="29"/>
      <c r="B205" s="29"/>
      <c r="C205" s="99" t="s">
        <v>232</v>
      </c>
      <c r="D205" s="30"/>
      <c r="E205" s="71"/>
      <c r="F205" s="71"/>
      <c r="G205" s="71"/>
      <c r="H205" s="29"/>
      <c r="AD205" s="34"/>
      <c r="AE205" s="18"/>
      <c r="AG205" s="6"/>
    </row>
    <row r="206" spans="1:33" ht="12">
      <c r="A206" s="29"/>
      <c r="B206" s="29"/>
      <c r="C206" s="35"/>
      <c r="D206" s="29"/>
      <c r="E206" s="71"/>
      <c r="F206" s="71"/>
      <c r="G206" s="71"/>
      <c r="H206" s="29"/>
      <c r="AD206" s="34"/>
      <c r="AE206" s="18"/>
      <c r="AG206" s="6"/>
    </row>
    <row r="207" spans="1:33" ht="12">
      <c r="A207" s="7">
        <v>56</v>
      </c>
      <c r="B207" s="8"/>
      <c r="C207" s="9" t="s">
        <v>74</v>
      </c>
      <c r="D207" s="7">
        <v>1</v>
      </c>
      <c r="E207" s="96">
        <v>0</v>
      </c>
      <c r="F207" s="71">
        <f t="shared" si="35"/>
        <v>0</v>
      </c>
      <c r="G207" s="71">
        <f t="shared" si="36"/>
        <v>0</v>
      </c>
      <c r="H207" s="59">
        <v>48000</v>
      </c>
      <c r="I207" s="72">
        <f aca="true" t="shared" si="38" ref="I207:I217">D207*H207</f>
        <v>48000</v>
      </c>
      <c r="Y207" s="6">
        <v>49933</v>
      </c>
      <c r="AA207" s="6">
        <v>12148</v>
      </c>
      <c r="AC207" s="6">
        <v>25454</v>
      </c>
      <c r="AD207" s="34"/>
      <c r="AE207" s="18">
        <f aca="true" t="shared" si="39" ref="AE207">AVERAGE(Y207:AC207)</f>
        <v>29178.333333333332</v>
      </c>
      <c r="AG207" s="6">
        <f aca="true" t="shared" si="40" ref="AG207:AG213">AE207*1.1</f>
        <v>32096.166666666668</v>
      </c>
    </row>
    <row r="208" spans="1:33" ht="12">
      <c r="A208" s="29"/>
      <c r="B208" s="29"/>
      <c r="C208" s="55" t="s">
        <v>131</v>
      </c>
      <c r="D208" s="30"/>
      <c r="E208" s="71"/>
      <c r="F208" s="71"/>
      <c r="G208" s="71"/>
      <c r="H208" s="29"/>
      <c r="I208" s="72">
        <f t="shared" si="38"/>
        <v>0</v>
      </c>
      <c r="Y208" s="6"/>
      <c r="AD208" s="34"/>
      <c r="AE208" s="18"/>
      <c r="AG208" s="6"/>
    </row>
    <row r="209" spans="3:33" ht="12">
      <c r="C209" s="55" t="s">
        <v>132</v>
      </c>
      <c r="E209" s="71"/>
      <c r="F209" s="71"/>
      <c r="G209" s="71"/>
      <c r="I209" s="72">
        <f t="shared" si="38"/>
        <v>0</v>
      </c>
      <c r="Y209" s="6"/>
      <c r="AA209" s="6"/>
      <c r="AC209" s="6"/>
      <c r="AD209" s="34"/>
      <c r="AE209" s="18"/>
      <c r="AG209" s="6"/>
    </row>
    <row r="210" spans="3:33" ht="12">
      <c r="C210" s="55" t="s">
        <v>133</v>
      </c>
      <c r="E210" s="71"/>
      <c r="F210" s="71"/>
      <c r="G210" s="71"/>
      <c r="I210" s="72">
        <f t="shared" si="38"/>
        <v>0</v>
      </c>
      <c r="AD210" s="34"/>
      <c r="AE210" s="18"/>
      <c r="AG210" s="6"/>
    </row>
    <row r="211" spans="3:33" ht="12">
      <c r="C211" s="55" t="s">
        <v>134</v>
      </c>
      <c r="E211" s="71"/>
      <c r="F211" s="71"/>
      <c r="G211" s="71"/>
      <c r="I211" s="72">
        <f t="shared" si="38"/>
        <v>0</v>
      </c>
      <c r="AD211" s="34"/>
      <c r="AE211" s="18"/>
      <c r="AG211" s="6"/>
    </row>
    <row r="212" spans="5:33" ht="12">
      <c r="E212" s="71"/>
      <c r="F212" s="71"/>
      <c r="G212" s="71"/>
      <c r="I212" s="72">
        <f t="shared" si="38"/>
        <v>0</v>
      </c>
      <c r="AD212" s="34"/>
      <c r="AE212" s="18"/>
      <c r="AG212" s="6"/>
    </row>
    <row r="213" spans="1:33" ht="12">
      <c r="A213" s="7">
        <v>57</v>
      </c>
      <c r="B213" s="8"/>
      <c r="C213" s="9" t="s">
        <v>192</v>
      </c>
      <c r="D213" s="7">
        <v>1</v>
      </c>
      <c r="E213" s="96">
        <v>0</v>
      </c>
      <c r="F213" s="71">
        <f t="shared" si="35"/>
        <v>0</v>
      </c>
      <c r="G213" s="71">
        <f t="shared" si="36"/>
        <v>0</v>
      </c>
      <c r="H213" s="59">
        <v>48700</v>
      </c>
      <c r="I213" s="72">
        <f t="shared" si="38"/>
        <v>48700</v>
      </c>
      <c r="Y213" s="6">
        <v>28500</v>
      </c>
      <c r="AA213" s="6">
        <v>38168</v>
      </c>
      <c r="AC213" s="6">
        <v>25288</v>
      </c>
      <c r="AD213" s="34"/>
      <c r="AE213" s="18">
        <f>AVERAGE(Y213:AC213)</f>
        <v>30652</v>
      </c>
      <c r="AG213" s="6">
        <f t="shared" si="40"/>
        <v>33717.200000000004</v>
      </c>
    </row>
    <row r="214" spans="1:33" ht="12">
      <c r="A214" s="29"/>
      <c r="B214" s="29"/>
      <c r="C214" s="55" t="s">
        <v>135</v>
      </c>
      <c r="D214" s="30"/>
      <c r="E214" s="71"/>
      <c r="F214" s="71"/>
      <c r="G214" s="71"/>
      <c r="H214" s="29"/>
      <c r="I214" s="72">
        <f t="shared" si="38"/>
        <v>0</v>
      </c>
      <c r="AD214" s="34"/>
      <c r="AE214" s="18"/>
      <c r="AG214" s="6"/>
    </row>
    <row r="215" spans="5:33" ht="12">
      <c r="E215" s="71"/>
      <c r="F215" s="71"/>
      <c r="G215" s="71"/>
      <c r="I215" s="72">
        <f t="shared" si="38"/>
        <v>0</v>
      </c>
      <c r="AD215" s="34"/>
      <c r="AE215" s="18"/>
      <c r="AG215" s="6"/>
    </row>
    <row r="216" spans="5:33" ht="12">
      <c r="E216" s="71"/>
      <c r="F216" s="71"/>
      <c r="G216" s="71"/>
      <c r="I216" s="72">
        <f t="shared" si="38"/>
        <v>0</v>
      </c>
      <c r="AG216" s="6"/>
    </row>
    <row r="217" spans="1:16" ht="15.75" thickBot="1">
      <c r="A217" s="31"/>
      <c r="B217" s="31"/>
      <c r="C217" s="31"/>
      <c r="D217" s="31"/>
      <c r="E217" s="80"/>
      <c r="F217" s="80"/>
      <c r="G217" s="71"/>
      <c r="H217" s="31"/>
      <c r="I217" s="72">
        <f t="shared" si="38"/>
        <v>0</v>
      </c>
      <c r="J217" s="31"/>
      <c r="K217" s="31"/>
      <c r="L217" s="31"/>
      <c r="M217" s="31"/>
      <c r="N217" s="31"/>
      <c r="O217" s="31"/>
      <c r="P217" s="31"/>
    </row>
    <row r="218" spans="7:9" ht="15.75" thickTop="1">
      <c r="G218" s="71">
        <f t="shared" si="36"/>
        <v>0</v>
      </c>
      <c r="I218" s="73">
        <f>SUM(I7:I217)</f>
        <v>1366519</v>
      </c>
    </row>
    <row r="219" spans="1:6" ht="12">
      <c r="A219" s="8" t="s">
        <v>224</v>
      </c>
      <c r="F219" s="89">
        <f>SUM(F10:F217)</f>
        <v>0</v>
      </c>
    </row>
  </sheetData>
  <sheetProtection password="DAFF" sheet="1" objects="1" scenarios="1"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7"/>
  <sheetViews>
    <sheetView tabSelected="1" view="pageBreakPreview" zoomScaleSheetLayoutView="100" workbookViewId="0" topLeftCell="A16">
      <selection activeCell="C40" sqref="C40"/>
    </sheetView>
  </sheetViews>
  <sheetFormatPr defaultColWidth="9.28125" defaultRowHeight="12"/>
  <cols>
    <col min="1" max="1" width="15.00390625" style="1" customWidth="1"/>
    <col min="2" max="2" width="6.28125" style="1" customWidth="1"/>
    <col min="3" max="3" width="167.8515625" style="1" customWidth="1"/>
    <col min="4" max="4" width="7.8515625" style="1" customWidth="1"/>
    <col min="5" max="5" width="9.28125" style="1" customWidth="1"/>
    <col min="6" max="6" width="11.7109375" style="1" customWidth="1"/>
    <col min="7" max="7" width="14.421875" style="1" customWidth="1"/>
    <col min="8" max="8" width="14.421875" style="1" hidden="1" customWidth="1"/>
    <col min="9" max="9" width="13.00390625" style="1" hidden="1" customWidth="1"/>
    <col min="10" max="10" width="16.421875" style="1" hidden="1" customWidth="1"/>
    <col min="11" max="22" width="9.28125" style="1" hidden="1" customWidth="1"/>
    <col min="23" max="23" width="12.00390625" style="1" hidden="1" customWidth="1"/>
    <col min="24" max="24" width="9.28125" style="1" hidden="1" customWidth="1"/>
    <col min="25" max="25" width="12.28125" style="1" hidden="1" customWidth="1"/>
    <col min="26" max="26" width="9.28125" style="1" hidden="1" customWidth="1"/>
    <col min="27" max="27" width="13.8515625" style="1" hidden="1" customWidth="1"/>
    <col min="28" max="28" width="7.421875" style="1" hidden="1" customWidth="1"/>
    <col min="29" max="29" width="10.7109375" style="1" hidden="1" customWidth="1"/>
    <col min="30" max="30" width="9.28125" style="1" hidden="1" customWidth="1"/>
    <col min="31" max="31" width="13.00390625" style="1" hidden="1" customWidth="1"/>
    <col min="32" max="38" width="9.28125" style="1" hidden="1" customWidth="1"/>
    <col min="39" max="16384" width="9.28125" style="1" customWidth="1"/>
  </cols>
  <sheetData>
    <row r="1" spans="23:31" ht="12">
      <c r="W1" s="1" t="s">
        <v>51</v>
      </c>
      <c r="Y1" s="1" t="s">
        <v>52</v>
      </c>
      <c r="AA1" s="1" t="s">
        <v>3</v>
      </c>
      <c r="AC1" s="1" t="s">
        <v>4</v>
      </c>
      <c r="AE1" s="49" t="s">
        <v>111</v>
      </c>
    </row>
    <row r="2" ht="18.75">
      <c r="C2" s="2" t="s">
        <v>5</v>
      </c>
    </row>
    <row r="3" ht="14.25" customHeight="1">
      <c r="C3" s="2"/>
    </row>
    <row r="4" ht="12.75" customHeight="1">
      <c r="C4" s="2"/>
    </row>
    <row r="5" spans="1:2" ht="12">
      <c r="A5" s="5" t="s">
        <v>7</v>
      </c>
      <c r="B5" s="33" t="s">
        <v>86</v>
      </c>
    </row>
    <row r="6" spans="1:2" ht="12">
      <c r="A6" s="3"/>
      <c r="B6" s="3"/>
    </row>
    <row r="7" spans="1:10" ht="30">
      <c r="A7" s="1" t="s">
        <v>10</v>
      </c>
      <c r="C7" s="1" t="s">
        <v>0</v>
      </c>
      <c r="E7" s="3" t="s">
        <v>11</v>
      </c>
      <c r="F7" s="3" t="s">
        <v>219</v>
      </c>
      <c r="G7" s="74" t="s">
        <v>223</v>
      </c>
      <c r="H7" s="69" t="s">
        <v>220</v>
      </c>
      <c r="I7" s="3" t="s">
        <v>218</v>
      </c>
      <c r="J7" s="74" t="s">
        <v>222</v>
      </c>
    </row>
    <row r="8" spans="1:31" ht="12">
      <c r="A8" s="7">
        <v>2</v>
      </c>
      <c r="B8" s="8"/>
      <c r="C8" s="9" t="s">
        <v>159</v>
      </c>
      <c r="D8" s="8"/>
      <c r="E8" s="7">
        <v>1</v>
      </c>
      <c r="F8" s="96">
        <v>0</v>
      </c>
      <c r="G8" s="78">
        <f>E8*F8</f>
        <v>0</v>
      </c>
      <c r="H8" s="77">
        <f>F8*1.15</f>
        <v>0</v>
      </c>
      <c r="I8" s="59">
        <v>6910</v>
      </c>
      <c r="J8" s="1">
        <f>E8*I8</f>
        <v>6910</v>
      </c>
      <c r="W8" s="6">
        <v>3990</v>
      </c>
      <c r="Y8" s="6">
        <v>5398</v>
      </c>
      <c r="AA8" s="6">
        <v>6985</v>
      </c>
      <c r="AC8" s="6">
        <f aca="true" t="shared" si="0" ref="AC8">AVERAGE(W8:AA8)</f>
        <v>5457.666666666667</v>
      </c>
      <c r="AE8" s="6">
        <f>AC8*1.1</f>
        <v>6003.433333333334</v>
      </c>
    </row>
    <row r="9" spans="3:8" ht="45">
      <c r="C9" s="10" t="s">
        <v>31</v>
      </c>
      <c r="F9" s="7"/>
      <c r="G9" s="78"/>
      <c r="H9" s="77"/>
    </row>
    <row r="10" spans="3:31" ht="12">
      <c r="C10" s="28" t="s">
        <v>193</v>
      </c>
      <c r="E10" s="7">
        <v>1</v>
      </c>
      <c r="F10" s="96">
        <v>0</v>
      </c>
      <c r="G10" s="78">
        <f aca="true" t="shared" si="1" ref="G10:G71">E10*F10</f>
        <v>0</v>
      </c>
      <c r="H10" s="77">
        <f aca="true" t="shared" si="2" ref="H10:H71">F10*1.15</f>
        <v>0</v>
      </c>
      <c r="I10" s="59">
        <v>8250</v>
      </c>
      <c r="J10" s="1">
        <f>E10*I10</f>
        <v>8250</v>
      </c>
      <c r="W10" s="6">
        <v>4200</v>
      </c>
      <c r="X10" s="6"/>
      <c r="Y10" s="6">
        <v>3799</v>
      </c>
      <c r="Z10" s="6"/>
      <c r="AA10" s="6">
        <v>3790</v>
      </c>
      <c r="AC10" s="6">
        <f aca="true" t="shared" si="3" ref="AC10">AVERAGE(W10:AA10)</f>
        <v>3929.6666666666665</v>
      </c>
      <c r="AE10" s="6">
        <f>AC10*1.1</f>
        <v>4322.633333333333</v>
      </c>
    </row>
    <row r="11" spans="3:8" ht="12">
      <c r="C11" s="10"/>
      <c r="F11" s="7"/>
      <c r="G11" s="78"/>
      <c r="H11" s="77"/>
    </row>
    <row r="12" spans="1:8" ht="12">
      <c r="A12" s="5" t="s">
        <v>7</v>
      </c>
      <c r="B12" s="33" t="s">
        <v>87</v>
      </c>
      <c r="F12" s="7"/>
      <c r="G12" s="78"/>
      <c r="H12" s="77"/>
    </row>
    <row r="13" spans="1:8" ht="12">
      <c r="A13" s="3"/>
      <c r="B13" s="3"/>
      <c r="F13" s="7"/>
      <c r="G13" s="78"/>
      <c r="H13" s="77"/>
    </row>
    <row r="14" spans="1:8" ht="12">
      <c r="A14" s="1" t="s">
        <v>10</v>
      </c>
      <c r="C14" s="1" t="s">
        <v>0</v>
      </c>
      <c r="E14" s="1" t="s">
        <v>11</v>
      </c>
      <c r="F14" s="7"/>
      <c r="G14" s="78"/>
      <c r="H14" s="77"/>
    </row>
    <row r="15" spans="1:31" ht="12">
      <c r="A15" s="7">
        <v>3</v>
      </c>
      <c r="B15" s="8"/>
      <c r="C15" s="9" t="s">
        <v>194</v>
      </c>
      <c r="D15" s="8"/>
      <c r="E15" s="7">
        <v>2</v>
      </c>
      <c r="F15" s="96">
        <v>0</v>
      </c>
      <c r="G15" s="78">
        <f t="shared" si="1"/>
        <v>0</v>
      </c>
      <c r="H15" s="77">
        <f t="shared" si="2"/>
        <v>0</v>
      </c>
      <c r="I15" s="59">
        <v>13150</v>
      </c>
      <c r="J15" s="1">
        <f>E15*I15</f>
        <v>26300</v>
      </c>
      <c r="W15" s="6">
        <v>6574</v>
      </c>
      <c r="Y15" s="6">
        <v>8620</v>
      </c>
      <c r="AA15" s="6">
        <v>6425</v>
      </c>
      <c r="AC15" s="18">
        <f aca="true" t="shared" si="4" ref="AC15:AC16">AVERAGE(W15:AA15)</f>
        <v>7206.333333333333</v>
      </c>
      <c r="AE15" s="6">
        <f>AC15*1.1</f>
        <v>7926.966666666667</v>
      </c>
    </row>
    <row r="16" spans="3:31" ht="30">
      <c r="C16" s="19" t="s">
        <v>23</v>
      </c>
      <c r="E16" s="7">
        <v>2</v>
      </c>
      <c r="F16" s="96">
        <v>0</v>
      </c>
      <c r="G16" s="78">
        <f t="shared" si="1"/>
        <v>0</v>
      </c>
      <c r="H16" s="77">
        <f t="shared" si="2"/>
        <v>0</v>
      </c>
      <c r="I16" s="14">
        <v>4095</v>
      </c>
      <c r="J16" s="1">
        <f>E16*I16</f>
        <v>8190</v>
      </c>
      <c r="W16" s="6">
        <v>1909</v>
      </c>
      <c r="Y16" s="6">
        <v>1690</v>
      </c>
      <c r="AA16" s="6">
        <v>1575</v>
      </c>
      <c r="AC16" s="6">
        <f t="shared" si="4"/>
        <v>1724.6666666666667</v>
      </c>
      <c r="AE16" s="6">
        <f>AC16*1.1</f>
        <v>1897.1333333333337</v>
      </c>
    </row>
    <row r="17" spans="3:29" ht="12">
      <c r="C17" s="20" t="s">
        <v>56</v>
      </c>
      <c r="E17" s="4"/>
      <c r="F17" s="7"/>
      <c r="G17" s="78"/>
      <c r="H17" s="77"/>
      <c r="AC17" s="6"/>
    </row>
    <row r="18" spans="3:9" ht="12">
      <c r="C18" s="10"/>
      <c r="E18" s="4"/>
      <c r="F18" s="7"/>
      <c r="G18" s="78"/>
      <c r="H18" s="77"/>
      <c r="I18" s="4"/>
    </row>
    <row r="19" spans="3:8" ht="12">
      <c r="C19" s="19"/>
      <c r="E19" s="11"/>
      <c r="F19" s="7"/>
      <c r="G19" s="78"/>
      <c r="H19" s="77"/>
    </row>
    <row r="20" spans="1:31" ht="12">
      <c r="A20" s="7">
        <v>4</v>
      </c>
      <c r="B20" s="8"/>
      <c r="C20" s="9" t="s">
        <v>158</v>
      </c>
      <c r="D20" s="8"/>
      <c r="E20" s="7">
        <v>1</v>
      </c>
      <c r="F20" s="96">
        <v>0</v>
      </c>
      <c r="G20" s="78">
        <f t="shared" si="1"/>
        <v>0</v>
      </c>
      <c r="H20" s="77">
        <f t="shared" si="2"/>
        <v>0</v>
      </c>
      <c r="I20" s="59">
        <v>9900</v>
      </c>
      <c r="J20" s="1">
        <f>E20*I20</f>
        <v>9900</v>
      </c>
      <c r="W20" s="6">
        <v>4838</v>
      </c>
      <c r="Y20" s="6">
        <v>4800</v>
      </c>
      <c r="AA20" s="6">
        <v>4890</v>
      </c>
      <c r="AC20" s="6">
        <f aca="true" t="shared" si="5" ref="AC20">AVERAGE(W20:AA20)</f>
        <v>4842.666666666667</v>
      </c>
      <c r="AE20" s="6">
        <f>AC20*1.1</f>
        <v>5326.933333333334</v>
      </c>
    </row>
    <row r="21" spans="3:10" ht="12">
      <c r="C21" s="19" t="s">
        <v>25</v>
      </c>
      <c r="E21" s="11">
        <v>1</v>
      </c>
      <c r="F21" s="96">
        <v>0</v>
      </c>
      <c r="G21" s="78">
        <f t="shared" si="1"/>
        <v>0</v>
      </c>
      <c r="H21" s="77">
        <f t="shared" si="2"/>
        <v>0</v>
      </c>
      <c r="I21" s="1">
        <v>9750</v>
      </c>
      <c r="J21" s="1">
        <f>E21*I21</f>
        <v>9750</v>
      </c>
    </row>
    <row r="22" spans="3:8" ht="12">
      <c r="C22" s="22" t="s">
        <v>26</v>
      </c>
      <c r="E22" s="4"/>
      <c r="F22" s="7"/>
      <c r="G22" s="78"/>
      <c r="H22" s="77"/>
    </row>
    <row r="23" spans="3:8" ht="12">
      <c r="C23" s="1" t="s">
        <v>27</v>
      </c>
      <c r="F23" s="7"/>
      <c r="G23" s="78"/>
      <c r="H23" s="77"/>
    </row>
    <row r="24" spans="3:8" ht="12">
      <c r="C24" s="1" t="s">
        <v>28</v>
      </c>
      <c r="F24" s="7"/>
      <c r="G24" s="78"/>
      <c r="H24" s="77"/>
    </row>
    <row r="25" spans="1:8" ht="12">
      <c r="A25" s="23"/>
      <c r="B25" s="24"/>
      <c r="C25" s="1" t="s">
        <v>29</v>
      </c>
      <c r="D25" s="24"/>
      <c r="E25" s="23"/>
      <c r="F25" s="7"/>
      <c r="G25" s="78"/>
      <c r="H25" s="77"/>
    </row>
    <row r="26" spans="1:8" ht="12">
      <c r="A26" s="16"/>
      <c r="B26" s="16"/>
      <c r="C26" s="29" t="s">
        <v>88</v>
      </c>
      <c r="D26" s="16"/>
      <c r="E26" s="17"/>
      <c r="F26" s="7"/>
      <c r="G26" s="78"/>
      <c r="H26" s="77"/>
    </row>
    <row r="27" spans="6:8" ht="12">
      <c r="F27" s="7"/>
      <c r="G27" s="78"/>
      <c r="H27" s="77"/>
    </row>
    <row r="28" spans="1:31" ht="12">
      <c r="A28" s="7">
        <v>5</v>
      </c>
      <c r="B28" s="8"/>
      <c r="C28" s="9" t="s">
        <v>195</v>
      </c>
      <c r="D28" s="8"/>
      <c r="E28" s="7">
        <v>5</v>
      </c>
      <c r="F28" s="96">
        <v>0</v>
      </c>
      <c r="G28" s="78">
        <f t="shared" si="1"/>
        <v>0</v>
      </c>
      <c r="H28" s="77">
        <f t="shared" si="2"/>
        <v>0</v>
      </c>
      <c r="I28" s="59">
        <v>8570</v>
      </c>
      <c r="J28" s="1">
        <f>E28*I28</f>
        <v>42850</v>
      </c>
      <c r="W28" s="6">
        <v>3086</v>
      </c>
      <c r="Y28" s="6">
        <v>3049</v>
      </c>
      <c r="AA28" s="6">
        <v>3470</v>
      </c>
      <c r="AC28" s="6">
        <f>AVERAGE(W28:AA28)</f>
        <v>3201.6666666666665</v>
      </c>
      <c r="AE28" s="6">
        <f>AC28*1.1</f>
        <v>3521.8333333333335</v>
      </c>
    </row>
    <row r="29" spans="3:29" ht="12">
      <c r="C29" s="19" t="s">
        <v>25</v>
      </c>
      <c r="E29" s="4"/>
      <c r="F29" s="7"/>
      <c r="G29" s="78"/>
      <c r="H29" s="77"/>
      <c r="AC29" s="6"/>
    </row>
    <row r="30" spans="3:29" ht="12">
      <c r="C30" s="22" t="s">
        <v>26</v>
      </c>
      <c r="F30" s="7"/>
      <c r="G30" s="78"/>
      <c r="H30" s="77"/>
      <c r="AC30" s="6"/>
    </row>
    <row r="31" spans="1:29" ht="12">
      <c r="A31" s="11"/>
      <c r="B31" s="3"/>
      <c r="C31" s="1" t="s">
        <v>27</v>
      </c>
      <c r="D31" s="3"/>
      <c r="E31" s="11"/>
      <c r="F31" s="7"/>
      <c r="G31" s="78"/>
      <c r="H31" s="77"/>
      <c r="AC31" s="6"/>
    </row>
    <row r="32" spans="3:29" ht="12">
      <c r="C32" s="1" t="s">
        <v>28</v>
      </c>
      <c r="E32" s="11"/>
      <c r="F32" s="7"/>
      <c r="G32" s="78"/>
      <c r="H32" s="77"/>
      <c r="AC32" s="6"/>
    </row>
    <row r="33" spans="3:29" ht="14.25" customHeight="1">
      <c r="C33" s="1" t="s">
        <v>29</v>
      </c>
      <c r="E33" s="4"/>
      <c r="F33" s="7"/>
      <c r="G33" s="78"/>
      <c r="H33" s="77"/>
      <c r="AC33" s="6"/>
    </row>
    <row r="34" spans="5:29" ht="14.25" customHeight="1">
      <c r="E34" s="4"/>
      <c r="F34" s="7"/>
      <c r="G34" s="78"/>
      <c r="H34" s="77"/>
      <c r="AC34" s="6"/>
    </row>
    <row r="35" spans="5:29" ht="14.25" customHeight="1">
      <c r="E35" s="4"/>
      <c r="F35" s="7"/>
      <c r="G35" s="78"/>
      <c r="H35" s="77"/>
      <c r="AC35" s="6"/>
    </row>
    <row r="36" spans="1:29" ht="12">
      <c r="A36" s="5" t="s">
        <v>7</v>
      </c>
      <c r="B36" s="33" t="s">
        <v>89</v>
      </c>
      <c r="F36" s="7"/>
      <c r="G36" s="78"/>
      <c r="H36" s="77"/>
      <c r="AC36" s="6"/>
    </row>
    <row r="37" spans="1:29" ht="12">
      <c r="A37" s="3"/>
      <c r="B37" s="3"/>
      <c r="F37" s="7"/>
      <c r="G37" s="78"/>
      <c r="H37" s="77"/>
      <c r="AC37" s="6"/>
    </row>
    <row r="38" spans="1:29" ht="12">
      <c r="A38" s="1" t="s">
        <v>10</v>
      </c>
      <c r="C38" s="1" t="s">
        <v>0</v>
      </c>
      <c r="E38" s="1" t="s">
        <v>11</v>
      </c>
      <c r="F38" s="7"/>
      <c r="G38" s="78"/>
      <c r="H38" s="77"/>
      <c r="AC38" s="6"/>
    </row>
    <row r="39" spans="1:31" ht="12">
      <c r="A39" s="7">
        <v>7</v>
      </c>
      <c r="B39" s="8"/>
      <c r="C39" s="9" t="s">
        <v>196</v>
      </c>
      <c r="D39" s="14"/>
      <c r="E39" s="7">
        <v>1</v>
      </c>
      <c r="F39" s="96">
        <v>0</v>
      </c>
      <c r="G39" s="78">
        <f t="shared" si="1"/>
        <v>0</v>
      </c>
      <c r="H39" s="77">
        <f t="shared" si="2"/>
        <v>0</v>
      </c>
      <c r="I39" s="59">
        <v>11952</v>
      </c>
      <c r="J39" s="1">
        <f>E39*I39</f>
        <v>11952</v>
      </c>
      <c r="W39" s="6">
        <v>11156</v>
      </c>
      <c r="Y39" s="6">
        <v>10495</v>
      </c>
      <c r="AA39" s="6">
        <v>10945</v>
      </c>
      <c r="AB39" s="34"/>
      <c r="AC39" s="18">
        <f aca="true" t="shared" si="6" ref="AC39">AVERAGE(W39:AA39)</f>
        <v>10865.333333333334</v>
      </c>
      <c r="AE39" s="6">
        <f>AC39*1.1</f>
        <v>11951.866666666669</v>
      </c>
    </row>
    <row r="40" spans="3:29" ht="12">
      <c r="C40" s="101" t="s">
        <v>240</v>
      </c>
      <c r="F40" s="7"/>
      <c r="G40" s="78"/>
      <c r="H40" s="77"/>
      <c r="AC40" s="6"/>
    </row>
    <row r="41" spans="3:29" ht="12">
      <c r="C41" s="55" t="s">
        <v>130</v>
      </c>
      <c r="F41" s="7"/>
      <c r="G41" s="78"/>
      <c r="H41" s="77"/>
      <c r="AC41" s="6"/>
    </row>
    <row r="42" spans="6:29" ht="12">
      <c r="F42" s="7"/>
      <c r="G42" s="78"/>
      <c r="H42" s="77"/>
      <c r="AC42" s="6"/>
    </row>
    <row r="43" spans="1:31" ht="12">
      <c r="A43" s="7">
        <v>8</v>
      </c>
      <c r="B43" s="8"/>
      <c r="C43" s="9" t="s">
        <v>90</v>
      </c>
      <c r="D43" s="8"/>
      <c r="E43" s="7">
        <v>5</v>
      </c>
      <c r="F43" s="96">
        <v>0</v>
      </c>
      <c r="G43" s="78">
        <f t="shared" si="1"/>
        <v>0</v>
      </c>
      <c r="H43" s="77">
        <f t="shared" si="2"/>
        <v>0</v>
      </c>
      <c r="I43" s="59">
        <v>2200</v>
      </c>
      <c r="J43" s="1">
        <f>E43*I43</f>
        <v>11000</v>
      </c>
      <c r="W43" s="6">
        <v>734</v>
      </c>
      <c r="Y43" s="15">
        <v>851</v>
      </c>
      <c r="AA43" s="6">
        <v>1404</v>
      </c>
      <c r="AB43" s="34"/>
      <c r="AC43" s="18">
        <f aca="true" t="shared" si="7" ref="AC43">AVERAGE(W43:AA43)</f>
        <v>996.3333333333334</v>
      </c>
      <c r="AE43" s="6">
        <f>AC43*1.1</f>
        <v>1095.9666666666667</v>
      </c>
    </row>
    <row r="44" spans="3:29" ht="12">
      <c r="C44" s="66" t="s">
        <v>204</v>
      </c>
      <c r="D44" s="29"/>
      <c r="E44" s="30"/>
      <c r="F44" s="7"/>
      <c r="G44" s="78"/>
      <c r="H44" s="77"/>
      <c r="I44" s="29"/>
      <c r="AC44" s="6"/>
    </row>
    <row r="45" spans="3:29" ht="12">
      <c r="C45" s="55" t="s">
        <v>145</v>
      </c>
      <c r="F45" s="7"/>
      <c r="G45" s="78"/>
      <c r="H45" s="77"/>
      <c r="AC45" s="6"/>
    </row>
    <row r="46" spans="1:29" ht="12">
      <c r="A46" s="11"/>
      <c r="B46" s="3"/>
      <c r="C46" s="32"/>
      <c r="D46" s="3"/>
      <c r="E46" s="11"/>
      <c r="F46" s="7"/>
      <c r="G46" s="78"/>
      <c r="H46" s="77"/>
      <c r="AC46" s="6"/>
    </row>
    <row r="47" spans="1:29" ht="12">
      <c r="A47" s="5" t="s">
        <v>7</v>
      </c>
      <c r="B47" s="33" t="s">
        <v>91</v>
      </c>
      <c r="F47" s="7"/>
      <c r="G47" s="78"/>
      <c r="H47" s="77"/>
      <c r="AC47" s="6"/>
    </row>
    <row r="48" spans="1:29" ht="12">
      <c r="A48" s="3"/>
      <c r="B48" s="3"/>
      <c r="F48" s="7"/>
      <c r="G48" s="78"/>
      <c r="H48" s="77"/>
      <c r="AC48" s="6"/>
    </row>
    <row r="49" spans="1:29" ht="12">
      <c r="A49" s="1" t="s">
        <v>10</v>
      </c>
      <c r="C49" s="1" t="s">
        <v>0</v>
      </c>
      <c r="E49" s="1" t="s">
        <v>11</v>
      </c>
      <c r="F49" s="7"/>
      <c r="G49" s="78"/>
      <c r="H49" s="77"/>
      <c r="AC49" s="6"/>
    </row>
    <row r="50" spans="1:31" ht="12">
      <c r="A50" s="7">
        <v>9</v>
      </c>
      <c r="B50" s="8"/>
      <c r="C50" s="9" t="s">
        <v>197</v>
      </c>
      <c r="D50" s="8"/>
      <c r="E50" s="7">
        <v>1</v>
      </c>
      <c r="F50" s="96">
        <v>0</v>
      </c>
      <c r="G50" s="78">
        <f t="shared" si="1"/>
        <v>0</v>
      </c>
      <c r="H50" s="77">
        <f t="shared" si="2"/>
        <v>0</v>
      </c>
      <c r="I50" s="59">
        <v>13150</v>
      </c>
      <c r="J50" s="1">
        <f>E50*I50</f>
        <v>13150</v>
      </c>
      <c r="W50" s="6">
        <v>6574</v>
      </c>
      <c r="Y50" s="6">
        <v>8620</v>
      </c>
      <c r="AA50" s="6">
        <v>6425</v>
      </c>
      <c r="AC50" s="18">
        <f aca="true" t="shared" si="8" ref="AC50">AVERAGE(W50:AA50)</f>
        <v>7206.333333333333</v>
      </c>
      <c r="AE50" s="6">
        <f>AC50*1.1</f>
        <v>7926.966666666667</v>
      </c>
    </row>
    <row r="51" spans="3:8" ht="30">
      <c r="C51" s="19" t="s">
        <v>23</v>
      </c>
      <c r="F51" s="7"/>
      <c r="G51" s="78"/>
      <c r="H51" s="77"/>
    </row>
    <row r="52" spans="3:31" ht="12">
      <c r="C52" s="20" t="s">
        <v>56</v>
      </c>
      <c r="D52" s="14"/>
      <c r="E52" s="7">
        <v>1</v>
      </c>
      <c r="F52" s="96">
        <v>0</v>
      </c>
      <c r="G52" s="78">
        <f t="shared" si="1"/>
        <v>0</v>
      </c>
      <c r="H52" s="77">
        <f t="shared" si="2"/>
        <v>0</v>
      </c>
      <c r="I52" s="59">
        <v>4095</v>
      </c>
      <c r="J52" s="1">
        <f>E52*I52</f>
        <v>4095</v>
      </c>
      <c r="W52" s="6">
        <v>1909</v>
      </c>
      <c r="Y52" s="6">
        <v>1690</v>
      </c>
      <c r="AA52" s="6">
        <v>1575</v>
      </c>
      <c r="AC52" s="6">
        <f>AVERAGE(W52:AA52)</f>
        <v>1724.6666666666667</v>
      </c>
      <c r="AE52" s="6">
        <f>AC52*1.1</f>
        <v>1897.1333333333337</v>
      </c>
    </row>
    <row r="53" spans="3:29" ht="12">
      <c r="C53" s="22"/>
      <c r="E53" s="11"/>
      <c r="F53" s="7"/>
      <c r="G53" s="78"/>
      <c r="H53" s="77"/>
      <c r="AC53" s="6"/>
    </row>
    <row r="54" spans="1:31" ht="12">
      <c r="A54" s="7">
        <v>10</v>
      </c>
      <c r="B54" s="8"/>
      <c r="C54" s="9" t="s">
        <v>198</v>
      </c>
      <c r="D54" s="14"/>
      <c r="E54" s="7">
        <v>1</v>
      </c>
      <c r="F54" s="96">
        <v>0</v>
      </c>
      <c r="G54" s="78">
        <f t="shared" si="1"/>
        <v>0</v>
      </c>
      <c r="H54" s="77">
        <f t="shared" si="2"/>
        <v>0</v>
      </c>
      <c r="I54" s="59">
        <v>9200</v>
      </c>
      <c r="J54" s="1">
        <f>E54*I54</f>
        <v>9200</v>
      </c>
      <c r="W54" s="6">
        <v>4012</v>
      </c>
      <c r="Y54" s="6">
        <v>5955</v>
      </c>
      <c r="AA54" s="6">
        <v>1905</v>
      </c>
      <c r="AC54" s="18">
        <f>AVERAGE(W54:AA54)</f>
        <v>3957.3333333333335</v>
      </c>
      <c r="AE54" s="6">
        <f>AC54*1.1</f>
        <v>4353.0666666666675</v>
      </c>
    </row>
    <row r="55" spans="3:29" ht="30">
      <c r="C55" s="19" t="s">
        <v>23</v>
      </c>
      <c r="E55" s="11"/>
      <c r="F55" s="7"/>
      <c r="G55" s="78"/>
      <c r="H55" s="77"/>
      <c r="AC55" s="6"/>
    </row>
    <row r="56" spans="3:29" ht="12">
      <c r="C56" s="22"/>
      <c r="E56" s="11"/>
      <c r="F56" s="7"/>
      <c r="G56" s="78"/>
      <c r="H56" s="77"/>
      <c r="AC56" s="6"/>
    </row>
    <row r="57" spans="3:29" ht="12">
      <c r="C57" s="22"/>
      <c r="E57" s="11"/>
      <c r="F57" s="7"/>
      <c r="G57" s="78"/>
      <c r="H57" s="77"/>
      <c r="AC57" s="6"/>
    </row>
    <row r="58" spans="1:31" ht="12">
      <c r="A58" s="7">
        <v>11</v>
      </c>
      <c r="B58" s="8"/>
      <c r="C58" s="9" t="s">
        <v>34</v>
      </c>
      <c r="D58" s="8"/>
      <c r="E58" s="7">
        <v>2</v>
      </c>
      <c r="F58" s="96">
        <v>0</v>
      </c>
      <c r="G58" s="78">
        <f t="shared" si="1"/>
        <v>0</v>
      </c>
      <c r="H58" s="77">
        <f t="shared" si="2"/>
        <v>0</v>
      </c>
      <c r="I58" s="59">
        <v>2200</v>
      </c>
      <c r="J58" s="1">
        <f>E58*I58</f>
        <v>4400</v>
      </c>
      <c r="W58" s="6">
        <v>1964</v>
      </c>
      <c r="Y58" s="6">
        <v>1990</v>
      </c>
      <c r="AA58" s="6">
        <v>2963</v>
      </c>
      <c r="AC58" s="6">
        <f aca="true" t="shared" si="9" ref="AC58">AVERAGE(W58:AA58)</f>
        <v>2305.6666666666665</v>
      </c>
      <c r="AE58" s="6">
        <f>AC58*1.1</f>
        <v>2536.2333333333336</v>
      </c>
    </row>
    <row r="59" spans="3:29" ht="12">
      <c r="C59" s="63" t="s">
        <v>199</v>
      </c>
      <c r="E59" s="4"/>
      <c r="F59" s="7"/>
      <c r="G59" s="78"/>
      <c r="H59" s="77"/>
      <c r="AC59" s="6"/>
    </row>
    <row r="60" spans="3:29" ht="12">
      <c r="C60" s="100" t="s">
        <v>239</v>
      </c>
      <c r="F60" s="7"/>
      <c r="G60" s="78"/>
      <c r="H60" s="77"/>
      <c r="AC60" s="6"/>
    </row>
    <row r="61" spans="1:29" ht="12">
      <c r="A61" s="11"/>
      <c r="B61" s="3"/>
      <c r="C61" s="32"/>
      <c r="D61" s="3"/>
      <c r="E61" s="11"/>
      <c r="F61" s="7"/>
      <c r="G61" s="78"/>
      <c r="H61" s="77"/>
      <c r="AC61" s="6"/>
    </row>
    <row r="62" spans="3:29" ht="12">
      <c r="C62" s="19"/>
      <c r="E62" s="11"/>
      <c r="F62" s="7"/>
      <c r="G62" s="78"/>
      <c r="H62" s="77"/>
      <c r="AC62" s="6"/>
    </row>
    <row r="63" spans="1:31" ht="12">
      <c r="A63" s="7">
        <v>12</v>
      </c>
      <c r="B63" s="8"/>
      <c r="C63" s="9" t="s">
        <v>158</v>
      </c>
      <c r="D63" s="8"/>
      <c r="E63" s="7">
        <v>1</v>
      </c>
      <c r="F63" s="96">
        <v>0</v>
      </c>
      <c r="G63" s="78">
        <f t="shared" si="1"/>
        <v>0</v>
      </c>
      <c r="H63" s="77">
        <f t="shared" si="2"/>
        <v>0</v>
      </c>
      <c r="I63" s="14">
        <v>9900</v>
      </c>
      <c r="J63" s="1">
        <f aca="true" t="shared" si="10" ref="J63:J64">E63*I63</f>
        <v>9900</v>
      </c>
      <c r="W63" s="6">
        <v>4838</v>
      </c>
      <c r="Y63" s="6">
        <v>4800</v>
      </c>
      <c r="AA63" s="6">
        <v>4890</v>
      </c>
      <c r="AC63" s="6">
        <f aca="true" t="shared" si="11" ref="AC63">AVERAGE(W63:AA63)</f>
        <v>4842.666666666667</v>
      </c>
      <c r="AE63" s="6">
        <f>AC63*1.1</f>
        <v>5326.933333333334</v>
      </c>
    </row>
    <row r="64" spans="3:29" ht="12">
      <c r="C64" s="67" t="s">
        <v>200</v>
      </c>
      <c r="E64" s="11">
        <v>1</v>
      </c>
      <c r="F64" s="96">
        <v>0</v>
      </c>
      <c r="G64" s="78">
        <f t="shared" si="1"/>
        <v>0</v>
      </c>
      <c r="H64" s="77">
        <f t="shared" si="2"/>
        <v>0</v>
      </c>
      <c r="I64" s="60">
        <v>9750</v>
      </c>
      <c r="J64" s="1">
        <f t="shared" si="10"/>
        <v>9750</v>
      </c>
      <c r="AC64" s="6"/>
    </row>
    <row r="65" spans="3:29" ht="12">
      <c r="C65" s="22" t="s">
        <v>26</v>
      </c>
      <c r="E65" s="4"/>
      <c r="F65" s="7"/>
      <c r="G65" s="78"/>
      <c r="H65" s="77"/>
      <c r="AC65" s="6"/>
    </row>
    <row r="66" spans="3:29" ht="12">
      <c r="C66" s="1" t="s">
        <v>27</v>
      </c>
      <c r="F66" s="7"/>
      <c r="G66" s="78"/>
      <c r="H66" s="77"/>
      <c r="AC66" s="6"/>
    </row>
    <row r="67" spans="3:29" ht="12">
      <c r="C67" s="1" t="s">
        <v>28</v>
      </c>
      <c r="F67" s="7"/>
      <c r="G67" s="78"/>
      <c r="H67" s="77"/>
      <c r="AC67" s="6"/>
    </row>
    <row r="68" spans="1:29" ht="12">
      <c r="A68" s="23"/>
      <c r="B68" s="24"/>
      <c r="D68" s="24"/>
      <c r="E68" s="23"/>
      <c r="F68" s="7"/>
      <c r="G68" s="78"/>
      <c r="H68" s="77"/>
      <c r="AC68" s="6"/>
    </row>
    <row r="69" spans="1:31" ht="12">
      <c r="A69" s="7">
        <v>13</v>
      </c>
      <c r="B69" s="8"/>
      <c r="C69" s="9" t="s">
        <v>201</v>
      </c>
      <c r="D69" s="14"/>
      <c r="E69" s="7">
        <v>1</v>
      </c>
      <c r="F69" s="96">
        <v>0</v>
      </c>
      <c r="G69" s="78">
        <f t="shared" si="1"/>
        <v>0</v>
      </c>
      <c r="H69" s="77">
        <f t="shared" si="2"/>
        <v>0</v>
      </c>
      <c r="I69" s="59">
        <v>15700</v>
      </c>
      <c r="J69" s="1">
        <f>E69*I69</f>
        <v>15700</v>
      </c>
      <c r="W69" s="6">
        <v>13503</v>
      </c>
      <c r="Y69" s="6">
        <v>14258</v>
      </c>
      <c r="AA69" s="6">
        <v>15867</v>
      </c>
      <c r="AC69" s="6">
        <f aca="true" t="shared" si="12" ref="AC69">AVERAGE(W69:AA69)</f>
        <v>14542.666666666666</v>
      </c>
      <c r="AE69" s="6">
        <f>AC69*1.1</f>
        <v>15996.933333333334</v>
      </c>
    </row>
    <row r="70" spans="3:29" ht="12">
      <c r="C70" s="19"/>
      <c r="D70" s="16"/>
      <c r="E70" s="16"/>
      <c r="F70" s="7"/>
      <c r="G70" s="78"/>
      <c r="H70" s="77"/>
      <c r="AC70" s="6"/>
    </row>
    <row r="71" spans="1:29" ht="12">
      <c r="A71" s="7">
        <v>14</v>
      </c>
      <c r="B71" s="8"/>
      <c r="C71" s="9" t="s">
        <v>202</v>
      </c>
      <c r="D71" s="14"/>
      <c r="E71" s="7">
        <v>1</v>
      </c>
      <c r="F71" s="96">
        <v>0</v>
      </c>
      <c r="G71" s="78">
        <f t="shared" si="1"/>
        <v>0</v>
      </c>
      <c r="H71" s="77">
        <f t="shared" si="2"/>
        <v>0</v>
      </c>
      <c r="I71" s="59">
        <v>8100</v>
      </c>
      <c r="J71" s="1">
        <f>E71*I71</f>
        <v>8100</v>
      </c>
      <c r="W71" s="18">
        <v>5346</v>
      </c>
      <c r="X71" s="34"/>
      <c r="Y71" s="18">
        <v>5872</v>
      </c>
      <c r="Z71" s="34"/>
      <c r="AA71" s="18"/>
      <c r="AB71" s="34"/>
      <c r="AC71" s="18"/>
    </row>
    <row r="72" spans="3:29" ht="12">
      <c r="C72" s="1" t="s">
        <v>92</v>
      </c>
      <c r="E72" s="1" t="s">
        <v>46</v>
      </c>
      <c r="F72" s="7"/>
      <c r="G72" s="78"/>
      <c r="H72" s="77"/>
      <c r="W72" s="1">
        <v>6900</v>
      </c>
      <c r="Y72" s="1">
        <v>13840</v>
      </c>
      <c r="AC72" s="6"/>
    </row>
    <row r="73" spans="3:31" ht="12">
      <c r="C73" s="70" t="s">
        <v>221</v>
      </c>
      <c r="F73" s="7"/>
      <c r="G73" s="78"/>
      <c r="H73" s="77"/>
      <c r="W73" s="6">
        <f>W71+W72+W72</f>
        <v>19146</v>
      </c>
      <c r="Y73" s="6">
        <f>Y71+Y72+Y72</f>
        <v>33552</v>
      </c>
      <c r="AC73" s="6">
        <f aca="true" t="shared" si="13" ref="AC73">AVERAGE(W73:AA73)</f>
        <v>26349</v>
      </c>
      <c r="AE73" s="6">
        <f>AC73*1.1</f>
        <v>28983.9</v>
      </c>
    </row>
    <row r="74" spans="6:29" ht="12">
      <c r="F74" s="7"/>
      <c r="G74" s="78"/>
      <c r="H74" s="77"/>
      <c r="AC74" s="6"/>
    </row>
    <row r="75" spans="6:29" ht="12">
      <c r="F75" s="7"/>
      <c r="G75" s="78"/>
      <c r="H75" s="77"/>
      <c r="AC75" s="6"/>
    </row>
    <row r="76" spans="1:29" ht="12">
      <c r="A76" s="5" t="s">
        <v>7</v>
      </c>
      <c r="B76" s="3" t="s">
        <v>93</v>
      </c>
      <c r="F76" s="7"/>
      <c r="G76" s="78"/>
      <c r="H76" s="77"/>
      <c r="AC76" s="6"/>
    </row>
    <row r="77" spans="1:29" ht="12">
      <c r="A77" s="3"/>
      <c r="B77" s="3"/>
      <c r="F77" s="7"/>
      <c r="G77" s="78"/>
      <c r="H77" s="77"/>
      <c r="AC77" s="6"/>
    </row>
    <row r="78" spans="1:29" ht="12">
      <c r="A78" s="1" t="s">
        <v>10</v>
      </c>
      <c r="C78" s="1" t="s">
        <v>0</v>
      </c>
      <c r="E78" s="1" t="s">
        <v>11</v>
      </c>
      <c r="F78" s="7"/>
      <c r="G78" s="78"/>
      <c r="H78" s="77"/>
      <c r="AC78" s="6"/>
    </row>
    <row r="79" spans="1:31" ht="12">
      <c r="A79" s="7">
        <v>19</v>
      </c>
      <c r="B79" s="8"/>
      <c r="C79" s="9" t="s">
        <v>161</v>
      </c>
      <c r="D79" s="8"/>
      <c r="E79" s="7">
        <v>1</v>
      </c>
      <c r="F79" s="96">
        <v>0</v>
      </c>
      <c r="G79" s="78">
        <f aca="true" t="shared" si="14" ref="G79:G134">E79*F79</f>
        <v>0</v>
      </c>
      <c r="H79" s="77">
        <f aca="true" t="shared" si="15" ref="H79:H134">F79*1.15</f>
        <v>0</v>
      </c>
      <c r="I79" s="59">
        <v>3450</v>
      </c>
      <c r="J79" s="1">
        <f>E79*I79</f>
        <v>3450</v>
      </c>
      <c r="W79" s="15">
        <v>1943.5</v>
      </c>
      <c r="Y79" s="6">
        <v>1690</v>
      </c>
      <c r="AA79" s="15">
        <v>1148.76</v>
      </c>
      <c r="AC79" s="6">
        <f aca="true" t="shared" si="16" ref="AC79">AVERAGE(W79:AA79)</f>
        <v>1594.0866666666668</v>
      </c>
      <c r="AE79" s="6">
        <f>AC79*1.1</f>
        <v>1753.4953333333337</v>
      </c>
    </row>
    <row r="80" spans="3:29" ht="12">
      <c r="C80" s="1" t="s">
        <v>18</v>
      </c>
      <c r="E80" s="4"/>
      <c r="F80" s="7"/>
      <c r="G80" s="78"/>
      <c r="H80" s="77"/>
      <c r="AC80" s="6"/>
    </row>
    <row r="81" spans="3:29" ht="12">
      <c r="C81" s="1" t="s">
        <v>19</v>
      </c>
      <c r="F81" s="7"/>
      <c r="G81" s="78"/>
      <c r="H81" s="77"/>
      <c r="AC81" s="6"/>
    </row>
    <row r="82" spans="6:29" ht="12">
      <c r="F82" s="7"/>
      <c r="G82" s="78"/>
      <c r="H82" s="77"/>
      <c r="AC82" s="6"/>
    </row>
    <row r="83" spans="1:31" ht="12">
      <c r="A83" s="7">
        <v>20</v>
      </c>
      <c r="B83" s="8"/>
      <c r="C83" s="9" t="s">
        <v>203</v>
      </c>
      <c r="D83" s="8"/>
      <c r="E83" s="7">
        <v>4</v>
      </c>
      <c r="F83" s="96">
        <v>0</v>
      </c>
      <c r="G83" s="78">
        <f t="shared" si="14"/>
        <v>0</v>
      </c>
      <c r="H83" s="77">
        <f t="shared" si="15"/>
        <v>0</v>
      </c>
      <c r="I83" s="59">
        <v>12300</v>
      </c>
      <c r="J83" s="1">
        <f>E83*I83</f>
        <v>49200</v>
      </c>
      <c r="W83" s="6">
        <v>5035</v>
      </c>
      <c r="Y83" s="6">
        <v>4190</v>
      </c>
      <c r="AA83" s="6">
        <v>5688</v>
      </c>
      <c r="AC83" s="6">
        <f aca="true" t="shared" si="17" ref="AC83">AVERAGE(W83:AA83)</f>
        <v>4971</v>
      </c>
      <c r="AE83" s="6">
        <f>AC83*1.1</f>
        <v>5468.1</v>
      </c>
    </row>
    <row r="84" spans="3:29" ht="12">
      <c r="C84" s="63" t="s">
        <v>94</v>
      </c>
      <c r="E84" s="4"/>
      <c r="F84" s="7"/>
      <c r="G84" s="78"/>
      <c r="H84" s="77"/>
      <c r="AC84" s="6"/>
    </row>
    <row r="85" spans="3:29" ht="12">
      <c r="C85" s="58" t="s">
        <v>146</v>
      </c>
      <c r="F85" s="7"/>
      <c r="G85" s="78"/>
      <c r="H85" s="77"/>
      <c r="AC85" s="6"/>
    </row>
    <row r="86" spans="3:29" ht="12">
      <c r="C86" s="1" t="s">
        <v>95</v>
      </c>
      <c r="F86" s="7"/>
      <c r="G86" s="78"/>
      <c r="H86" s="77"/>
      <c r="AC86" s="6"/>
    </row>
    <row r="87" spans="6:29" ht="12">
      <c r="F87" s="7"/>
      <c r="G87" s="78"/>
      <c r="H87" s="77"/>
      <c r="AC87" s="6"/>
    </row>
    <row r="88" spans="1:31" ht="12">
      <c r="A88" s="7">
        <v>21</v>
      </c>
      <c r="B88" s="8"/>
      <c r="C88" s="9" t="s">
        <v>96</v>
      </c>
      <c r="D88" s="8"/>
      <c r="E88" s="7">
        <v>12</v>
      </c>
      <c r="F88" s="96">
        <v>0</v>
      </c>
      <c r="G88" s="78">
        <f t="shared" si="14"/>
        <v>0</v>
      </c>
      <c r="H88" s="77">
        <f t="shared" si="15"/>
        <v>0</v>
      </c>
      <c r="I88" s="59">
        <v>2536</v>
      </c>
      <c r="J88" s="1">
        <f>E88*I88</f>
        <v>30432</v>
      </c>
      <c r="W88" s="6">
        <v>1964</v>
      </c>
      <c r="Y88" s="15">
        <v>1990</v>
      </c>
      <c r="AA88" s="6">
        <v>2963</v>
      </c>
      <c r="AB88" s="34"/>
      <c r="AC88" s="18">
        <f aca="true" t="shared" si="18" ref="AC88">AVERAGE(W88:AA88)</f>
        <v>2305.6666666666665</v>
      </c>
      <c r="AE88" s="6">
        <f>AC88*1.1</f>
        <v>2536.2333333333336</v>
      </c>
    </row>
    <row r="89" spans="3:29" ht="12">
      <c r="C89" s="66" t="s">
        <v>205</v>
      </c>
      <c r="E89" s="4"/>
      <c r="F89" s="7"/>
      <c r="G89" s="78"/>
      <c r="H89" s="77"/>
      <c r="AC89" s="6"/>
    </row>
    <row r="90" spans="6:29" ht="12">
      <c r="F90" s="7"/>
      <c r="G90" s="78"/>
      <c r="H90" s="77"/>
      <c r="AC90" s="6"/>
    </row>
    <row r="91" spans="1:31" ht="12">
      <c r="A91" s="7">
        <v>22</v>
      </c>
      <c r="B91" s="8"/>
      <c r="C91" s="9" t="s">
        <v>72</v>
      </c>
      <c r="D91" s="8"/>
      <c r="E91" s="7">
        <v>1</v>
      </c>
      <c r="F91" s="96">
        <v>0</v>
      </c>
      <c r="G91" s="78">
        <f t="shared" si="14"/>
        <v>0</v>
      </c>
      <c r="H91" s="77">
        <f t="shared" si="15"/>
        <v>0</v>
      </c>
      <c r="I91" s="59">
        <v>3900</v>
      </c>
      <c r="J91" s="1">
        <f>E91*I91</f>
        <v>3900</v>
      </c>
      <c r="W91" s="6">
        <v>5346</v>
      </c>
      <c r="Y91" s="6">
        <v>5872</v>
      </c>
      <c r="AA91" s="6"/>
      <c r="AB91" s="34"/>
      <c r="AC91" s="18">
        <f>AVERAGE(W91:AA91)</f>
        <v>5609</v>
      </c>
      <c r="AE91" s="6">
        <f>AC91*1.1</f>
        <v>6169.900000000001</v>
      </c>
    </row>
    <row r="92" spans="1:29" ht="12">
      <c r="A92" s="29"/>
      <c r="B92" s="29"/>
      <c r="C92" s="99" t="s">
        <v>233</v>
      </c>
      <c r="D92" s="29"/>
      <c r="E92" s="30"/>
      <c r="F92" s="7"/>
      <c r="G92" s="78"/>
      <c r="H92" s="77"/>
      <c r="I92" s="29"/>
      <c r="AC92" s="6"/>
    </row>
    <row r="93" spans="1:29" ht="12">
      <c r="A93" s="29"/>
      <c r="B93" s="29"/>
      <c r="C93" s="55" t="s">
        <v>130</v>
      </c>
      <c r="D93" s="29"/>
      <c r="E93" s="29"/>
      <c r="F93" s="7"/>
      <c r="G93" s="78"/>
      <c r="H93" s="77"/>
      <c r="I93" s="29"/>
      <c r="AC93" s="6"/>
    </row>
    <row r="94" spans="1:29" ht="12">
      <c r="A94" s="23"/>
      <c r="B94" s="24"/>
      <c r="C94" s="25"/>
      <c r="D94" s="24"/>
      <c r="E94" s="23"/>
      <c r="F94" s="7"/>
      <c r="G94" s="78"/>
      <c r="H94" s="77"/>
      <c r="I94" s="16"/>
      <c r="AC94" s="6"/>
    </row>
    <row r="95" spans="1:31" ht="12">
      <c r="A95" s="7">
        <v>23</v>
      </c>
      <c r="B95" s="8"/>
      <c r="C95" s="9" t="s">
        <v>74</v>
      </c>
      <c r="D95" s="8"/>
      <c r="E95" s="7">
        <v>1</v>
      </c>
      <c r="F95" s="96">
        <v>0</v>
      </c>
      <c r="G95" s="78">
        <f t="shared" si="14"/>
        <v>0</v>
      </c>
      <c r="H95" s="77">
        <f t="shared" si="15"/>
        <v>0</v>
      </c>
      <c r="I95" s="59">
        <v>48000</v>
      </c>
      <c r="J95" s="1">
        <f>E95*I95</f>
        <v>48000</v>
      </c>
      <c r="W95" s="6">
        <v>49933</v>
      </c>
      <c r="Y95" s="6">
        <v>12148</v>
      </c>
      <c r="AA95" s="6">
        <v>25454</v>
      </c>
      <c r="AB95" s="34"/>
      <c r="AC95" s="18">
        <f aca="true" t="shared" si="19" ref="AC95">AVERAGE(W95:AA95)</f>
        <v>29178.333333333332</v>
      </c>
      <c r="AE95" s="6">
        <f>AC95*1.1</f>
        <v>32096.166666666668</v>
      </c>
    </row>
    <row r="96" spans="1:29" ht="12">
      <c r="A96" s="29"/>
      <c r="B96" s="29"/>
      <c r="C96" s="55" t="s">
        <v>131</v>
      </c>
      <c r="D96" s="29"/>
      <c r="E96" s="30"/>
      <c r="F96" s="7"/>
      <c r="G96" s="78"/>
      <c r="H96" s="77"/>
      <c r="I96" s="29"/>
      <c r="AC96" s="6"/>
    </row>
    <row r="97" spans="3:29" ht="12">
      <c r="C97" s="55" t="s">
        <v>147</v>
      </c>
      <c r="F97" s="7"/>
      <c r="G97" s="78"/>
      <c r="H97" s="77"/>
      <c r="AC97" s="6"/>
    </row>
    <row r="98" spans="3:29" ht="12">
      <c r="C98" s="55" t="s">
        <v>133</v>
      </c>
      <c r="F98" s="7"/>
      <c r="G98" s="78"/>
      <c r="H98" s="77"/>
      <c r="AC98" s="6"/>
    </row>
    <row r="99" spans="3:29" ht="12">
      <c r="C99" s="55" t="s">
        <v>134</v>
      </c>
      <c r="F99" s="7"/>
      <c r="G99" s="78"/>
      <c r="H99" s="77"/>
      <c r="AC99" s="6"/>
    </row>
    <row r="100" spans="3:29" ht="12">
      <c r="C100" s="19"/>
      <c r="E100" s="11"/>
      <c r="F100" s="7"/>
      <c r="G100" s="78"/>
      <c r="H100" s="77"/>
      <c r="AC100" s="6"/>
    </row>
    <row r="101" spans="3:29" ht="12">
      <c r="C101" s="22"/>
      <c r="E101" s="4"/>
      <c r="F101" s="7"/>
      <c r="G101" s="78"/>
      <c r="H101" s="77"/>
      <c r="AC101" s="6"/>
    </row>
    <row r="102" spans="1:29" ht="12">
      <c r="A102" s="5" t="s">
        <v>97</v>
      </c>
      <c r="B102" s="3"/>
      <c r="F102" s="7"/>
      <c r="G102" s="78"/>
      <c r="H102" s="77"/>
      <c r="AC102" s="6"/>
    </row>
    <row r="103" spans="1:29" ht="12">
      <c r="A103" s="5" t="s">
        <v>7</v>
      </c>
      <c r="B103" s="33" t="s">
        <v>98</v>
      </c>
      <c r="F103" s="7"/>
      <c r="G103" s="78"/>
      <c r="H103" s="77"/>
      <c r="AC103" s="6"/>
    </row>
    <row r="104" spans="1:29" ht="12">
      <c r="A104" s="3"/>
      <c r="B104" s="3"/>
      <c r="F104" s="7"/>
      <c r="G104" s="78"/>
      <c r="H104" s="77"/>
      <c r="AC104" s="6"/>
    </row>
    <row r="105" spans="1:29" ht="12">
      <c r="A105" s="1" t="s">
        <v>10</v>
      </c>
      <c r="C105" s="1" t="s">
        <v>0</v>
      </c>
      <c r="E105" s="1" t="s">
        <v>11</v>
      </c>
      <c r="F105" s="7"/>
      <c r="G105" s="78"/>
      <c r="H105" s="77"/>
      <c r="AC105" s="6"/>
    </row>
    <row r="106" spans="1:31" ht="12">
      <c r="A106" s="7">
        <v>25</v>
      </c>
      <c r="B106" s="8"/>
      <c r="C106" s="9" t="s">
        <v>63</v>
      </c>
      <c r="D106" s="8"/>
      <c r="E106" s="7">
        <v>2</v>
      </c>
      <c r="F106" s="96">
        <v>0</v>
      </c>
      <c r="G106" s="78">
        <f t="shared" si="14"/>
        <v>0</v>
      </c>
      <c r="H106" s="77">
        <f t="shared" si="15"/>
        <v>0</v>
      </c>
      <c r="I106" s="59">
        <v>9750</v>
      </c>
      <c r="J106" s="1">
        <f>E106*I106</f>
        <v>19500</v>
      </c>
      <c r="W106" s="6">
        <v>4329</v>
      </c>
      <c r="Y106" s="6">
        <v>4990</v>
      </c>
      <c r="AA106" s="18">
        <v>5784</v>
      </c>
      <c r="AB106" s="34"/>
      <c r="AC106" s="18">
        <f>AVERAGE(W106:AA106)</f>
        <v>5034.333333333333</v>
      </c>
      <c r="AE106" s="6">
        <f>AC106*1.1</f>
        <v>5537.766666666666</v>
      </c>
    </row>
    <row r="107" spans="1:29" ht="12">
      <c r="A107" s="11"/>
      <c r="B107" s="3"/>
      <c r="C107" s="65" t="s">
        <v>174</v>
      </c>
      <c r="D107" s="3"/>
      <c r="E107" s="11"/>
      <c r="F107" s="7"/>
      <c r="G107" s="78"/>
      <c r="H107" s="77"/>
      <c r="AC107" s="6"/>
    </row>
    <row r="108" spans="1:29" ht="12">
      <c r="A108" s="11"/>
      <c r="B108" s="3"/>
      <c r="C108" s="65" t="s">
        <v>207</v>
      </c>
      <c r="D108" s="3"/>
      <c r="E108" s="11"/>
      <c r="F108" s="7"/>
      <c r="G108" s="78"/>
      <c r="H108" s="77"/>
      <c r="AC108" s="6"/>
    </row>
    <row r="109" spans="3:29" ht="12">
      <c r="C109" s="10"/>
      <c r="F109" s="7"/>
      <c r="G109" s="78"/>
      <c r="H109" s="77"/>
      <c r="AC109" s="6"/>
    </row>
    <row r="110" spans="1:29" ht="12">
      <c r="A110" s="3"/>
      <c r="B110" s="3"/>
      <c r="C110" s="10"/>
      <c r="F110" s="7"/>
      <c r="G110" s="78"/>
      <c r="H110" s="77"/>
      <c r="AC110" s="6"/>
    </row>
    <row r="111" spans="1:29" ht="12">
      <c r="A111" s="5" t="s">
        <v>7</v>
      </c>
      <c r="B111" s="33" t="s">
        <v>99</v>
      </c>
      <c r="F111" s="7"/>
      <c r="G111" s="78"/>
      <c r="H111" s="77"/>
      <c r="AC111" s="6"/>
    </row>
    <row r="112" spans="1:29" ht="12">
      <c r="A112" s="3"/>
      <c r="B112" s="3" t="s">
        <v>100</v>
      </c>
      <c r="F112" s="7"/>
      <c r="G112" s="78"/>
      <c r="H112" s="77"/>
      <c r="AC112" s="6"/>
    </row>
    <row r="113" spans="1:29" ht="12">
      <c r="A113" s="3"/>
      <c r="B113" s="3" t="s">
        <v>101</v>
      </c>
      <c r="F113" s="7"/>
      <c r="G113" s="78"/>
      <c r="H113" s="77"/>
      <c r="AC113" s="6"/>
    </row>
    <row r="114" spans="1:29" ht="12">
      <c r="A114" s="3"/>
      <c r="B114" s="3" t="s">
        <v>102</v>
      </c>
      <c r="F114" s="7"/>
      <c r="G114" s="78"/>
      <c r="H114" s="77"/>
      <c r="AC114" s="6"/>
    </row>
    <row r="115" spans="1:29" ht="12">
      <c r="A115" s="3"/>
      <c r="B115" s="3" t="s">
        <v>103</v>
      </c>
      <c r="F115" s="7"/>
      <c r="G115" s="78"/>
      <c r="H115" s="77"/>
      <c r="AC115" s="6"/>
    </row>
    <row r="116" spans="1:29" ht="12">
      <c r="A116" s="3"/>
      <c r="B116" s="3" t="s">
        <v>104</v>
      </c>
      <c r="F116" s="7"/>
      <c r="G116" s="78"/>
      <c r="H116" s="77"/>
      <c r="AC116" s="6"/>
    </row>
    <row r="117" spans="1:29" ht="12">
      <c r="A117" s="3"/>
      <c r="B117" s="3"/>
      <c r="F117" s="7"/>
      <c r="G117" s="78"/>
      <c r="H117" s="77"/>
      <c r="AC117" s="6"/>
    </row>
    <row r="118" spans="1:29" ht="12">
      <c r="A118" s="1" t="s">
        <v>10</v>
      </c>
      <c r="C118" s="1" t="s">
        <v>0</v>
      </c>
      <c r="F118" s="7"/>
      <c r="G118" s="78"/>
      <c r="H118" s="77"/>
      <c r="AC118" s="6"/>
    </row>
    <row r="119" spans="1:29" ht="12">
      <c r="A119" s="3"/>
      <c r="B119" s="3"/>
      <c r="C119" s="35"/>
      <c r="E119" s="1" t="s">
        <v>11</v>
      </c>
      <c r="F119" s="7"/>
      <c r="G119" s="78"/>
      <c r="H119" s="77"/>
      <c r="W119" s="6"/>
      <c r="Y119" s="6"/>
      <c r="AA119" s="6"/>
      <c r="AC119" s="6"/>
    </row>
    <row r="120" spans="1:31" ht="12">
      <c r="A120" s="7">
        <v>28</v>
      </c>
      <c r="B120" s="8"/>
      <c r="C120" s="9" t="s">
        <v>206</v>
      </c>
      <c r="D120" s="14"/>
      <c r="E120" s="7">
        <v>6</v>
      </c>
      <c r="F120" s="96">
        <v>0</v>
      </c>
      <c r="G120" s="78">
        <f t="shared" si="14"/>
        <v>0</v>
      </c>
      <c r="H120" s="77">
        <f t="shared" si="15"/>
        <v>0</v>
      </c>
      <c r="I120" s="59">
        <v>21400</v>
      </c>
      <c r="J120" s="1">
        <f>E120*I120</f>
        <v>128400</v>
      </c>
      <c r="W120" s="18">
        <v>13503</v>
      </c>
      <c r="X120" s="34"/>
      <c r="Y120" s="18">
        <v>14915</v>
      </c>
      <c r="Z120" s="34"/>
      <c r="AA120" s="18">
        <v>15867</v>
      </c>
      <c r="AB120" s="34"/>
      <c r="AC120" s="18">
        <f aca="true" t="shared" si="20" ref="AC120">AVERAGE(W120:AA120)</f>
        <v>14761.666666666666</v>
      </c>
      <c r="AE120" s="6">
        <f>AC120*1.1</f>
        <v>16237.833333333334</v>
      </c>
    </row>
    <row r="121" spans="1:29" ht="12">
      <c r="A121" s="11"/>
      <c r="B121" s="3"/>
      <c r="C121" s="55" t="s">
        <v>112</v>
      </c>
      <c r="F121" s="7"/>
      <c r="G121" s="78"/>
      <c r="H121" s="77"/>
      <c r="AC121" s="6"/>
    </row>
    <row r="122" spans="3:29" ht="12">
      <c r="C122" s="55" t="s">
        <v>113</v>
      </c>
      <c r="D122" s="3"/>
      <c r="E122" s="11"/>
      <c r="F122" s="7"/>
      <c r="G122" s="78"/>
      <c r="H122" s="77"/>
      <c r="AC122" s="6"/>
    </row>
    <row r="123" spans="3:29" ht="12">
      <c r="C123" s="68" t="s">
        <v>216</v>
      </c>
      <c r="E123" s="4"/>
      <c r="F123" s="7"/>
      <c r="G123" s="78"/>
      <c r="H123" s="77"/>
      <c r="AC123" s="6"/>
    </row>
    <row r="124" spans="3:29" ht="12">
      <c r="C124" s="68" t="s">
        <v>217</v>
      </c>
      <c r="F124" s="7"/>
      <c r="G124" s="78"/>
      <c r="H124" s="77"/>
      <c r="AC124" s="6"/>
    </row>
    <row r="125" spans="5:29" ht="12">
      <c r="E125" s="1" t="s">
        <v>11</v>
      </c>
      <c r="F125" s="7"/>
      <c r="G125" s="78"/>
      <c r="H125" s="77"/>
      <c r="AC125" s="6"/>
    </row>
    <row r="126" spans="1:31" ht="12">
      <c r="A126" s="7">
        <v>29</v>
      </c>
      <c r="B126" s="8"/>
      <c r="C126" s="9" t="s">
        <v>177</v>
      </c>
      <c r="D126" s="14"/>
      <c r="E126" s="7">
        <v>6</v>
      </c>
      <c r="F126" s="96">
        <v>0</v>
      </c>
      <c r="G126" s="78">
        <f t="shared" si="14"/>
        <v>0</v>
      </c>
      <c r="H126" s="77">
        <f t="shared" si="15"/>
        <v>0</v>
      </c>
      <c r="I126" s="59">
        <v>19250</v>
      </c>
      <c r="J126" s="1">
        <f>E126*I126</f>
        <v>115500</v>
      </c>
      <c r="W126" s="6">
        <v>12161</v>
      </c>
      <c r="Y126" s="6">
        <v>12314</v>
      </c>
      <c r="AA126" s="18">
        <v>11156</v>
      </c>
      <c r="AB126" s="34"/>
      <c r="AC126" s="18">
        <f aca="true" t="shared" si="21" ref="AC126">AVERAGE(W126:AA126)</f>
        <v>11877</v>
      </c>
      <c r="AE126" s="6">
        <f>AC126*1.1</f>
        <v>13064.7</v>
      </c>
    </row>
    <row r="127" spans="1:29" ht="12">
      <c r="A127" s="11"/>
      <c r="B127" s="3"/>
      <c r="C127" s="55" t="s">
        <v>114</v>
      </c>
      <c r="E127" s="11"/>
      <c r="F127" s="7"/>
      <c r="G127" s="78"/>
      <c r="H127" s="77"/>
      <c r="AC127" s="6"/>
    </row>
    <row r="128" spans="3:29" ht="12">
      <c r="C128" s="55" t="s">
        <v>115</v>
      </c>
      <c r="D128" s="3"/>
      <c r="E128" s="4"/>
      <c r="F128" s="7"/>
      <c r="G128" s="78"/>
      <c r="H128" s="77"/>
      <c r="AC128" s="6"/>
    </row>
    <row r="129" spans="3:29" ht="12">
      <c r="C129" s="55" t="s">
        <v>116</v>
      </c>
      <c r="F129" s="7"/>
      <c r="G129" s="78"/>
      <c r="H129" s="77"/>
      <c r="AC129" s="6"/>
    </row>
    <row r="130" spans="3:8" ht="12">
      <c r="C130" s="35"/>
      <c r="E130" s="1" t="s">
        <v>11</v>
      </c>
      <c r="F130" s="7"/>
      <c r="G130" s="78"/>
      <c r="H130" s="77"/>
    </row>
    <row r="131" spans="1:31" ht="12">
      <c r="A131" s="7">
        <v>30</v>
      </c>
      <c r="B131" s="8"/>
      <c r="C131" s="9" t="s">
        <v>208</v>
      </c>
      <c r="D131" s="14"/>
      <c r="E131" s="7">
        <v>6</v>
      </c>
      <c r="F131" s="96">
        <v>0</v>
      </c>
      <c r="G131" s="78">
        <f t="shared" si="14"/>
        <v>0</v>
      </c>
      <c r="H131" s="77">
        <f t="shared" si="15"/>
        <v>0</v>
      </c>
      <c r="I131" s="59">
        <v>8400</v>
      </c>
      <c r="J131" s="1">
        <f>E131*I131</f>
        <v>50400</v>
      </c>
      <c r="W131" s="6">
        <v>11156</v>
      </c>
      <c r="Y131" s="6">
        <v>10495</v>
      </c>
      <c r="AA131" s="6">
        <v>10945</v>
      </c>
      <c r="AB131" s="34"/>
      <c r="AC131" s="18">
        <f aca="true" t="shared" si="22" ref="AC131">AVERAGE(W131:AA131)</f>
        <v>10865.333333333334</v>
      </c>
      <c r="AE131" s="6">
        <f>AC131*1.1</f>
        <v>11951.866666666669</v>
      </c>
    </row>
    <row r="132" spans="1:29" ht="12">
      <c r="A132" s="11"/>
      <c r="B132" s="3"/>
      <c r="C132" s="56" t="s">
        <v>148</v>
      </c>
      <c r="E132" s="11"/>
      <c r="F132" s="7"/>
      <c r="G132" s="78"/>
      <c r="H132" s="77"/>
      <c r="AA132" s="34"/>
      <c r="AB132" s="34"/>
      <c r="AC132" s="18"/>
    </row>
    <row r="133" spans="3:8" ht="12">
      <c r="C133" s="35"/>
      <c r="D133" s="3"/>
      <c r="E133" s="1" t="s">
        <v>11</v>
      </c>
      <c r="F133" s="7"/>
      <c r="G133" s="78"/>
      <c r="H133" s="77"/>
    </row>
    <row r="134" spans="1:31" ht="12">
      <c r="A134" s="7">
        <v>31</v>
      </c>
      <c r="B134" s="8"/>
      <c r="C134" s="9" t="s">
        <v>179</v>
      </c>
      <c r="D134" s="14"/>
      <c r="E134" s="7">
        <v>6</v>
      </c>
      <c r="F134" s="96">
        <v>0</v>
      </c>
      <c r="G134" s="78">
        <f t="shared" si="14"/>
        <v>0</v>
      </c>
      <c r="H134" s="77">
        <f t="shared" si="15"/>
        <v>0</v>
      </c>
      <c r="I134" s="14">
        <v>500</v>
      </c>
      <c r="J134" s="1">
        <f>E134*I134</f>
        <v>3000</v>
      </c>
      <c r="W134" s="6">
        <v>1840</v>
      </c>
      <c r="Y134" s="6">
        <v>1409</v>
      </c>
      <c r="AA134" s="34">
        <v>1854.5</v>
      </c>
      <c r="AB134" s="34"/>
      <c r="AC134" s="18">
        <f>AVERAGE(W134:AA134)</f>
        <v>1701.1666666666667</v>
      </c>
      <c r="AE134" s="6">
        <f>AC134*1.1</f>
        <v>1871.2833333333335</v>
      </c>
    </row>
    <row r="135" spans="1:29" ht="12">
      <c r="A135" s="11"/>
      <c r="B135" s="3"/>
      <c r="C135" s="55" t="s">
        <v>117</v>
      </c>
      <c r="E135" s="11"/>
      <c r="F135" s="7"/>
      <c r="G135" s="78"/>
      <c r="H135" s="77"/>
      <c r="AA135" s="34"/>
      <c r="AB135" s="34"/>
      <c r="AC135" s="18"/>
    </row>
    <row r="136" spans="3:8" ht="12">
      <c r="C136" s="35"/>
      <c r="D136" s="3"/>
      <c r="E136" s="1" t="s">
        <v>11</v>
      </c>
      <c r="F136" s="7"/>
      <c r="G136" s="78"/>
      <c r="H136" s="77"/>
    </row>
    <row r="137" spans="1:31" ht="12">
      <c r="A137" s="7">
        <v>32</v>
      </c>
      <c r="B137" s="8"/>
      <c r="C137" s="9" t="s">
        <v>209</v>
      </c>
      <c r="D137" s="14"/>
      <c r="E137" s="7">
        <v>6</v>
      </c>
      <c r="F137" s="96">
        <v>0</v>
      </c>
      <c r="G137" s="78">
        <f aca="true" t="shared" si="23" ref="G137:G178">E137*F137</f>
        <v>0</v>
      </c>
      <c r="H137" s="77">
        <f aca="true" t="shared" si="24" ref="H137:H178">F137*1.15</f>
        <v>0</v>
      </c>
      <c r="I137" s="59">
        <v>3150</v>
      </c>
      <c r="J137" s="1">
        <f>E137*I137</f>
        <v>18900</v>
      </c>
      <c r="W137" s="15">
        <v>1943.5</v>
      </c>
      <c r="Y137" s="6">
        <v>1690</v>
      </c>
      <c r="AA137" s="15">
        <v>1148.76</v>
      </c>
      <c r="AC137" s="6">
        <f>AVERAGE(W137:AA137)</f>
        <v>1594.0866666666668</v>
      </c>
      <c r="AE137" s="6">
        <f>AC137*1.1</f>
        <v>1753.4953333333337</v>
      </c>
    </row>
    <row r="138" spans="1:29" ht="12">
      <c r="A138" s="11"/>
      <c r="B138" s="3"/>
      <c r="C138" s="55" t="s">
        <v>118</v>
      </c>
      <c r="F138" s="7"/>
      <c r="G138" s="78"/>
      <c r="H138" s="77"/>
      <c r="AA138" s="34"/>
      <c r="AB138" s="34"/>
      <c r="AC138" s="18"/>
    </row>
    <row r="139" spans="1:29" ht="12">
      <c r="A139" s="5"/>
      <c r="B139" s="3"/>
      <c r="C139" s="55" t="s">
        <v>119</v>
      </c>
      <c r="F139" s="7"/>
      <c r="G139" s="78"/>
      <c r="H139" s="77"/>
      <c r="AA139" s="34"/>
      <c r="AB139" s="34"/>
      <c r="AC139" s="18"/>
    </row>
    <row r="140" spans="1:29" ht="12">
      <c r="A140" s="3"/>
      <c r="B140" s="3"/>
      <c r="E140" s="1" t="s">
        <v>11</v>
      </c>
      <c r="F140" s="7"/>
      <c r="G140" s="78"/>
      <c r="H140" s="77"/>
      <c r="W140" s="6"/>
      <c r="Y140" s="6"/>
      <c r="AA140" s="18"/>
      <c r="AB140" s="34"/>
      <c r="AC140" s="18"/>
    </row>
    <row r="141" spans="1:31" ht="12">
      <c r="A141" s="7">
        <v>33</v>
      </c>
      <c r="B141" s="8"/>
      <c r="C141" s="9" t="s">
        <v>70</v>
      </c>
      <c r="D141" s="14"/>
      <c r="E141" s="7">
        <v>6</v>
      </c>
      <c r="F141" s="96">
        <v>0</v>
      </c>
      <c r="G141" s="78">
        <f t="shared" si="23"/>
        <v>0</v>
      </c>
      <c r="H141" s="77">
        <f t="shared" si="24"/>
        <v>0</v>
      </c>
      <c r="I141" s="59">
        <v>19481</v>
      </c>
      <c r="J141" s="1">
        <f>E141*I141</f>
        <v>116886</v>
      </c>
      <c r="W141" s="6">
        <v>8111</v>
      </c>
      <c r="Y141" s="6">
        <v>6400</v>
      </c>
      <c r="AA141" s="18">
        <v>6291</v>
      </c>
      <c r="AB141" s="34"/>
      <c r="AC141" s="18">
        <f>AVERAGE(W141:AA141)</f>
        <v>6934</v>
      </c>
      <c r="AE141" s="6">
        <f>AC141*1.1</f>
        <v>7627.400000000001</v>
      </c>
    </row>
    <row r="142" spans="1:31" ht="12">
      <c r="A142" s="11"/>
      <c r="B142" s="3"/>
      <c r="C142" s="55" t="s">
        <v>120</v>
      </c>
      <c r="F142" s="7"/>
      <c r="G142" s="78"/>
      <c r="H142" s="77"/>
      <c r="Y142" s="15">
        <v>3250</v>
      </c>
      <c r="AA142" s="18">
        <v>2149</v>
      </c>
      <c r="AB142" s="34"/>
      <c r="AC142" s="18">
        <f>AVERAGE(W142:AA142)</f>
        <v>2699.5</v>
      </c>
      <c r="AE142" s="6">
        <f>AC142*1.1</f>
        <v>2969.4500000000003</v>
      </c>
    </row>
    <row r="143" spans="1:31" ht="12">
      <c r="A143" s="5"/>
      <c r="B143" s="3"/>
      <c r="C143" s="55" t="s">
        <v>121</v>
      </c>
      <c r="F143" s="7"/>
      <c r="G143" s="78"/>
      <c r="H143" s="77"/>
      <c r="W143" s="6">
        <f>SUM(W141:W142)</f>
        <v>8111</v>
      </c>
      <c r="Y143" s="6">
        <f>SUM(Y141:Y142)</f>
        <v>9650</v>
      </c>
      <c r="AA143" s="18">
        <f>SUM(AA141:AA142)</f>
        <v>8440</v>
      </c>
      <c r="AB143" s="34"/>
      <c r="AC143" s="18">
        <f>AVERAGE(W143:AA143)</f>
        <v>8733.666666666666</v>
      </c>
      <c r="AE143" s="6">
        <f>AC143*1.1</f>
        <v>9607.033333333333</v>
      </c>
    </row>
    <row r="144" spans="3:29" ht="12">
      <c r="C144" s="55" t="s">
        <v>122</v>
      </c>
      <c r="F144" s="7"/>
      <c r="G144" s="78"/>
      <c r="H144" s="77"/>
      <c r="AA144" s="34"/>
      <c r="AB144" s="34"/>
      <c r="AC144" s="18"/>
    </row>
    <row r="145" spans="5:29" ht="12">
      <c r="E145" s="1" t="s">
        <v>11</v>
      </c>
      <c r="F145" s="7"/>
      <c r="G145" s="78"/>
      <c r="H145" s="77"/>
      <c r="W145" s="6"/>
      <c r="Y145" s="6"/>
      <c r="AA145" s="36"/>
      <c r="AB145" s="34"/>
      <c r="AC145" s="18"/>
    </row>
    <row r="146" spans="1:31" ht="12">
      <c r="A146" s="7">
        <v>34</v>
      </c>
      <c r="B146" s="8"/>
      <c r="C146" s="51" t="s">
        <v>210</v>
      </c>
      <c r="D146" s="14"/>
      <c r="E146" s="7">
        <v>6</v>
      </c>
      <c r="F146" s="96">
        <v>0</v>
      </c>
      <c r="G146" s="78">
        <f t="shared" si="23"/>
        <v>0</v>
      </c>
      <c r="H146" s="77">
        <f t="shared" si="24"/>
        <v>0</v>
      </c>
      <c r="I146" s="59">
        <v>3550</v>
      </c>
      <c r="J146" s="1">
        <f>E146*I146</f>
        <v>21300</v>
      </c>
      <c r="W146" s="6">
        <v>3923</v>
      </c>
      <c r="Y146" s="6">
        <v>5798</v>
      </c>
      <c r="AA146" s="6">
        <v>3696</v>
      </c>
      <c r="AC146" s="6">
        <f aca="true" t="shared" si="25" ref="AC146">AVERAGE(W146:AA146)</f>
        <v>4472.333333333333</v>
      </c>
      <c r="AE146" s="6">
        <f>AC146*1.1</f>
        <v>4919.566666666667</v>
      </c>
    </row>
    <row r="147" spans="1:29" ht="12">
      <c r="A147" s="11"/>
      <c r="B147" s="3"/>
      <c r="C147" s="56" t="s">
        <v>141</v>
      </c>
      <c r="F147" s="7"/>
      <c r="G147" s="78"/>
      <c r="H147" s="77"/>
      <c r="AC147" s="6"/>
    </row>
    <row r="148" spans="1:29" ht="12">
      <c r="A148" s="5"/>
      <c r="B148" s="3"/>
      <c r="C148" s="56" t="s">
        <v>125</v>
      </c>
      <c r="F148" s="7"/>
      <c r="G148" s="78"/>
      <c r="H148" s="77"/>
      <c r="AC148" s="6"/>
    </row>
    <row r="149" spans="1:29" ht="12">
      <c r="A149" s="5"/>
      <c r="B149" s="3"/>
      <c r="C149" s="56" t="s">
        <v>126</v>
      </c>
      <c r="F149" s="7"/>
      <c r="G149" s="78"/>
      <c r="H149" s="77"/>
      <c r="AC149" s="6"/>
    </row>
    <row r="150" spans="1:29" ht="12">
      <c r="A150" s="3"/>
      <c r="B150" s="3"/>
      <c r="C150" s="56" t="s">
        <v>142</v>
      </c>
      <c r="F150" s="7"/>
      <c r="G150" s="78"/>
      <c r="H150" s="77"/>
      <c r="AC150" s="6"/>
    </row>
    <row r="151" spans="1:29" ht="12">
      <c r="A151" s="3"/>
      <c r="B151" s="3"/>
      <c r="C151" s="56" t="s">
        <v>127</v>
      </c>
      <c r="F151" s="7"/>
      <c r="G151" s="78"/>
      <c r="H151" s="77"/>
      <c r="AC151" s="6"/>
    </row>
    <row r="152" spans="1:29" ht="12">
      <c r="A152" s="3"/>
      <c r="B152" s="3"/>
      <c r="C152" s="56" t="s">
        <v>143</v>
      </c>
      <c r="F152" s="7"/>
      <c r="G152" s="78"/>
      <c r="H152" s="77"/>
      <c r="AC152" s="6"/>
    </row>
    <row r="153" spans="1:29" ht="12">
      <c r="A153" s="11"/>
      <c r="B153" s="3"/>
      <c r="C153" s="32"/>
      <c r="D153" s="3"/>
      <c r="E153" s="11"/>
      <c r="F153" s="7"/>
      <c r="G153" s="78"/>
      <c r="H153" s="77"/>
      <c r="AC153" s="6"/>
    </row>
    <row r="154" spans="1:29" ht="12">
      <c r="A154" s="5" t="s">
        <v>7</v>
      </c>
      <c r="B154" s="33" t="s">
        <v>105</v>
      </c>
      <c r="F154" s="7"/>
      <c r="G154" s="78"/>
      <c r="H154" s="77"/>
      <c r="AC154" s="6"/>
    </row>
    <row r="155" spans="1:29" ht="12">
      <c r="A155" s="3"/>
      <c r="B155" s="3"/>
      <c r="F155" s="7"/>
      <c r="G155" s="78"/>
      <c r="H155" s="77"/>
      <c r="AC155" s="6"/>
    </row>
    <row r="156" spans="1:29" ht="12">
      <c r="A156" s="1" t="s">
        <v>10</v>
      </c>
      <c r="C156" s="1" t="s">
        <v>0</v>
      </c>
      <c r="E156" s="1" t="s">
        <v>11</v>
      </c>
      <c r="F156" s="7"/>
      <c r="G156" s="78"/>
      <c r="H156" s="77"/>
      <c r="AC156" s="6"/>
    </row>
    <row r="157" spans="1:31" ht="12">
      <c r="A157" s="7">
        <v>40</v>
      </c>
      <c r="B157" s="8"/>
      <c r="C157" s="9" t="s">
        <v>182</v>
      </c>
      <c r="D157" s="14"/>
      <c r="E157" s="7">
        <v>2</v>
      </c>
      <c r="F157" s="96">
        <v>0</v>
      </c>
      <c r="G157" s="78">
        <f t="shared" si="23"/>
        <v>0</v>
      </c>
      <c r="H157" s="77">
        <f t="shared" si="24"/>
        <v>0</v>
      </c>
      <c r="I157" s="59">
        <v>8400</v>
      </c>
      <c r="J157" s="1">
        <f>E157*I157</f>
        <v>16800</v>
      </c>
      <c r="W157" s="6">
        <v>11156</v>
      </c>
      <c r="Y157" s="6">
        <v>10495</v>
      </c>
      <c r="AA157" s="6">
        <v>10945</v>
      </c>
      <c r="AB157" s="34"/>
      <c r="AC157" s="18">
        <f aca="true" t="shared" si="26" ref="AC157">AVERAGE(W157:AA157)</f>
        <v>10865.333333333334</v>
      </c>
      <c r="AE157" s="6">
        <f>AC157*1.1</f>
        <v>11951.866666666669</v>
      </c>
    </row>
    <row r="158" spans="1:29" ht="12">
      <c r="A158" s="11"/>
      <c r="B158" s="3"/>
      <c r="C158" s="66" t="s">
        <v>211</v>
      </c>
      <c r="F158" s="7"/>
      <c r="G158" s="78"/>
      <c r="H158" s="77"/>
      <c r="AC158" s="6"/>
    </row>
    <row r="159" spans="1:29" ht="12">
      <c r="A159" s="11"/>
      <c r="B159" s="3"/>
      <c r="C159" s="55" t="s">
        <v>130</v>
      </c>
      <c r="F159" s="7"/>
      <c r="G159" s="78"/>
      <c r="H159" s="77"/>
      <c r="AC159" s="6"/>
    </row>
    <row r="160" spans="1:29" ht="12">
      <c r="A160" s="11"/>
      <c r="B160" s="3"/>
      <c r="C160" s="35"/>
      <c r="F160" s="7"/>
      <c r="G160" s="78"/>
      <c r="H160" s="77"/>
      <c r="AC160" s="6"/>
    </row>
    <row r="161" spans="1:31" ht="12">
      <c r="A161" s="7">
        <v>41</v>
      </c>
      <c r="B161" s="8"/>
      <c r="C161" s="9" t="s">
        <v>212</v>
      </c>
      <c r="D161" s="8"/>
      <c r="E161" s="7">
        <v>1</v>
      </c>
      <c r="F161" s="96">
        <v>0</v>
      </c>
      <c r="G161" s="78">
        <f t="shared" si="23"/>
        <v>0</v>
      </c>
      <c r="H161" s="77">
        <f t="shared" si="24"/>
        <v>0</v>
      </c>
      <c r="I161" s="59">
        <v>13150</v>
      </c>
      <c r="J161" s="1">
        <f>E161*I161</f>
        <v>13150</v>
      </c>
      <c r="W161" s="6">
        <v>6574</v>
      </c>
      <c r="Y161" s="6">
        <v>8620</v>
      </c>
      <c r="AA161" s="6">
        <v>6425</v>
      </c>
      <c r="AC161" s="18">
        <f aca="true" t="shared" si="27" ref="AC161">AVERAGE(W161:AA161)</f>
        <v>7206.333333333333</v>
      </c>
      <c r="AE161" s="6">
        <f>AC161*1.1</f>
        <v>7926.966666666667</v>
      </c>
    </row>
    <row r="162" spans="3:8" ht="30">
      <c r="C162" s="19" t="s">
        <v>23</v>
      </c>
      <c r="F162" s="7"/>
      <c r="G162" s="78"/>
      <c r="H162" s="77"/>
    </row>
    <row r="163" spans="3:31" ht="12">
      <c r="C163" s="20" t="s">
        <v>56</v>
      </c>
      <c r="D163" s="14"/>
      <c r="E163" s="7">
        <v>1</v>
      </c>
      <c r="F163" s="96">
        <v>0</v>
      </c>
      <c r="G163" s="78">
        <f t="shared" si="23"/>
        <v>0</v>
      </c>
      <c r="H163" s="77">
        <f t="shared" si="24"/>
        <v>0</v>
      </c>
      <c r="I163" s="59">
        <v>4095</v>
      </c>
      <c r="J163" s="1">
        <f>E163*I163</f>
        <v>4095</v>
      </c>
      <c r="W163" s="6">
        <v>1909</v>
      </c>
      <c r="Y163" s="6">
        <v>1690</v>
      </c>
      <c r="AA163" s="6">
        <v>1575</v>
      </c>
      <c r="AC163" s="6">
        <f>AVERAGE(W163:AA163)</f>
        <v>1724.6666666666667</v>
      </c>
      <c r="AE163" s="6">
        <f>AC163*1.1</f>
        <v>1897.1333333333337</v>
      </c>
    </row>
    <row r="164" spans="6:28" ht="12">
      <c r="F164" s="7"/>
      <c r="G164" s="78"/>
      <c r="H164" s="77"/>
      <c r="AB164" s="6"/>
    </row>
    <row r="165" spans="1:31" ht="12">
      <c r="A165" s="7">
        <v>42</v>
      </c>
      <c r="B165" s="8"/>
      <c r="C165" s="9" t="s">
        <v>213</v>
      </c>
      <c r="D165" s="8"/>
      <c r="E165" s="7">
        <v>1</v>
      </c>
      <c r="F165" s="96">
        <v>0</v>
      </c>
      <c r="G165" s="78">
        <f t="shared" si="23"/>
        <v>0</v>
      </c>
      <c r="H165" s="77">
        <f t="shared" si="24"/>
        <v>0</v>
      </c>
      <c r="I165" s="59">
        <v>11350</v>
      </c>
      <c r="J165" s="1">
        <f>E165*I165</f>
        <v>11350</v>
      </c>
      <c r="W165" s="18">
        <v>5346</v>
      </c>
      <c r="X165" s="34"/>
      <c r="Y165" s="18">
        <v>5872</v>
      </c>
      <c r="AA165" s="6"/>
      <c r="AB165" s="34"/>
      <c r="AC165" s="18">
        <f>AVERAGE(W165:AA165)</f>
        <v>5609</v>
      </c>
      <c r="AE165" s="6">
        <f>AC165*1.1</f>
        <v>6169.900000000001</v>
      </c>
    </row>
    <row r="166" spans="1:9" ht="12">
      <c r="A166" s="29"/>
      <c r="B166" s="29"/>
      <c r="C166" s="99" t="s">
        <v>234</v>
      </c>
      <c r="D166" s="29"/>
      <c r="E166" s="30"/>
      <c r="F166" s="7"/>
      <c r="G166" s="78"/>
      <c r="H166" s="77"/>
      <c r="I166" s="29"/>
    </row>
    <row r="167" spans="1:29" ht="12">
      <c r="A167" s="29"/>
      <c r="B167" s="29"/>
      <c r="C167" s="55" t="s">
        <v>150</v>
      </c>
      <c r="D167" s="29"/>
      <c r="E167" s="29"/>
      <c r="F167" s="7"/>
      <c r="G167" s="78"/>
      <c r="H167" s="77"/>
      <c r="I167" s="29"/>
      <c r="W167" s="6"/>
      <c r="Y167" s="6"/>
      <c r="AA167" s="6"/>
      <c r="AC167" s="6"/>
    </row>
    <row r="168" spans="1:9" ht="12">
      <c r="A168" s="23"/>
      <c r="B168" s="24"/>
      <c r="C168" s="25"/>
      <c r="D168" s="24"/>
      <c r="E168" s="23"/>
      <c r="F168" s="7"/>
      <c r="G168" s="78"/>
      <c r="H168" s="77"/>
      <c r="I168" s="16"/>
    </row>
    <row r="169" spans="1:31" ht="12">
      <c r="A169" s="7">
        <v>43</v>
      </c>
      <c r="B169" s="8"/>
      <c r="C169" s="9" t="s">
        <v>90</v>
      </c>
      <c r="D169" s="8"/>
      <c r="E169" s="7">
        <v>6</v>
      </c>
      <c r="F169" s="96">
        <v>0</v>
      </c>
      <c r="G169" s="78">
        <f t="shared" si="23"/>
        <v>0</v>
      </c>
      <c r="H169" s="77">
        <f t="shared" si="24"/>
        <v>0</v>
      </c>
      <c r="I169" s="59">
        <v>2100</v>
      </c>
      <c r="J169" s="1">
        <f>E169*I169</f>
        <v>12600</v>
      </c>
      <c r="W169" s="6">
        <v>734</v>
      </c>
      <c r="Y169" s="15">
        <v>851</v>
      </c>
      <c r="AA169" s="6">
        <v>1404</v>
      </c>
      <c r="AB169" s="34"/>
      <c r="AC169" s="18">
        <f aca="true" t="shared" si="28" ref="AC169">AVERAGE(W169:AA169)</f>
        <v>996.3333333333334</v>
      </c>
      <c r="AE169" s="6">
        <f>AC169*1.1</f>
        <v>1095.9666666666667</v>
      </c>
    </row>
    <row r="170" spans="1:29" ht="12">
      <c r="A170" s="29"/>
      <c r="B170" s="29"/>
      <c r="C170" s="99" t="s">
        <v>235</v>
      </c>
      <c r="D170" s="29"/>
      <c r="E170" s="30"/>
      <c r="F170" s="7"/>
      <c r="G170" s="78"/>
      <c r="H170" s="77"/>
      <c r="I170" s="29"/>
      <c r="W170" s="6"/>
      <c r="Y170" s="15"/>
      <c r="AA170" s="6"/>
      <c r="AB170" s="34"/>
      <c r="AC170" s="18"/>
    </row>
    <row r="171" spans="1:9" ht="12">
      <c r="A171" s="29"/>
      <c r="B171" s="29"/>
      <c r="C171" s="55" t="s">
        <v>149</v>
      </c>
      <c r="D171" s="29"/>
      <c r="E171" s="29"/>
      <c r="F171" s="7"/>
      <c r="G171" s="78"/>
      <c r="H171" s="77"/>
      <c r="I171" s="29"/>
    </row>
    <row r="172" spans="1:31" ht="12">
      <c r="A172" s="7">
        <v>44</v>
      </c>
      <c r="B172" s="8"/>
      <c r="C172" s="9" t="s">
        <v>74</v>
      </c>
      <c r="D172" s="8"/>
      <c r="E172" s="7">
        <v>1</v>
      </c>
      <c r="F172" s="96">
        <v>0</v>
      </c>
      <c r="G172" s="78">
        <f t="shared" si="23"/>
        <v>0</v>
      </c>
      <c r="H172" s="77">
        <f t="shared" si="24"/>
        <v>0</v>
      </c>
      <c r="I172" s="59">
        <v>48000</v>
      </c>
      <c r="J172" s="1">
        <f>E172*I172</f>
        <v>48000</v>
      </c>
      <c r="W172" s="6">
        <v>49933</v>
      </c>
      <c r="Y172" s="6">
        <v>12148</v>
      </c>
      <c r="AA172" s="6">
        <v>25454</v>
      </c>
      <c r="AB172" s="34"/>
      <c r="AC172" s="18">
        <f aca="true" t="shared" si="29" ref="AC172">AVERAGE(W172:AA172)</f>
        <v>29178.333333333332</v>
      </c>
      <c r="AE172" s="6">
        <f>AC172*1.1</f>
        <v>32096.166666666668</v>
      </c>
    </row>
    <row r="173" spans="1:29" ht="12">
      <c r="A173" s="29"/>
      <c r="B173" s="29"/>
      <c r="C173" s="55" t="s">
        <v>131</v>
      </c>
      <c r="D173" s="29"/>
      <c r="E173" s="30"/>
      <c r="F173" s="7"/>
      <c r="G173" s="78"/>
      <c r="H173" s="77"/>
      <c r="I173" s="29"/>
      <c r="W173" s="6"/>
      <c r="AB173" s="34"/>
      <c r="AC173" s="18"/>
    </row>
    <row r="174" spans="3:29" ht="12">
      <c r="C174" s="55" t="s">
        <v>151</v>
      </c>
      <c r="F174" s="7"/>
      <c r="G174" s="78"/>
      <c r="H174" s="77"/>
      <c r="W174" s="6"/>
      <c r="Y174" s="6"/>
      <c r="AA174" s="6"/>
      <c r="AB174" s="34"/>
      <c r="AC174" s="18"/>
    </row>
    <row r="175" spans="3:29" ht="12">
      <c r="C175" s="55" t="s">
        <v>133</v>
      </c>
      <c r="F175" s="7"/>
      <c r="G175" s="78"/>
      <c r="H175" s="77"/>
      <c r="W175" s="6"/>
      <c r="Y175" s="6"/>
      <c r="AA175" s="6"/>
      <c r="AC175" s="6"/>
    </row>
    <row r="176" spans="3:8" ht="12">
      <c r="C176" s="55" t="s">
        <v>134</v>
      </c>
      <c r="F176" s="7"/>
      <c r="G176" s="78"/>
      <c r="H176" s="77"/>
    </row>
    <row r="177" spans="6:8" ht="12">
      <c r="F177" s="7"/>
      <c r="G177" s="78"/>
      <c r="H177" s="77"/>
    </row>
    <row r="178" spans="1:31" ht="12">
      <c r="A178" s="7">
        <v>45</v>
      </c>
      <c r="B178" s="8"/>
      <c r="C178" s="9" t="s">
        <v>214</v>
      </c>
      <c r="D178" s="8"/>
      <c r="E178" s="7">
        <v>1</v>
      </c>
      <c r="F178" s="96">
        <v>0</v>
      </c>
      <c r="G178" s="78">
        <f t="shared" si="23"/>
        <v>0</v>
      </c>
      <c r="H178" s="77">
        <f t="shared" si="24"/>
        <v>0</v>
      </c>
      <c r="I178" s="59">
        <v>48700</v>
      </c>
      <c r="J178" s="1">
        <f>E178*I178</f>
        <v>48700</v>
      </c>
      <c r="W178" s="6">
        <v>28500</v>
      </c>
      <c r="Y178" s="6">
        <v>38168</v>
      </c>
      <c r="AA178" s="6">
        <v>25288</v>
      </c>
      <c r="AB178" s="34"/>
      <c r="AC178" s="18">
        <f aca="true" t="shared" si="30" ref="AC178">AVERAGE(W178:AA178)</f>
        <v>30652</v>
      </c>
      <c r="AE178" s="6">
        <f>AC178*1.1</f>
        <v>33717.200000000004</v>
      </c>
    </row>
    <row r="179" spans="1:29" ht="12">
      <c r="A179" s="29"/>
      <c r="B179" s="29"/>
      <c r="C179" s="55" t="s">
        <v>135</v>
      </c>
      <c r="D179" s="29"/>
      <c r="E179" s="30"/>
      <c r="F179" s="7"/>
      <c r="G179" s="78"/>
      <c r="H179" s="77"/>
      <c r="I179" s="29"/>
      <c r="AB179" s="34"/>
      <c r="AC179" s="18"/>
    </row>
    <row r="180" spans="3:29" ht="12">
      <c r="C180" s="35"/>
      <c r="F180" s="7"/>
      <c r="G180" s="78"/>
      <c r="H180" s="77"/>
      <c r="AB180" s="34"/>
      <c r="AC180" s="18"/>
    </row>
    <row r="181" spans="1:17" ht="15.75" thickBot="1">
      <c r="A181" s="31"/>
      <c r="B181" s="31"/>
      <c r="C181" s="31"/>
      <c r="D181" s="31"/>
      <c r="E181" s="31"/>
      <c r="F181" s="81"/>
      <c r="G181" s="87"/>
      <c r="H181" s="77"/>
      <c r="I181" s="31"/>
      <c r="K181" s="31"/>
      <c r="L181" s="31"/>
      <c r="M181" s="31"/>
      <c r="N181" s="31"/>
      <c r="O181" s="31"/>
      <c r="P181" s="31"/>
      <c r="Q181" s="31"/>
    </row>
    <row r="182" ht="15.75" thickTop="1">
      <c r="J182" s="79">
        <f>SUM(J8:J181)</f>
        <v>972960</v>
      </c>
    </row>
    <row r="183" spans="1:7" ht="12">
      <c r="A183" s="8" t="s">
        <v>224</v>
      </c>
      <c r="G183" s="88">
        <f>SUM(G8:G181)</f>
        <v>0</v>
      </c>
    </row>
    <row r="185" ht="12">
      <c r="C185" s="35"/>
    </row>
    <row r="187" spans="1:2" ht="12">
      <c r="A187" s="5"/>
      <c r="B187" s="33"/>
    </row>
    <row r="188" spans="1:2" ht="12">
      <c r="A188" s="3"/>
      <c r="B188" s="3"/>
    </row>
    <row r="190" spans="1:8" ht="12">
      <c r="A190" s="11"/>
      <c r="B190" s="3"/>
      <c r="C190" s="32"/>
      <c r="D190" s="3"/>
      <c r="E190" s="11"/>
      <c r="F190" s="11"/>
      <c r="G190" s="3"/>
      <c r="H190" s="3"/>
    </row>
    <row r="191" spans="3:8" ht="12">
      <c r="C191" s="10"/>
      <c r="E191" s="11"/>
      <c r="F191" s="11"/>
      <c r="G191" s="3"/>
      <c r="H191" s="3"/>
    </row>
    <row r="193" spans="1:2" ht="12">
      <c r="A193" s="5"/>
      <c r="B193" s="33"/>
    </row>
    <row r="194" spans="1:2" ht="12">
      <c r="A194" s="3"/>
      <c r="B194" s="3"/>
    </row>
    <row r="196" spans="1:8" ht="12">
      <c r="A196" s="11"/>
      <c r="B196" s="3"/>
      <c r="C196" s="32"/>
      <c r="D196" s="3"/>
      <c r="E196" s="11"/>
      <c r="F196" s="11"/>
      <c r="G196" s="3"/>
      <c r="H196" s="3"/>
    </row>
    <row r="197" spans="1:8" ht="12">
      <c r="A197" s="11"/>
      <c r="B197" s="3"/>
      <c r="C197" s="32"/>
      <c r="D197" s="3"/>
      <c r="E197" s="11"/>
      <c r="F197" s="11"/>
      <c r="G197" s="3"/>
      <c r="H197" s="3"/>
    </row>
    <row r="198" spans="1:8" ht="12">
      <c r="A198" s="11"/>
      <c r="B198" s="3"/>
      <c r="C198" s="32"/>
      <c r="D198" s="3"/>
      <c r="E198" s="11"/>
      <c r="F198" s="11"/>
      <c r="G198" s="3"/>
      <c r="H198" s="3"/>
    </row>
    <row r="199" spans="3:8" ht="12">
      <c r="C199" s="19"/>
      <c r="E199" s="11"/>
      <c r="F199" s="11"/>
      <c r="G199" s="3"/>
      <c r="H199" s="3"/>
    </row>
    <row r="200" spans="1:8" ht="12">
      <c r="A200" s="11"/>
      <c r="B200" s="3"/>
      <c r="C200" s="32"/>
      <c r="D200" s="3"/>
      <c r="E200" s="11"/>
      <c r="F200" s="11"/>
      <c r="G200" s="3"/>
      <c r="H200" s="3"/>
    </row>
    <row r="201" spans="1:2" ht="12">
      <c r="A201" s="5"/>
      <c r="B201" s="33"/>
    </row>
    <row r="202" spans="1:2" ht="12">
      <c r="A202" s="3"/>
      <c r="B202" s="3"/>
    </row>
    <row r="204" spans="1:8" ht="12">
      <c r="A204" s="11"/>
      <c r="B204" s="3"/>
      <c r="C204" s="32"/>
      <c r="D204" s="3"/>
      <c r="E204" s="11"/>
      <c r="F204" s="11"/>
      <c r="G204" s="3"/>
      <c r="H204" s="3"/>
    </row>
    <row r="205" spans="1:8" ht="12">
      <c r="A205" s="11"/>
      <c r="B205" s="3"/>
      <c r="C205" s="19"/>
      <c r="E205" s="11"/>
      <c r="F205" s="11"/>
      <c r="G205" s="3"/>
      <c r="H205" s="3"/>
    </row>
    <row r="206" spans="1:8" ht="12">
      <c r="A206" s="11"/>
      <c r="B206" s="3"/>
      <c r="C206" s="19"/>
      <c r="E206" s="11"/>
      <c r="F206" s="11"/>
      <c r="G206" s="3"/>
      <c r="H206" s="3"/>
    </row>
    <row r="207" spans="3:8" ht="12">
      <c r="C207" s="22"/>
      <c r="E207" s="4"/>
      <c r="F207" s="4"/>
      <c r="G207" s="4"/>
      <c r="H207" s="4"/>
    </row>
    <row r="208" spans="5:6" ht="12">
      <c r="E208" s="11"/>
      <c r="F208" s="11"/>
    </row>
    <row r="209" spans="5:6" ht="12">
      <c r="E209" s="11"/>
      <c r="F209" s="11"/>
    </row>
    <row r="210" spans="5:6" ht="12">
      <c r="E210" s="11"/>
      <c r="F210" s="11"/>
    </row>
    <row r="211" spans="1:8" ht="12">
      <c r="A211" s="11"/>
      <c r="B211" s="3"/>
      <c r="D211" s="3"/>
      <c r="E211" s="11"/>
      <c r="F211" s="11"/>
      <c r="G211" s="3"/>
      <c r="H211" s="3"/>
    </row>
    <row r="212" spans="5:8" ht="12">
      <c r="E212" s="11"/>
      <c r="F212" s="11"/>
      <c r="G212" s="3"/>
      <c r="H212" s="3"/>
    </row>
    <row r="213" spans="5:8" ht="12">
      <c r="E213" s="11"/>
      <c r="F213" s="11"/>
      <c r="G213" s="3"/>
      <c r="H213" s="3"/>
    </row>
    <row r="214" spans="5:6" ht="12">
      <c r="E214" s="11"/>
      <c r="F214" s="11"/>
    </row>
    <row r="215" ht="12">
      <c r="C215" s="37"/>
    </row>
    <row r="216" spans="1:8" ht="12">
      <c r="A216" s="11"/>
      <c r="B216" s="3"/>
      <c r="C216" s="38"/>
      <c r="D216" s="3"/>
      <c r="E216" s="11"/>
      <c r="F216" s="11"/>
      <c r="G216" s="3"/>
      <c r="H216" s="3"/>
    </row>
    <row r="217" spans="1:3" ht="12">
      <c r="A217" s="5"/>
      <c r="B217" s="33"/>
      <c r="C217" s="38"/>
    </row>
    <row r="218" spans="1:3" ht="12">
      <c r="A218" s="3"/>
      <c r="B218" s="3"/>
      <c r="C218" s="38"/>
    </row>
    <row r="219" ht="12">
      <c r="C219" s="39"/>
    </row>
    <row r="220" spans="1:8" ht="12">
      <c r="A220" s="11"/>
      <c r="B220" s="3"/>
      <c r="C220" s="32"/>
      <c r="D220" s="3"/>
      <c r="E220" s="11"/>
      <c r="F220" s="11"/>
      <c r="G220" s="3"/>
      <c r="H220" s="3"/>
    </row>
    <row r="221" spans="1:8" ht="12">
      <c r="A221" s="11"/>
      <c r="B221" s="3"/>
      <c r="C221" s="10"/>
      <c r="E221" s="11"/>
      <c r="F221" s="11"/>
      <c r="G221" s="3"/>
      <c r="H221" s="3"/>
    </row>
    <row r="222" spans="3:8" ht="12">
      <c r="C222" s="10"/>
      <c r="E222" s="4"/>
      <c r="F222" s="4"/>
      <c r="G222" s="4"/>
      <c r="H222" s="4"/>
    </row>
    <row r="223" spans="1:3" ht="12">
      <c r="A223" s="11"/>
      <c r="B223" s="3"/>
      <c r="C223" s="10"/>
    </row>
    <row r="225" spans="1:8" ht="12">
      <c r="A225" s="11"/>
      <c r="B225" s="3"/>
      <c r="C225" s="32"/>
      <c r="E225" s="11"/>
      <c r="F225" s="11"/>
      <c r="G225" s="3"/>
      <c r="H225" s="3"/>
    </row>
    <row r="226" spans="1:3" ht="12">
      <c r="A226" s="11"/>
      <c r="B226" s="3"/>
      <c r="C226" s="35"/>
    </row>
    <row r="227" spans="1:3" ht="12">
      <c r="A227" s="11"/>
      <c r="B227" s="3"/>
      <c r="C227" s="35"/>
    </row>
    <row r="228" spans="1:3" ht="12">
      <c r="A228" s="11"/>
      <c r="B228" s="3"/>
      <c r="C228" s="35"/>
    </row>
    <row r="229" spans="1:8" ht="12">
      <c r="A229" s="11"/>
      <c r="B229" s="3"/>
      <c r="C229" s="32"/>
      <c r="D229" s="3"/>
      <c r="E229" s="11"/>
      <c r="F229" s="11"/>
      <c r="G229" s="3"/>
      <c r="H229" s="3"/>
    </row>
    <row r="230" spans="3:8" ht="12">
      <c r="C230" s="19"/>
      <c r="E230" s="11"/>
      <c r="F230" s="11"/>
      <c r="G230" s="3"/>
      <c r="H230" s="3"/>
    </row>
    <row r="231" spans="3:8" ht="12">
      <c r="C231" s="22"/>
      <c r="E231" s="4"/>
      <c r="F231" s="4"/>
      <c r="G231" s="4"/>
      <c r="H231" s="4"/>
    </row>
    <row r="233" spans="1:10" ht="12">
      <c r="A233" s="40"/>
      <c r="B233" s="41"/>
      <c r="C233" s="42"/>
      <c r="D233" s="41"/>
      <c r="E233" s="11"/>
      <c r="F233" s="11"/>
      <c r="G233" s="3"/>
      <c r="H233" s="3"/>
      <c r="J233" s="29"/>
    </row>
    <row r="234" spans="1:10" ht="12">
      <c r="A234" s="29"/>
      <c r="B234" s="29"/>
      <c r="C234" s="35"/>
      <c r="D234" s="29"/>
      <c r="E234" s="30"/>
      <c r="F234" s="30"/>
      <c r="G234" s="30"/>
      <c r="H234" s="30"/>
      <c r="I234" s="29"/>
      <c r="J234" s="29"/>
    </row>
    <row r="235" spans="1:10" ht="12">
      <c r="A235" s="29"/>
      <c r="B235" s="29"/>
      <c r="C235" s="35"/>
      <c r="D235" s="29"/>
      <c r="E235" s="29"/>
      <c r="F235" s="29"/>
      <c r="G235" s="29"/>
      <c r="H235" s="29"/>
      <c r="I235" s="29"/>
      <c r="J235" s="29"/>
    </row>
    <row r="236" spans="1:9" ht="12">
      <c r="A236" s="23"/>
      <c r="B236" s="24"/>
      <c r="C236" s="25"/>
      <c r="D236" s="24"/>
      <c r="E236" s="23"/>
      <c r="F236" s="23"/>
      <c r="G236" s="24"/>
      <c r="H236" s="24"/>
      <c r="I236" s="16"/>
    </row>
    <row r="237" spans="1:8" ht="12">
      <c r="A237" s="40"/>
      <c r="B237" s="41"/>
      <c r="C237" s="42"/>
      <c r="D237" s="41"/>
      <c r="E237" s="11"/>
      <c r="F237" s="11"/>
      <c r="G237" s="3"/>
      <c r="H237" s="3"/>
    </row>
    <row r="238" spans="1:9" ht="12">
      <c r="A238" s="29"/>
      <c r="B238" s="29"/>
      <c r="C238" s="35"/>
      <c r="D238" s="29"/>
      <c r="E238" s="30"/>
      <c r="F238" s="30"/>
      <c r="G238" s="30"/>
      <c r="H238" s="30"/>
      <c r="I238" s="29"/>
    </row>
    <row r="239" spans="1:9" ht="12">
      <c r="A239" s="29"/>
      <c r="B239" s="29"/>
      <c r="C239" s="35"/>
      <c r="D239" s="29"/>
      <c r="E239" s="29"/>
      <c r="F239" s="29"/>
      <c r="G239" s="29"/>
      <c r="H239" s="29"/>
      <c r="I239" s="29"/>
    </row>
    <row r="240" spans="1:8" ht="12">
      <c r="A240" s="40"/>
      <c r="B240" s="41"/>
      <c r="C240" s="42"/>
      <c r="D240" s="41"/>
      <c r="E240" s="11"/>
      <c r="F240" s="11"/>
      <c r="G240" s="3"/>
      <c r="H240" s="3"/>
    </row>
    <row r="241" spans="1:9" ht="12">
      <c r="A241" s="29"/>
      <c r="B241" s="29"/>
      <c r="C241" s="35"/>
      <c r="D241" s="29"/>
      <c r="E241" s="30"/>
      <c r="F241" s="30"/>
      <c r="G241" s="30"/>
      <c r="H241" s="30"/>
      <c r="I241" s="29"/>
    </row>
    <row r="242" ht="12">
      <c r="C242" s="35"/>
    </row>
    <row r="243" ht="12">
      <c r="C243" s="35"/>
    </row>
    <row r="244" ht="12">
      <c r="C244" s="35"/>
    </row>
    <row r="246" spans="1:8" ht="12">
      <c r="A246" s="40"/>
      <c r="B246" s="41"/>
      <c r="C246" s="42"/>
      <c r="D246" s="41"/>
      <c r="E246" s="11"/>
      <c r="F246" s="11"/>
      <c r="G246" s="3"/>
      <c r="H246" s="3"/>
    </row>
    <row r="247" spans="1:9" ht="12">
      <c r="A247" s="29"/>
      <c r="B247" s="29"/>
      <c r="C247" s="35"/>
      <c r="D247" s="29"/>
      <c r="E247" s="30"/>
      <c r="F247" s="30"/>
      <c r="G247" s="30"/>
      <c r="H247" s="30"/>
      <c r="I247" s="29"/>
    </row>
  </sheetData>
  <sheetProtection password="DAFF" sheet="1" objects="1" scenarios="1"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Adéla</cp:lastModifiedBy>
  <cp:lastPrinted>2022-12-05T08:59:17Z</cp:lastPrinted>
  <dcterms:created xsi:type="dcterms:W3CDTF">2019-07-15T05:27:18Z</dcterms:created>
  <dcterms:modified xsi:type="dcterms:W3CDTF">2023-03-03T07:11:47Z</dcterms:modified>
  <cp:category/>
  <cp:version/>
  <cp:contentType/>
  <cp:contentStatus/>
</cp:coreProperties>
</file>